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5315" windowHeight="7740" activeTab="3"/>
  </bookViews>
  <sheets>
    <sheet name="Data" sheetId="1" r:id="rId1"/>
    <sheet name="2013Seeding" sheetId="5" r:id="rId2"/>
    <sheet name="RoundSuccessBySeed" sheetId="2" r:id="rId3"/>
    <sheet name="Bracket" sheetId="3" r:id="rId4"/>
    <sheet name="RoundSuccessByRelativeSeed" sheetId="7" r:id="rId5"/>
    <sheet name="Bracket (2)" sheetId="6" r:id="rId6"/>
  </sheets>
  <calcPr calcId="145621"/>
  <pivotCaches>
    <pivotCache cacheId="5" r:id="rId7"/>
    <pivotCache cacheId="10" r:id="rId8"/>
  </pivotCaches>
</workbook>
</file>

<file path=xl/calcChain.xml><?xml version="1.0" encoding="utf-8"?>
<calcChain xmlns="http://schemas.openxmlformats.org/spreadsheetml/2006/main">
  <c r="T36" i="6" l="1"/>
  <c r="B36" i="6"/>
  <c r="T35" i="6"/>
  <c r="B35" i="6"/>
  <c r="T34" i="6"/>
  <c r="B34" i="6"/>
  <c r="T33" i="6"/>
  <c r="B33" i="6"/>
  <c r="T32" i="6"/>
  <c r="B32" i="6"/>
  <c r="T31" i="6"/>
  <c r="B31" i="6"/>
  <c r="T30" i="6"/>
  <c r="B30" i="6"/>
  <c r="T29" i="6"/>
  <c r="B29" i="6"/>
  <c r="T28" i="6"/>
  <c r="B28" i="6"/>
  <c r="T27" i="6"/>
  <c r="B27" i="6"/>
  <c r="T26" i="6"/>
  <c r="B26" i="6"/>
  <c r="T25" i="6"/>
  <c r="B25" i="6"/>
  <c r="T24" i="6"/>
  <c r="B24" i="6"/>
  <c r="T23" i="6"/>
  <c r="B23" i="6"/>
  <c r="T22" i="6"/>
  <c r="B22" i="6"/>
  <c r="T21" i="6"/>
  <c r="B21" i="6"/>
  <c r="T18" i="6"/>
  <c r="B18" i="6"/>
  <c r="T17" i="6"/>
  <c r="B17" i="6"/>
  <c r="T16" i="6"/>
  <c r="B16" i="6"/>
  <c r="T15" i="6"/>
  <c r="B15" i="6"/>
  <c r="T14" i="6"/>
  <c r="B14" i="6"/>
  <c r="T13" i="6"/>
  <c r="B13" i="6"/>
  <c r="T12" i="6"/>
  <c r="B12" i="6"/>
  <c r="T11" i="6"/>
  <c r="B11" i="6"/>
  <c r="T10" i="6"/>
  <c r="B10" i="6"/>
  <c r="T9" i="6"/>
  <c r="B9" i="6"/>
  <c r="T8" i="6"/>
  <c r="B8" i="6"/>
  <c r="T7" i="6"/>
  <c r="B7" i="6"/>
  <c r="T6" i="6"/>
  <c r="B6" i="6"/>
  <c r="T5" i="6"/>
  <c r="B5" i="6"/>
  <c r="T4" i="6"/>
  <c r="B4" i="6"/>
  <c r="T3" i="6"/>
  <c r="B3" i="6"/>
  <c r="T36" i="3"/>
  <c r="B36" i="3"/>
  <c r="T35" i="3"/>
  <c r="B35" i="3"/>
  <c r="T34" i="3"/>
  <c r="B34" i="3"/>
  <c r="T33" i="3"/>
  <c r="B33" i="3"/>
  <c r="T32" i="3"/>
  <c r="B32" i="3"/>
  <c r="T31" i="3"/>
  <c r="B31" i="3"/>
  <c r="T30" i="3"/>
  <c r="B30" i="3"/>
  <c r="T29" i="3"/>
  <c r="B29" i="3"/>
  <c r="T28" i="3"/>
  <c r="B28" i="3"/>
  <c r="T27" i="3"/>
  <c r="B27" i="3"/>
  <c r="T26" i="3"/>
  <c r="B26" i="3"/>
  <c r="T25" i="3"/>
  <c r="B25" i="3"/>
  <c r="T24" i="3"/>
  <c r="B24" i="3"/>
  <c r="T23" i="3"/>
  <c r="B23" i="3"/>
  <c r="T22" i="3"/>
  <c r="B22" i="3"/>
  <c r="T21" i="3"/>
  <c r="B21" i="3"/>
  <c r="T18" i="3"/>
  <c r="B18" i="3"/>
  <c r="T17" i="3"/>
  <c r="B17" i="3"/>
  <c r="T16" i="3"/>
  <c r="B16" i="3"/>
  <c r="T15" i="3"/>
  <c r="B15" i="3"/>
  <c r="T14" i="3"/>
  <c r="B14" i="3"/>
  <c r="T13" i="3"/>
  <c r="B13" i="3"/>
  <c r="T12" i="3"/>
  <c r="B12" i="3"/>
  <c r="T11" i="3"/>
  <c r="B11" i="3"/>
  <c r="T10" i="3"/>
  <c r="B10" i="3"/>
  <c r="T9" i="3"/>
  <c r="B9" i="3"/>
  <c r="T8" i="3"/>
  <c r="B8" i="3"/>
  <c r="T7" i="3"/>
  <c r="B7" i="3"/>
  <c r="T6" i="3"/>
  <c r="B6" i="3"/>
  <c r="T5" i="3"/>
  <c r="B5" i="3"/>
  <c r="T4" i="3"/>
  <c r="B4" i="3"/>
  <c r="T3" i="3"/>
  <c r="B3" i="3"/>
  <c r="K1783" i="1"/>
  <c r="J1783" i="1"/>
  <c r="I1783" i="1"/>
  <c r="K1782" i="1"/>
  <c r="J1782" i="1"/>
  <c r="I1782" i="1"/>
  <c r="K1781" i="1"/>
  <c r="J1781" i="1"/>
  <c r="I1781" i="1"/>
  <c r="K1780" i="1"/>
  <c r="J1780" i="1"/>
  <c r="I1780" i="1"/>
  <c r="K1779" i="1"/>
  <c r="J1779" i="1"/>
  <c r="I1779" i="1"/>
  <c r="K1778" i="1"/>
  <c r="J1778" i="1"/>
  <c r="I1778" i="1"/>
  <c r="K1777" i="1"/>
  <c r="J1777" i="1"/>
  <c r="I1777" i="1"/>
  <c r="K1776" i="1"/>
  <c r="J1776" i="1"/>
  <c r="I1776" i="1"/>
  <c r="K1775" i="1"/>
  <c r="J1775" i="1"/>
  <c r="I1775" i="1"/>
  <c r="K1774" i="1"/>
  <c r="J1774" i="1"/>
  <c r="I1774" i="1"/>
  <c r="K1773" i="1"/>
  <c r="J1773" i="1"/>
  <c r="I1773" i="1"/>
  <c r="K1772" i="1"/>
  <c r="J1772" i="1"/>
  <c r="I1772" i="1"/>
  <c r="K1771" i="1"/>
  <c r="J1771" i="1"/>
  <c r="I1771" i="1"/>
  <c r="K1770" i="1"/>
  <c r="J1770" i="1"/>
  <c r="I1770" i="1"/>
  <c r="K1769" i="1"/>
  <c r="J1769" i="1"/>
  <c r="I1769" i="1"/>
  <c r="K1768" i="1"/>
  <c r="J1768" i="1"/>
  <c r="I1768" i="1"/>
  <c r="K1767" i="1"/>
  <c r="J1767" i="1"/>
  <c r="I1767" i="1"/>
  <c r="K1766" i="1"/>
  <c r="J1766" i="1"/>
  <c r="I1766" i="1"/>
  <c r="K1765" i="1"/>
  <c r="J1765" i="1"/>
  <c r="I1765" i="1"/>
  <c r="K1764" i="1"/>
  <c r="J1764" i="1"/>
  <c r="I1764" i="1"/>
  <c r="K1763" i="1"/>
  <c r="J1763" i="1"/>
  <c r="I1763" i="1"/>
  <c r="K1762" i="1"/>
  <c r="J1762" i="1"/>
  <c r="I1762" i="1"/>
  <c r="K1761" i="1"/>
  <c r="J1761" i="1"/>
  <c r="I1761" i="1"/>
  <c r="K1760" i="1"/>
  <c r="J1760" i="1"/>
  <c r="I1760" i="1"/>
  <c r="K1759" i="1"/>
  <c r="J1759" i="1"/>
  <c r="I1759" i="1"/>
  <c r="K1758" i="1"/>
  <c r="J1758" i="1"/>
  <c r="I1758" i="1"/>
  <c r="K1757" i="1"/>
  <c r="J1757" i="1"/>
  <c r="I1757" i="1"/>
  <c r="K1756" i="1"/>
  <c r="J1756" i="1"/>
  <c r="I1756" i="1"/>
  <c r="K1755" i="1"/>
  <c r="J1755" i="1"/>
  <c r="I1755" i="1"/>
  <c r="K1754" i="1"/>
  <c r="J1754" i="1"/>
  <c r="I1754" i="1"/>
  <c r="K1753" i="1"/>
  <c r="J1753" i="1"/>
  <c r="I1753" i="1"/>
  <c r="K1752" i="1"/>
  <c r="J1752" i="1"/>
  <c r="I1752" i="1"/>
  <c r="K1751" i="1"/>
  <c r="J1751" i="1"/>
  <c r="I1751" i="1"/>
  <c r="K1750" i="1"/>
  <c r="J1750" i="1"/>
  <c r="I1750" i="1"/>
  <c r="K1749" i="1"/>
  <c r="J1749" i="1"/>
  <c r="I1749" i="1"/>
  <c r="K1748" i="1"/>
  <c r="J1748" i="1"/>
  <c r="I1748" i="1"/>
  <c r="K1747" i="1"/>
  <c r="J1747" i="1"/>
  <c r="I1747" i="1"/>
  <c r="K1746" i="1"/>
  <c r="J1746" i="1"/>
  <c r="I1746" i="1"/>
  <c r="K1745" i="1"/>
  <c r="J1745" i="1"/>
  <c r="I1745" i="1"/>
  <c r="K1744" i="1"/>
  <c r="J1744" i="1"/>
  <c r="I1744" i="1"/>
  <c r="K1743" i="1"/>
  <c r="J1743" i="1"/>
  <c r="I1743" i="1"/>
  <c r="K1742" i="1"/>
  <c r="J1742" i="1"/>
  <c r="I1742" i="1"/>
  <c r="K1741" i="1"/>
  <c r="J1741" i="1"/>
  <c r="I1741" i="1"/>
  <c r="K1740" i="1"/>
  <c r="J1740" i="1"/>
  <c r="I1740" i="1"/>
  <c r="K1739" i="1"/>
  <c r="J1739" i="1"/>
  <c r="I1739" i="1"/>
  <c r="K1738" i="1"/>
  <c r="J1738" i="1"/>
  <c r="I1738" i="1"/>
  <c r="K1737" i="1"/>
  <c r="J1737" i="1"/>
  <c r="I1737" i="1"/>
  <c r="K1736" i="1"/>
  <c r="J1736" i="1"/>
  <c r="I1736" i="1"/>
  <c r="K1735" i="1"/>
  <c r="J1735" i="1"/>
  <c r="I1735" i="1"/>
  <c r="K1734" i="1"/>
  <c r="J1734" i="1"/>
  <c r="I1734" i="1"/>
  <c r="K1733" i="1"/>
  <c r="J1733" i="1"/>
  <c r="I1733" i="1"/>
  <c r="K1732" i="1"/>
  <c r="J1732" i="1"/>
  <c r="I1732" i="1"/>
  <c r="K1731" i="1"/>
  <c r="J1731" i="1"/>
  <c r="I1731" i="1"/>
  <c r="K1730" i="1"/>
  <c r="J1730" i="1"/>
  <c r="I1730" i="1"/>
  <c r="K1729" i="1"/>
  <c r="J1729" i="1"/>
  <c r="I1729" i="1"/>
  <c r="K1728" i="1"/>
  <c r="J1728" i="1"/>
  <c r="I1728" i="1"/>
  <c r="K1727" i="1"/>
  <c r="J1727" i="1"/>
  <c r="I1727" i="1"/>
  <c r="K1726" i="1"/>
  <c r="J1726" i="1"/>
  <c r="I1726" i="1"/>
  <c r="K1725" i="1"/>
  <c r="J1725" i="1"/>
  <c r="I1725" i="1"/>
  <c r="K1724" i="1"/>
  <c r="J1724" i="1"/>
  <c r="I1724" i="1"/>
  <c r="K1723" i="1"/>
  <c r="J1723" i="1"/>
  <c r="I1723" i="1"/>
  <c r="K1722" i="1"/>
  <c r="J1722" i="1"/>
  <c r="I1722" i="1"/>
  <c r="K1721" i="1"/>
  <c r="J1721" i="1"/>
  <c r="I1721" i="1"/>
  <c r="K1720" i="1"/>
  <c r="J1720" i="1"/>
  <c r="I1720" i="1"/>
  <c r="K1719" i="1"/>
  <c r="J1719" i="1"/>
  <c r="I1719" i="1"/>
  <c r="K1718" i="1"/>
  <c r="J1718" i="1"/>
  <c r="I1718" i="1"/>
  <c r="K1717" i="1"/>
  <c r="J1717" i="1"/>
  <c r="I1717" i="1"/>
  <c r="K1716" i="1"/>
  <c r="J1716" i="1"/>
  <c r="I1716" i="1"/>
  <c r="K1715" i="1"/>
  <c r="J1715" i="1"/>
  <c r="I1715" i="1"/>
  <c r="K1714" i="1"/>
  <c r="J1714" i="1"/>
  <c r="I1714" i="1"/>
  <c r="K1713" i="1"/>
  <c r="J1713" i="1"/>
  <c r="I1713" i="1"/>
  <c r="K1712" i="1"/>
  <c r="J1712" i="1"/>
  <c r="I1712" i="1"/>
  <c r="K1711" i="1"/>
  <c r="J1711" i="1"/>
  <c r="I1711" i="1"/>
  <c r="K1710" i="1"/>
  <c r="J1710" i="1"/>
  <c r="I1710" i="1"/>
  <c r="K1709" i="1"/>
  <c r="J1709" i="1"/>
  <c r="I1709" i="1"/>
  <c r="K1708" i="1"/>
  <c r="J1708" i="1"/>
  <c r="I1708" i="1"/>
  <c r="K1707" i="1"/>
  <c r="J1707" i="1"/>
  <c r="I1707" i="1"/>
  <c r="K1706" i="1"/>
  <c r="J1706" i="1"/>
  <c r="I1706" i="1"/>
  <c r="K1705" i="1"/>
  <c r="J1705" i="1"/>
  <c r="I1705" i="1"/>
  <c r="K1704" i="1"/>
  <c r="J1704" i="1"/>
  <c r="I1704" i="1"/>
  <c r="K1703" i="1"/>
  <c r="J1703" i="1"/>
  <c r="I1703" i="1"/>
  <c r="K1702" i="1"/>
  <c r="J1702" i="1"/>
  <c r="I1702" i="1"/>
  <c r="K1701" i="1"/>
  <c r="J1701" i="1"/>
  <c r="I1701" i="1"/>
  <c r="K1700" i="1"/>
  <c r="J1700" i="1"/>
  <c r="I1700" i="1"/>
  <c r="K1699" i="1"/>
  <c r="J1699" i="1"/>
  <c r="I1699" i="1"/>
  <c r="K1698" i="1"/>
  <c r="J1698" i="1"/>
  <c r="I1698" i="1"/>
  <c r="K1697" i="1"/>
  <c r="J1697" i="1"/>
  <c r="I1697" i="1"/>
  <c r="K1696" i="1"/>
  <c r="J1696" i="1"/>
  <c r="I1696" i="1"/>
  <c r="K1695" i="1"/>
  <c r="J1695" i="1"/>
  <c r="I1695" i="1"/>
  <c r="K1694" i="1"/>
  <c r="J1694" i="1"/>
  <c r="I1694" i="1"/>
  <c r="K1693" i="1"/>
  <c r="J1693" i="1"/>
  <c r="I1693" i="1"/>
  <c r="K1692" i="1"/>
  <c r="J1692" i="1"/>
  <c r="I1692" i="1"/>
  <c r="K1691" i="1"/>
  <c r="J1691" i="1"/>
  <c r="I1691" i="1"/>
  <c r="K1690" i="1"/>
  <c r="J1690" i="1"/>
  <c r="I1690" i="1"/>
  <c r="K1689" i="1"/>
  <c r="J1689" i="1"/>
  <c r="I1689" i="1"/>
  <c r="K1688" i="1"/>
  <c r="J1688" i="1"/>
  <c r="I1688" i="1"/>
  <c r="K1687" i="1"/>
  <c r="J1687" i="1"/>
  <c r="I1687" i="1"/>
  <c r="K1686" i="1"/>
  <c r="J1686" i="1"/>
  <c r="I1686" i="1"/>
  <c r="K1685" i="1"/>
  <c r="J1685" i="1"/>
  <c r="I1685" i="1"/>
  <c r="K1684" i="1"/>
  <c r="J1684" i="1"/>
  <c r="I1684" i="1"/>
  <c r="K1683" i="1"/>
  <c r="J1683" i="1"/>
  <c r="I1683" i="1"/>
  <c r="K1682" i="1"/>
  <c r="J1682" i="1"/>
  <c r="I1682" i="1"/>
  <c r="K1681" i="1"/>
  <c r="J1681" i="1"/>
  <c r="I1681" i="1"/>
  <c r="K1680" i="1"/>
  <c r="J1680" i="1"/>
  <c r="I1680" i="1"/>
  <c r="K1679" i="1"/>
  <c r="J1679" i="1"/>
  <c r="I1679" i="1"/>
  <c r="K1678" i="1"/>
  <c r="J1678" i="1"/>
  <c r="I1678" i="1"/>
  <c r="K1677" i="1"/>
  <c r="J1677" i="1"/>
  <c r="I1677" i="1"/>
  <c r="K1676" i="1"/>
  <c r="J1676" i="1"/>
  <c r="I1676" i="1"/>
  <c r="K1675" i="1"/>
  <c r="J1675" i="1"/>
  <c r="I1675" i="1"/>
  <c r="K1674" i="1"/>
  <c r="J1674" i="1"/>
  <c r="I1674" i="1"/>
  <c r="K1673" i="1"/>
  <c r="J1673" i="1"/>
  <c r="I1673" i="1"/>
  <c r="K1672" i="1"/>
  <c r="J1672" i="1"/>
  <c r="I1672" i="1"/>
  <c r="K1671" i="1"/>
  <c r="J1671" i="1"/>
  <c r="I1671" i="1"/>
  <c r="K1670" i="1"/>
  <c r="J1670" i="1"/>
  <c r="I1670" i="1"/>
  <c r="K1669" i="1"/>
  <c r="J1669" i="1"/>
  <c r="I1669" i="1"/>
  <c r="K1668" i="1"/>
  <c r="J1668" i="1"/>
  <c r="I1668" i="1"/>
  <c r="K1667" i="1"/>
  <c r="J1667" i="1"/>
  <c r="I1667" i="1"/>
  <c r="K1666" i="1"/>
  <c r="J1666" i="1"/>
  <c r="I1666" i="1"/>
  <c r="K1665" i="1"/>
  <c r="J1665" i="1"/>
  <c r="I1665" i="1"/>
  <c r="K1664" i="1"/>
  <c r="J1664" i="1"/>
  <c r="I1664" i="1"/>
  <c r="K1663" i="1"/>
  <c r="J1663" i="1"/>
  <c r="I1663" i="1"/>
  <c r="K1662" i="1"/>
  <c r="J1662" i="1"/>
  <c r="I1662" i="1"/>
  <c r="K1661" i="1"/>
  <c r="J1661" i="1"/>
  <c r="I1661" i="1"/>
  <c r="K1660" i="1"/>
  <c r="J1660" i="1"/>
  <c r="I1660" i="1"/>
  <c r="K1659" i="1"/>
  <c r="J1659" i="1"/>
  <c r="I1659" i="1"/>
  <c r="K1658" i="1"/>
  <c r="J1658" i="1"/>
  <c r="I1658" i="1"/>
  <c r="K1657" i="1"/>
  <c r="J1657" i="1"/>
  <c r="I1657" i="1"/>
  <c r="K1656" i="1"/>
  <c r="J1656" i="1"/>
  <c r="I1656" i="1"/>
  <c r="K1655" i="1"/>
  <c r="J1655" i="1"/>
  <c r="I1655" i="1"/>
  <c r="K1654" i="1"/>
  <c r="J1654" i="1"/>
  <c r="I1654" i="1"/>
  <c r="K1653" i="1"/>
  <c r="J1653" i="1"/>
  <c r="I1653" i="1"/>
  <c r="K1652" i="1"/>
  <c r="J1652" i="1"/>
  <c r="I1652" i="1"/>
  <c r="K1651" i="1"/>
  <c r="J1651" i="1"/>
  <c r="I1651" i="1"/>
  <c r="K1650" i="1"/>
  <c r="J1650" i="1"/>
  <c r="I1650" i="1"/>
  <c r="K1649" i="1"/>
  <c r="J1649" i="1"/>
  <c r="I1649" i="1"/>
  <c r="K1648" i="1"/>
  <c r="J1648" i="1"/>
  <c r="I1648" i="1"/>
  <c r="K1647" i="1"/>
  <c r="J1647" i="1"/>
  <c r="I1647" i="1"/>
  <c r="K1646" i="1"/>
  <c r="J1646" i="1"/>
  <c r="I1646" i="1"/>
  <c r="K1645" i="1"/>
  <c r="J1645" i="1"/>
  <c r="I1645" i="1"/>
  <c r="K1644" i="1"/>
  <c r="J1644" i="1"/>
  <c r="I1644" i="1"/>
  <c r="K1643" i="1"/>
  <c r="J1643" i="1"/>
  <c r="I1643" i="1"/>
  <c r="K1642" i="1"/>
  <c r="J1642" i="1"/>
  <c r="I1642" i="1"/>
  <c r="K1641" i="1"/>
  <c r="J1641" i="1"/>
  <c r="I1641" i="1"/>
  <c r="K1640" i="1"/>
  <c r="J1640" i="1"/>
  <c r="I1640" i="1"/>
  <c r="K1639" i="1"/>
  <c r="J1639" i="1"/>
  <c r="I1639" i="1"/>
  <c r="K1638" i="1"/>
  <c r="J1638" i="1"/>
  <c r="I1638" i="1"/>
  <c r="K1637" i="1"/>
  <c r="J1637" i="1"/>
  <c r="I1637" i="1"/>
  <c r="K1636" i="1"/>
  <c r="J1636" i="1"/>
  <c r="I1636" i="1"/>
  <c r="K1635" i="1"/>
  <c r="J1635" i="1"/>
  <c r="I1635" i="1"/>
  <c r="K1634" i="1"/>
  <c r="J1634" i="1"/>
  <c r="I1634" i="1"/>
  <c r="K1633" i="1"/>
  <c r="J1633" i="1"/>
  <c r="I1633" i="1"/>
  <c r="K1632" i="1"/>
  <c r="J1632" i="1"/>
  <c r="I1632" i="1"/>
  <c r="K1631" i="1"/>
  <c r="J1631" i="1"/>
  <c r="I1631" i="1"/>
  <c r="K1630" i="1"/>
  <c r="J1630" i="1"/>
  <c r="I1630" i="1"/>
  <c r="K1629" i="1"/>
  <c r="J1629" i="1"/>
  <c r="I1629" i="1"/>
  <c r="K1628" i="1"/>
  <c r="J1628" i="1"/>
  <c r="I1628" i="1"/>
  <c r="K1627" i="1"/>
  <c r="J1627" i="1"/>
  <c r="I1627" i="1"/>
  <c r="K1626" i="1"/>
  <c r="J1626" i="1"/>
  <c r="I1626" i="1"/>
  <c r="K1625" i="1"/>
  <c r="J1625" i="1"/>
  <c r="I1625" i="1"/>
  <c r="K1624" i="1"/>
  <c r="J1624" i="1"/>
  <c r="I1624" i="1"/>
  <c r="K1623" i="1"/>
  <c r="J1623" i="1"/>
  <c r="I1623" i="1"/>
  <c r="K1622" i="1"/>
  <c r="J1622" i="1"/>
  <c r="I1622" i="1"/>
  <c r="K1621" i="1"/>
  <c r="J1621" i="1"/>
  <c r="I1621" i="1"/>
  <c r="K1620" i="1"/>
  <c r="J1620" i="1"/>
  <c r="I1620" i="1"/>
  <c r="K1619" i="1"/>
  <c r="J1619" i="1"/>
  <c r="I1619" i="1"/>
  <c r="K1618" i="1"/>
  <c r="J1618" i="1"/>
  <c r="I1618" i="1"/>
  <c r="K1617" i="1"/>
  <c r="J1617" i="1"/>
  <c r="I1617" i="1"/>
  <c r="K1616" i="1"/>
  <c r="J1616" i="1"/>
  <c r="I1616" i="1"/>
  <c r="K1615" i="1"/>
  <c r="J1615" i="1"/>
  <c r="I1615" i="1"/>
  <c r="K1614" i="1"/>
  <c r="J1614" i="1"/>
  <c r="I1614" i="1"/>
  <c r="K1613" i="1"/>
  <c r="J1613" i="1"/>
  <c r="I1613" i="1"/>
  <c r="K1612" i="1"/>
  <c r="J1612" i="1"/>
  <c r="I1612" i="1"/>
  <c r="K1611" i="1"/>
  <c r="J1611" i="1"/>
  <c r="I1611" i="1"/>
  <c r="K1610" i="1"/>
  <c r="J1610" i="1"/>
  <c r="I1610" i="1"/>
  <c r="K1609" i="1"/>
  <c r="J1609" i="1"/>
  <c r="I1609" i="1"/>
  <c r="K1608" i="1"/>
  <c r="J1608" i="1"/>
  <c r="I1608" i="1"/>
  <c r="K1607" i="1"/>
  <c r="J1607" i="1"/>
  <c r="I1607" i="1"/>
  <c r="K1606" i="1"/>
  <c r="J1606" i="1"/>
  <c r="I1606" i="1"/>
  <c r="K1605" i="1"/>
  <c r="J1605" i="1"/>
  <c r="I1605" i="1"/>
  <c r="K1604" i="1"/>
  <c r="J1604" i="1"/>
  <c r="I1604" i="1"/>
  <c r="K1603" i="1"/>
  <c r="J1603" i="1"/>
  <c r="I1603" i="1"/>
  <c r="K1602" i="1"/>
  <c r="J1602" i="1"/>
  <c r="I1602" i="1"/>
  <c r="K1601" i="1"/>
  <c r="J1601" i="1"/>
  <c r="I1601" i="1"/>
  <c r="K1600" i="1"/>
  <c r="J1600" i="1"/>
  <c r="I1600" i="1"/>
  <c r="K1599" i="1"/>
  <c r="J1599" i="1"/>
  <c r="I1599" i="1"/>
  <c r="K1598" i="1"/>
  <c r="J1598" i="1"/>
  <c r="I1598" i="1"/>
  <c r="K1597" i="1"/>
  <c r="J1597" i="1"/>
  <c r="I1597" i="1"/>
  <c r="K1596" i="1"/>
  <c r="J1596" i="1"/>
  <c r="I1596" i="1"/>
  <c r="K1595" i="1"/>
  <c r="J1595" i="1"/>
  <c r="I1595" i="1"/>
  <c r="K1594" i="1"/>
  <c r="J1594" i="1"/>
  <c r="I1594" i="1"/>
  <c r="K1593" i="1"/>
  <c r="J1593" i="1"/>
  <c r="I1593" i="1"/>
  <c r="K1592" i="1"/>
  <c r="J1592" i="1"/>
  <c r="I1592" i="1"/>
  <c r="K1591" i="1"/>
  <c r="J1591" i="1"/>
  <c r="I1591" i="1"/>
  <c r="K1590" i="1"/>
  <c r="J1590" i="1"/>
  <c r="I1590" i="1"/>
  <c r="K1589" i="1"/>
  <c r="J1589" i="1"/>
  <c r="I1589" i="1"/>
  <c r="K1588" i="1"/>
  <c r="J1588" i="1"/>
  <c r="I1588" i="1"/>
  <c r="K1587" i="1"/>
  <c r="J1587" i="1"/>
  <c r="I1587" i="1"/>
  <c r="K1586" i="1"/>
  <c r="J1586" i="1"/>
  <c r="I1586" i="1"/>
  <c r="K1585" i="1"/>
  <c r="J1585" i="1"/>
  <c r="I1585" i="1"/>
  <c r="K1584" i="1"/>
  <c r="J1584" i="1"/>
  <c r="I1584" i="1"/>
  <c r="K1583" i="1"/>
  <c r="J1583" i="1"/>
  <c r="I1583" i="1"/>
  <c r="K1582" i="1"/>
  <c r="J1582" i="1"/>
  <c r="I1582" i="1"/>
  <c r="K1581" i="1"/>
  <c r="J1581" i="1"/>
  <c r="I1581" i="1"/>
  <c r="K1580" i="1"/>
  <c r="J1580" i="1"/>
  <c r="I1580" i="1"/>
  <c r="K1579" i="1"/>
  <c r="J1579" i="1"/>
  <c r="I1579" i="1"/>
  <c r="K1578" i="1"/>
  <c r="J1578" i="1"/>
  <c r="I1578" i="1"/>
  <c r="K1577" i="1"/>
  <c r="J1577" i="1"/>
  <c r="I1577" i="1"/>
  <c r="K1576" i="1"/>
  <c r="J1576" i="1"/>
  <c r="I1576" i="1"/>
  <c r="K1575" i="1"/>
  <c r="J1575" i="1"/>
  <c r="I1575" i="1"/>
  <c r="K1574" i="1"/>
  <c r="J1574" i="1"/>
  <c r="I1574" i="1"/>
  <c r="K1573" i="1"/>
  <c r="J1573" i="1"/>
  <c r="I1573" i="1"/>
  <c r="K1572" i="1"/>
  <c r="J1572" i="1"/>
  <c r="I1572" i="1"/>
  <c r="K1571" i="1"/>
  <c r="J1571" i="1"/>
  <c r="I1571" i="1"/>
  <c r="K1570" i="1"/>
  <c r="J1570" i="1"/>
  <c r="I1570" i="1"/>
  <c r="K1569" i="1"/>
  <c r="J1569" i="1"/>
  <c r="I1569" i="1"/>
  <c r="K1568" i="1"/>
  <c r="J1568" i="1"/>
  <c r="I1568" i="1"/>
  <c r="K1567" i="1"/>
  <c r="J1567" i="1"/>
  <c r="I1567" i="1"/>
  <c r="K1566" i="1"/>
  <c r="J1566" i="1"/>
  <c r="I1566" i="1"/>
  <c r="K1565" i="1"/>
  <c r="J1565" i="1"/>
  <c r="I1565" i="1"/>
  <c r="K1564" i="1"/>
  <c r="J1564" i="1"/>
  <c r="I1564" i="1"/>
  <c r="K1563" i="1"/>
  <c r="J1563" i="1"/>
  <c r="I1563" i="1"/>
  <c r="K1562" i="1"/>
  <c r="J1562" i="1"/>
  <c r="I1562" i="1"/>
  <c r="K1561" i="1"/>
  <c r="J1561" i="1"/>
  <c r="I1561" i="1"/>
  <c r="K1560" i="1"/>
  <c r="J1560" i="1"/>
  <c r="I1560" i="1"/>
  <c r="K1559" i="1"/>
  <c r="J1559" i="1"/>
  <c r="I1559" i="1"/>
  <c r="K1558" i="1"/>
  <c r="J1558" i="1"/>
  <c r="I1558" i="1"/>
  <c r="K1557" i="1"/>
  <c r="J1557" i="1"/>
  <c r="I1557" i="1"/>
  <c r="K1556" i="1"/>
  <c r="J1556" i="1"/>
  <c r="I1556" i="1"/>
  <c r="K1555" i="1"/>
  <c r="J1555" i="1"/>
  <c r="I1555" i="1"/>
  <c r="K1554" i="1"/>
  <c r="J1554" i="1"/>
  <c r="I1554" i="1"/>
  <c r="K1553" i="1"/>
  <c r="J1553" i="1"/>
  <c r="I1553" i="1"/>
  <c r="K1552" i="1"/>
  <c r="J1552" i="1"/>
  <c r="I1552" i="1"/>
  <c r="K1551" i="1"/>
  <c r="J1551" i="1"/>
  <c r="I1551" i="1"/>
  <c r="K1550" i="1"/>
  <c r="J1550" i="1"/>
  <c r="I1550" i="1"/>
  <c r="K1549" i="1"/>
  <c r="J1549" i="1"/>
  <c r="I1549" i="1"/>
  <c r="K1548" i="1"/>
  <c r="J1548" i="1"/>
  <c r="I1548" i="1"/>
  <c r="K1547" i="1"/>
  <c r="J1547" i="1"/>
  <c r="I1547" i="1"/>
  <c r="K1546" i="1"/>
  <c r="J1546" i="1"/>
  <c r="I1546" i="1"/>
  <c r="K1545" i="1"/>
  <c r="J1545" i="1"/>
  <c r="I1545" i="1"/>
  <c r="K1544" i="1"/>
  <c r="J1544" i="1"/>
  <c r="I1544" i="1"/>
  <c r="K1543" i="1"/>
  <c r="J1543" i="1"/>
  <c r="I1543" i="1"/>
  <c r="K1542" i="1"/>
  <c r="J1542" i="1"/>
  <c r="I1542" i="1"/>
  <c r="K1541" i="1"/>
  <c r="J1541" i="1"/>
  <c r="I1541" i="1"/>
  <c r="K1540" i="1"/>
  <c r="J1540" i="1"/>
  <c r="I1540" i="1"/>
  <c r="K1539" i="1"/>
  <c r="J1539" i="1"/>
  <c r="I1539" i="1"/>
  <c r="K1538" i="1"/>
  <c r="J1538" i="1"/>
  <c r="I1538" i="1"/>
  <c r="K1537" i="1"/>
  <c r="J1537" i="1"/>
  <c r="I1537" i="1"/>
  <c r="K1536" i="1"/>
  <c r="J1536" i="1"/>
  <c r="I1536" i="1"/>
  <c r="K1535" i="1"/>
  <c r="J1535" i="1"/>
  <c r="I1535" i="1"/>
  <c r="K1534" i="1"/>
  <c r="J1534" i="1"/>
  <c r="I1534" i="1"/>
  <c r="K1533" i="1"/>
  <c r="J1533" i="1"/>
  <c r="I1533" i="1"/>
  <c r="K1532" i="1"/>
  <c r="J1532" i="1"/>
  <c r="I1532" i="1"/>
  <c r="K1531" i="1"/>
  <c r="J1531" i="1"/>
  <c r="I1531" i="1"/>
  <c r="K1530" i="1"/>
  <c r="J1530" i="1"/>
  <c r="I1530" i="1"/>
  <c r="K1529" i="1"/>
  <c r="J1529" i="1"/>
  <c r="I1529" i="1"/>
  <c r="K1528" i="1"/>
  <c r="J1528" i="1"/>
  <c r="I1528" i="1"/>
  <c r="K1527" i="1"/>
  <c r="J1527" i="1"/>
  <c r="I1527" i="1"/>
  <c r="K1526" i="1"/>
  <c r="J1526" i="1"/>
  <c r="I1526" i="1"/>
  <c r="K1525" i="1"/>
  <c r="J1525" i="1"/>
  <c r="I1525" i="1"/>
  <c r="K1524" i="1"/>
  <c r="J1524" i="1"/>
  <c r="I1524" i="1"/>
  <c r="K1523" i="1"/>
  <c r="J1523" i="1"/>
  <c r="I1523" i="1"/>
  <c r="K1522" i="1"/>
  <c r="J1522" i="1"/>
  <c r="I1522" i="1"/>
  <c r="K1521" i="1"/>
  <c r="J1521" i="1"/>
  <c r="I1521" i="1"/>
  <c r="K1520" i="1"/>
  <c r="J1520" i="1"/>
  <c r="I1520" i="1"/>
  <c r="K1519" i="1"/>
  <c r="J1519" i="1"/>
  <c r="I1519" i="1"/>
  <c r="K1518" i="1"/>
  <c r="J1518" i="1"/>
  <c r="I1518" i="1"/>
  <c r="K1517" i="1"/>
  <c r="J1517" i="1"/>
  <c r="I1517" i="1"/>
  <c r="K1516" i="1"/>
  <c r="J1516" i="1"/>
  <c r="I1516" i="1"/>
  <c r="K1515" i="1"/>
  <c r="J1515" i="1"/>
  <c r="I1515" i="1"/>
  <c r="K1514" i="1"/>
  <c r="J1514" i="1"/>
  <c r="I1514" i="1"/>
  <c r="K1513" i="1"/>
  <c r="J1513" i="1"/>
  <c r="I1513" i="1"/>
  <c r="K1512" i="1"/>
  <c r="J1512" i="1"/>
  <c r="I1512" i="1"/>
  <c r="K1511" i="1"/>
  <c r="J1511" i="1"/>
  <c r="I1511" i="1"/>
  <c r="K1510" i="1"/>
  <c r="J1510" i="1"/>
  <c r="I1510" i="1"/>
  <c r="K1509" i="1"/>
  <c r="J1509" i="1"/>
  <c r="I1509" i="1"/>
  <c r="K1508" i="1"/>
  <c r="J1508" i="1"/>
  <c r="I1508" i="1"/>
  <c r="K1507" i="1"/>
  <c r="J1507" i="1"/>
  <c r="I1507" i="1"/>
  <c r="K1506" i="1"/>
  <c r="J1506" i="1"/>
  <c r="I1506" i="1"/>
  <c r="K1505" i="1"/>
  <c r="J1505" i="1"/>
  <c r="I1505" i="1"/>
  <c r="K1504" i="1"/>
  <c r="J1504" i="1"/>
  <c r="I1504" i="1"/>
  <c r="K1503" i="1"/>
  <c r="J1503" i="1"/>
  <c r="I1503" i="1"/>
  <c r="K1502" i="1"/>
  <c r="J1502" i="1"/>
  <c r="I1502" i="1"/>
  <c r="K1501" i="1"/>
  <c r="J1501" i="1"/>
  <c r="I1501" i="1"/>
  <c r="K1500" i="1"/>
  <c r="J1500" i="1"/>
  <c r="I1500" i="1"/>
  <c r="K1499" i="1"/>
  <c r="J1499" i="1"/>
  <c r="I1499" i="1"/>
  <c r="K1498" i="1"/>
  <c r="J1498" i="1"/>
  <c r="I1498" i="1"/>
  <c r="K1497" i="1"/>
  <c r="J1497" i="1"/>
  <c r="I1497" i="1"/>
  <c r="K1496" i="1"/>
  <c r="J1496" i="1"/>
  <c r="I1496" i="1"/>
  <c r="K1495" i="1"/>
  <c r="J1495" i="1"/>
  <c r="I1495" i="1"/>
  <c r="K1494" i="1"/>
  <c r="J1494" i="1"/>
  <c r="I1494" i="1"/>
  <c r="K1493" i="1"/>
  <c r="J1493" i="1"/>
  <c r="I1493" i="1"/>
  <c r="K1492" i="1"/>
  <c r="J1492" i="1"/>
  <c r="I1492" i="1"/>
  <c r="K1491" i="1"/>
  <c r="J1491" i="1"/>
  <c r="I1491" i="1"/>
  <c r="K1490" i="1"/>
  <c r="J1490" i="1"/>
  <c r="I1490" i="1"/>
  <c r="K1489" i="1"/>
  <c r="J1489" i="1"/>
  <c r="I1489" i="1"/>
  <c r="K1488" i="1"/>
  <c r="J1488" i="1"/>
  <c r="I1488" i="1"/>
  <c r="K1487" i="1"/>
  <c r="J1487" i="1"/>
  <c r="I1487" i="1"/>
  <c r="K1486" i="1"/>
  <c r="J1486" i="1"/>
  <c r="I1486" i="1"/>
  <c r="K1485" i="1"/>
  <c r="J1485" i="1"/>
  <c r="I1485" i="1"/>
  <c r="K1484" i="1"/>
  <c r="J1484" i="1"/>
  <c r="I1484" i="1"/>
  <c r="K1483" i="1"/>
  <c r="J1483" i="1"/>
  <c r="I1483" i="1"/>
  <c r="K1482" i="1"/>
  <c r="J1482" i="1"/>
  <c r="I1482" i="1"/>
  <c r="K1481" i="1"/>
  <c r="J1481" i="1"/>
  <c r="I1481" i="1"/>
  <c r="K1480" i="1"/>
  <c r="J1480" i="1"/>
  <c r="I1480" i="1"/>
  <c r="K1479" i="1"/>
  <c r="J1479" i="1"/>
  <c r="I1479" i="1"/>
  <c r="K1478" i="1"/>
  <c r="J1478" i="1"/>
  <c r="I1478" i="1"/>
  <c r="K1477" i="1"/>
  <c r="J1477" i="1"/>
  <c r="I1477" i="1"/>
  <c r="K1476" i="1"/>
  <c r="J1476" i="1"/>
  <c r="I1476" i="1"/>
  <c r="K1475" i="1"/>
  <c r="J1475" i="1"/>
  <c r="I1475" i="1"/>
  <c r="K1474" i="1"/>
  <c r="J1474" i="1"/>
  <c r="I1474" i="1"/>
  <c r="K1473" i="1"/>
  <c r="J1473" i="1"/>
  <c r="I1473" i="1"/>
  <c r="K1472" i="1"/>
  <c r="J1472" i="1"/>
  <c r="I1472" i="1"/>
  <c r="K1471" i="1"/>
  <c r="J1471" i="1"/>
  <c r="I1471" i="1"/>
  <c r="K1470" i="1"/>
  <c r="J1470" i="1"/>
  <c r="I1470" i="1"/>
  <c r="K1469" i="1"/>
  <c r="J1469" i="1"/>
  <c r="I1469" i="1"/>
  <c r="K1468" i="1"/>
  <c r="J1468" i="1"/>
  <c r="I1468" i="1"/>
  <c r="K1467" i="1"/>
  <c r="J1467" i="1"/>
  <c r="I1467" i="1"/>
  <c r="K1466" i="1"/>
  <c r="J1466" i="1"/>
  <c r="I1466" i="1"/>
  <c r="K1465" i="1"/>
  <c r="J1465" i="1"/>
  <c r="I1465" i="1"/>
  <c r="K1464" i="1"/>
  <c r="J1464" i="1"/>
  <c r="I1464" i="1"/>
  <c r="K1463" i="1"/>
  <c r="J1463" i="1"/>
  <c r="I1463" i="1"/>
  <c r="K1462" i="1"/>
  <c r="J1462" i="1"/>
  <c r="I1462" i="1"/>
  <c r="K1461" i="1"/>
  <c r="J1461" i="1"/>
  <c r="I1461" i="1"/>
  <c r="K1460" i="1"/>
  <c r="J1460" i="1"/>
  <c r="I1460" i="1"/>
  <c r="K1459" i="1"/>
  <c r="J1459" i="1"/>
  <c r="I1459" i="1"/>
  <c r="K1458" i="1"/>
  <c r="J1458" i="1"/>
  <c r="I1458" i="1"/>
  <c r="K1457" i="1"/>
  <c r="J1457" i="1"/>
  <c r="I1457" i="1"/>
  <c r="K1456" i="1"/>
  <c r="J1456" i="1"/>
  <c r="I1456" i="1"/>
  <c r="K1455" i="1"/>
  <c r="J1455" i="1"/>
  <c r="I1455" i="1"/>
  <c r="K1454" i="1"/>
  <c r="J1454" i="1"/>
  <c r="I1454" i="1"/>
  <c r="K1453" i="1"/>
  <c r="J1453" i="1"/>
  <c r="I1453" i="1"/>
  <c r="K1452" i="1"/>
  <c r="J1452" i="1"/>
  <c r="I1452" i="1"/>
  <c r="K1451" i="1"/>
  <c r="J1451" i="1"/>
  <c r="I1451" i="1"/>
  <c r="K1450" i="1"/>
  <c r="J1450" i="1"/>
  <c r="I1450" i="1"/>
  <c r="K1449" i="1"/>
  <c r="J1449" i="1"/>
  <c r="I1449" i="1"/>
  <c r="K1448" i="1"/>
  <c r="J1448" i="1"/>
  <c r="I1448" i="1"/>
  <c r="K1447" i="1"/>
  <c r="J1447" i="1"/>
  <c r="I1447" i="1"/>
  <c r="K1446" i="1"/>
  <c r="J1446" i="1"/>
  <c r="I1446" i="1"/>
  <c r="K1445" i="1"/>
  <c r="J1445" i="1"/>
  <c r="I1445" i="1"/>
  <c r="K1444" i="1"/>
  <c r="J1444" i="1"/>
  <c r="I1444" i="1"/>
  <c r="K1443" i="1"/>
  <c r="J1443" i="1"/>
  <c r="I1443" i="1"/>
  <c r="K1442" i="1"/>
  <c r="J1442" i="1"/>
  <c r="I1442" i="1"/>
  <c r="K1441" i="1"/>
  <c r="J1441" i="1"/>
  <c r="I1441" i="1"/>
  <c r="K1440" i="1"/>
  <c r="J1440" i="1"/>
  <c r="I1440" i="1"/>
  <c r="K1439" i="1"/>
  <c r="J1439" i="1"/>
  <c r="I1439" i="1"/>
  <c r="K1438" i="1"/>
  <c r="J1438" i="1"/>
  <c r="I1438" i="1"/>
  <c r="K1437" i="1"/>
  <c r="J1437" i="1"/>
  <c r="I1437" i="1"/>
  <c r="K1436" i="1"/>
  <c r="J1436" i="1"/>
  <c r="I1436" i="1"/>
  <c r="K1435" i="1"/>
  <c r="J1435" i="1"/>
  <c r="I1435" i="1"/>
  <c r="K1434" i="1"/>
  <c r="J1434" i="1"/>
  <c r="I1434" i="1"/>
  <c r="K1433" i="1"/>
  <c r="J1433" i="1"/>
  <c r="I1433" i="1"/>
  <c r="K1432" i="1"/>
  <c r="J1432" i="1"/>
  <c r="I1432" i="1"/>
  <c r="K1431" i="1"/>
  <c r="J1431" i="1"/>
  <c r="I1431" i="1"/>
  <c r="K1430" i="1"/>
  <c r="J1430" i="1"/>
  <c r="I1430" i="1"/>
  <c r="K1429" i="1"/>
  <c r="J1429" i="1"/>
  <c r="I1429" i="1"/>
  <c r="K1428" i="1"/>
  <c r="J1428" i="1"/>
  <c r="I1428" i="1"/>
  <c r="K1427" i="1"/>
  <c r="J1427" i="1"/>
  <c r="I1427" i="1"/>
  <c r="K1426" i="1"/>
  <c r="J1426" i="1"/>
  <c r="I1426" i="1"/>
  <c r="K1425" i="1"/>
  <c r="J1425" i="1"/>
  <c r="I1425" i="1"/>
  <c r="K1424" i="1"/>
  <c r="J1424" i="1"/>
  <c r="I1424" i="1"/>
  <c r="K1423" i="1"/>
  <c r="J1423" i="1"/>
  <c r="I1423" i="1"/>
  <c r="K1422" i="1"/>
  <c r="J1422" i="1"/>
  <c r="I1422" i="1"/>
  <c r="K1421" i="1"/>
  <c r="J1421" i="1"/>
  <c r="I1421" i="1"/>
  <c r="K1420" i="1"/>
  <c r="J1420" i="1"/>
  <c r="I1420" i="1"/>
  <c r="K1419" i="1"/>
  <c r="J1419" i="1"/>
  <c r="I1419" i="1"/>
  <c r="K1418" i="1"/>
  <c r="J1418" i="1"/>
  <c r="I1418" i="1"/>
  <c r="K1417" i="1"/>
  <c r="J1417" i="1"/>
  <c r="I1417" i="1"/>
  <c r="K1416" i="1"/>
  <c r="J1416" i="1"/>
  <c r="I1416" i="1"/>
  <c r="K1415" i="1"/>
  <c r="J1415" i="1"/>
  <c r="I1415" i="1"/>
  <c r="K1414" i="1"/>
  <c r="J1414" i="1"/>
  <c r="I1414" i="1"/>
  <c r="K1413" i="1"/>
  <c r="J1413" i="1"/>
  <c r="I1413" i="1"/>
  <c r="K1412" i="1"/>
  <c r="J1412" i="1"/>
  <c r="I1412" i="1"/>
  <c r="K1411" i="1"/>
  <c r="J1411" i="1"/>
  <c r="I1411" i="1"/>
  <c r="K1410" i="1"/>
  <c r="J1410" i="1"/>
  <c r="I1410" i="1"/>
  <c r="K1409" i="1"/>
  <c r="J1409" i="1"/>
  <c r="I1409" i="1"/>
  <c r="K1408" i="1"/>
  <c r="J1408" i="1"/>
  <c r="I1408" i="1"/>
  <c r="K1407" i="1"/>
  <c r="J1407" i="1"/>
  <c r="I1407" i="1"/>
  <c r="K1406" i="1"/>
  <c r="J1406" i="1"/>
  <c r="I1406" i="1"/>
  <c r="K1405" i="1"/>
  <c r="J1405" i="1"/>
  <c r="I1405" i="1"/>
  <c r="K1404" i="1"/>
  <c r="J1404" i="1"/>
  <c r="I1404" i="1"/>
  <c r="K1403" i="1"/>
  <c r="J1403" i="1"/>
  <c r="I1403" i="1"/>
  <c r="K1402" i="1"/>
  <c r="J1402" i="1"/>
  <c r="I1402" i="1"/>
  <c r="K1401" i="1"/>
  <c r="J1401" i="1"/>
  <c r="I1401" i="1"/>
  <c r="K1400" i="1"/>
  <c r="J1400" i="1"/>
  <c r="I1400" i="1"/>
  <c r="K1399" i="1"/>
  <c r="J1399" i="1"/>
  <c r="I1399" i="1"/>
  <c r="K1398" i="1"/>
  <c r="J1398" i="1"/>
  <c r="I1398" i="1"/>
  <c r="K1397" i="1"/>
  <c r="J1397" i="1"/>
  <c r="I1397" i="1"/>
  <c r="K1396" i="1"/>
  <c r="J1396" i="1"/>
  <c r="I1396" i="1"/>
  <c r="K1395" i="1"/>
  <c r="J1395" i="1"/>
  <c r="I1395" i="1"/>
  <c r="K1394" i="1"/>
  <c r="J1394" i="1"/>
  <c r="I1394" i="1"/>
  <c r="K1393" i="1"/>
  <c r="J1393" i="1"/>
  <c r="I1393" i="1"/>
  <c r="K1392" i="1"/>
  <c r="J1392" i="1"/>
  <c r="I1392" i="1"/>
  <c r="K1391" i="1"/>
  <c r="J1391" i="1"/>
  <c r="I1391" i="1"/>
  <c r="K1390" i="1"/>
  <c r="J1390" i="1"/>
  <c r="I1390" i="1"/>
  <c r="K1389" i="1"/>
  <c r="J1389" i="1"/>
  <c r="I1389" i="1"/>
  <c r="K1388" i="1"/>
  <c r="J1388" i="1"/>
  <c r="I1388" i="1"/>
  <c r="K1387" i="1"/>
  <c r="J1387" i="1"/>
  <c r="I1387" i="1"/>
  <c r="K1386" i="1"/>
  <c r="J1386" i="1"/>
  <c r="I1386" i="1"/>
  <c r="K1385" i="1"/>
  <c r="J1385" i="1"/>
  <c r="I1385" i="1"/>
  <c r="K1384" i="1"/>
  <c r="J1384" i="1"/>
  <c r="I1384" i="1"/>
  <c r="K1383" i="1"/>
  <c r="J1383" i="1"/>
  <c r="I1383" i="1"/>
  <c r="K1382" i="1"/>
  <c r="J1382" i="1"/>
  <c r="I1382" i="1"/>
  <c r="K1381" i="1"/>
  <c r="J1381" i="1"/>
  <c r="I1381" i="1"/>
  <c r="K1380" i="1"/>
  <c r="J1380" i="1"/>
  <c r="I1380" i="1"/>
  <c r="K1379" i="1"/>
  <c r="J1379" i="1"/>
  <c r="I1379" i="1"/>
  <c r="K1378" i="1"/>
  <c r="J1378" i="1"/>
  <c r="I1378" i="1"/>
  <c r="K1377" i="1"/>
  <c r="J1377" i="1"/>
  <c r="I1377" i="1"/>
  <c r="K1376" i="1"/>
  <c r="J1376" i="1"/>
  <c r="I1376" i="1"/>
  <c r="K1375" i="1"/>
  <c r="J1375" i="1"/>
  <c r="I1375" i="1"/>
  <c r="K1374" i="1"/>
  <c r="J1374" i="1"/>
  <c r="I1374" i="1"/>
  <c r="K1373" i="1"/>
  <c r="J1373" i="1"/>
  <c r="I1373" i="1"/>
  <c r="K1372" i="1"/>
  <c r="J1372" i="1"/>
  <c r="I1372" i="1"/>
  <c r="K1371" i="1"/>
  <c r="J1371" i="1"/>
  <c r="I1371" i="1"/>
  <c r="K1370" i="1"/>
  <c r="J1370" i="1"/>
  <c r="I1370" i="1"/>
  <c r="K1369" i="1"/>
  <c r="J1369" i="1"/>
  <c r="I1369" i="1"/>
  <c r="K1368" i="1"/>
  <c r="J1368" i="1"/>
  <c r="I1368" i="1"/>
  <c r="K1367" i="1"/>
  <c r="J1367" i="1"/>
  <c r="I1367" i="1"/>
  <c r="K1366" i="1"/>
  <c r="J1366" i="1"/>
  <c r="I1366" i="1"/>
  <c r="K1365" i="1"/>
  <c r="J1365" i="1"/>
  <c r="I1365" i="1"/>
  <c r="K1364" i="1"/>
  <c r="J1364" i="1"/>
  <c r="I1364" i="1"/>
  <c r="K1363" i="1"/>
  <c r="J1363" i="1"/>
  <c r="I1363" i="1"/>
  <c r="K1362" i="1"/>
  <c r="J1362" i="1"/>
  <c r="I1362" i="1"/>
  <c r="K1361" i="1"/>
  <c r="J1361" i="1"/>
  <c r="I1361" i="1"/>
  <c r="K1360" i="1"/>
  <c r="J1360" i="1"/>
  <c r="I1360" i="1"/>
  <c r="K1359" i="1"/>
  <c r="J1359" i="1"/>
  <c r="I1359" i="1"/>
  <c r="K1358" i="1"/>
  <c r="J1358" i="1"/>
  <c r="I1358" i="1"/>
  <c r="K1357" i="1"/>
  <c r="J1357" i="1"/>
  <c r="I1357" i="1"/>
  <c r="K1356" i="1"/>
  <c r="J1356" i="1"/>
  <c r="I1356" i="1"/>
  <c r="K1355" i="1"/>
  <c r="J1355" i="1"/>
  <c r="I1355" i="1"/>
  <c r="K1354" i="1"/>
  <c r="J1354" i="1"/>
  <c r="I1354" i="1"/>
  <c r="K1353" i="1"/>
  <c r="J1353" i="1"/>
  <c r="I1353" i="1"/>
  <c r="K1352" i="1"/>
  <c r="J1352" i="1"/>
  <c r="I1352" i="1"/>
  <c r="K1351" i="1"/>
  <c r="J1351" i="1"/>
  <c r="I1351" i="1"/>
  <c r="K1350" i="1"/>
  <c r="J1350" i="1"/>
  <c r="I1350" i="1"/>
  <c r="K1349" i="1"/>
  <c r="J1349" i="1"/>
  <c r="I1349" i="1"/>
  <c r="K1348" i="1"/>
  <c r="J1348" i="1"/>
  <c r="I1348" i="1"/>
  <c r="K1347" i="1"/>
  <c r="J1347" i="1"/>
  <c r="I1347" i="1"/>
  <c r="K1346" i="1"/>
  <c r="J1346" i="1"/>
  <c r="I1346" i="1"/>
  <c r="K1345" i="1"/>
  <c r="J1345" i="1"/>
  <c r="I1345" i="1"/>
  <c r="K1344" i="1"/>
  <c r="J1344" i="1"/>
  <c r="I1344" i="1"/>
  <c r="K1343" i="1"/>
  <c r="J1343" i="1"/>
  <c r="I1343" i="1"/>
  <c r="K1342" i="1"/>
  <c r="J1342" i="1"/>
  <c r="I1342" i="1"/>
  <c r="K1341" i="1"/>
  <c r="J1341" i="1"/>
  <c r="I1341" i="1"/>
  <c r="K1340" i="1"/>
  <c r="J1340" i="1"/>
  <c r="I1340" i="1"/>
  <c r="K1339" i="1"/>
  <c r="J1339" i="1"/>
  <c r="I1339" i="1"/>
  <c r="K1338" i="1"/>
  <c r="J1338" i="1"/>
  <c r="I1338" i="1"/>
  <c r="K1337" i="1"/>
  <c r="J1337" i="1"/>
  <c r="I1337" i="1"/>
  <c r="K1336" i="1"/>
  <c r="J1336" i="1"/>
  <c r="I1336" i="1"/>
  <c r="K1335" i="1"/>
  <c r="J1335" i="1"/>
  <c r="I1335" i="1"/>
  <c r="K1334" i="1"/>
  <c r="J1334" i="1"/>
  <c r="I1334" i="1"/>
  <c r="K1333" i="1"/>
  <c r="J1333" i="1"/>
  <c r="I1333" i="1"/>
  <c r="K1332" i="1"/>
  <c r="J1332" i="1"/>
  <c r="I1332" i="1"/>
  <c r="K1331" i="1"/>
  <c r="J1331" i="1"/>
  <c r="I1331" i="1"/>
  <c r="K1330" i="1"/>
  <c r="J1330" i="1"/>
  <c r="I1330" i="1"/>
  <c r="K1329" i="1"/>
  <c r="J1329" i="1"/>
  <c r="I1329" i="1"/>
  <c r="K1328" i="1"/>
  <c r="J1328" i="1"/>
  <c r="I1328" i="1"/>
  <c r="K1327" i="1"/>
  <c r="J1327" i="1"/>
  <c r="I1327" i="1"/>
  <c r="K1326" i="1"/>
  <c r="J1326" i="1"/>
  <c r="I1326" i="1"/>
  <c r="K1325" i="1"/>
  <c r="J1325" i="1"/>
  <c r="I1325" i="1"/>
  <c r="K1324" i="1"/>
  <c r="J1324" i="1"/>
  <c r="I1324" i="1"/>
  <c r="K1323" i="1"/>
  <c r="J1323" i="1"/>
  <c r="I1323" i="1"/>
  <c r="K1322" i="1"/>
  <c r="J1322" i="1"/>
  <c r="I1322" i="1"/>
  <c r="K1321" i="1"/>
  <c r="J1321" i="1"/>
  <c r="I1321" i="1"/>
  <c r="K1320" i="1"/>
  <c r="J1320" i="1"/>
  <c r="I1320" i="1"/>
  <c r="K1319" i="1"/>
  <c r="J1319" i="1"/>
  <c r="I1319" i="1"/>
  <c r="K1318" i="1"/>
  <c r="J1318" i="1"/>
  <c r="I1318" i="1"/>
  <c r="K1317" i="1"/>
  <c r="J1317" i="1"/>
  <c r="I1317" i="1"/>
  <c r="K1316" i="1"/>
  <c r="J1316" i="1"/>
  <c r="I1316" i="1"/>
  <c r="K1315" i="1"/>
  <c r="J1315" i="1"/>
  <c r="I1315" i="1"/>
  <c r="K1314" i="1"/>
  <c r="J1314" i="1"/>
  <c r="I1314" i="1"/>
  <c r="K1313" i="1"/>
  <c r="J1313" i="1"/>
  <c r="I1313" i="1"/>
  <c r="K1312" i="1"/>
  <c r="J1312" i="1"/>
  <c r="I1312" i="1"/>
  <c r="K1311" i="1"/>
  <c r="J1311" i="1"/>
  <c r="I1311" i="1"/>
  <c r="K1310" i="1"/>
  <c r="J1310" i="1"/>
  <c r="I1310" i="1"/>
  <c r="K1309" i="1"/>
  <c r="J1309" i="1"/>
  <c r="I1309" i="1"/>
  <c r="K1308" i="1"/>
  <c r="J1308" i="1"/>
  <c r="I1308" i="1"/>
  <c r="K1307" i="1"/>
  <c r="J1307" i="1"/>
  <c r="I1307" i="1"/>
  <c r="K1306" i="1"/>
  <c r="J1306" i="1"/>
  <c r="I1306" i="1"/>
  <c r="K1305" i="1"/>
  <c r="J1305" i="1"/>
  <c r="I1305" i="1"/>
  <c r="K1304" i="1"/>
  <c r="J1304" i="1"/>
  <c r="I1304" i="1"/>
  <c r="K1303" i="1"/>
  <c r="J1303" i="1"/>
  <c r="I1303" i="1"/>
  <c r="K1302" i="1"/>
  <c r="J1302" i="1"/>
  <c r="I1302" i="1"/>
  <c r="K1301" i="1"/>
  <c r="J1301" i="1"/>
  <c r="I1301" i="1"/>
  <c r="K1300" i="1"/>
  <c r="J1300" i="1"/>
  <c r="I1300" i="1"/>
  <c r="K1299" i="1"/>
  <c r="J1299" i="1"/>
  <c r="I1299" i="1"/>
  <c r="K1298" i="1"/>
  <c r="J1298" i="1"/>
  <c r="I1298" i="1"/>
  <c r="K1297" i="1"/>
  <c r="J1297" i="1"/>
  <c r="I1297" i="1"/>
  <c r="K1296" i="1"/>
  <c r="J1296" i="1"/>
  <c r="I1296" i="1"/>
  <c r="K1295" i="1"/>
  <c r="J1295" i="1"/>
  <c r="I1295" i="1"/>
  <c r="K1294" i="1"/>
  <c r="J1294" i="1"/>
  <c r="I1294" i="1"/>
  <c r="K1293" i="1"/>
  <c r="J1293" i="1"/>
  <c r="I1293" i="1"/>
  <c r="K1292" i="1"/>
  <c r="J1292" i="1"/>
  <c r="I1292" i="1"/>
  <c r="K1291" i="1"/>
  <c r="J1291" i="1"/>
  <c r="I1291" i="1"/>
  <c r="K1290" i="1"/>
  <c r="J1290" i="1"/>
  <c r="I1290" i="1"/>
  <c r="K1289" i="1"/>
  <c r="J1289" i="1"/>
  <c r="I1289" i="1"/>
  <c r="K1288" i="1"/>
  <c r="J1288" i="1"/>
  <c r="I1288" i="1"/>
  <c r="K1287" i="1"/>
  <c r="J1287" i="1"/>
  <c r="I1287" i="1"/>
  <c r="K1286" i="1"/>
  <c r="J1286" i="1"/>
  <c r="I1286" i="1"/>
  <c r="K1285" i="1"/>
  <c r="J1285" i="1"/>
  <c r="I1285" i="1"/>
  <c r="K1284" i="1"/>
  <c r="J1284" i="1"/>
  <c r="I1284" i="1"/>
  <c r="K1283" i="1"/>
  <c r="J1283" i="1"/>
  <c r="I1283" i="1"/>
  <c r="K1282" i="1"/>
  <c r="J1282" i="1"/>
  <c r="I1282" i="1"/>
  <c r="K1281" i="1"/>
  <c r="J1281" i="1"/>
  <c r="I1281" i="1"/>
  <c r="K1280" i="1"/>
  <c r="J1280" i="1"/>
  <c r="I1280" i="1"/>
  <c r="K1279" i="1"/>
  <c r="J1279" i="1"/>
  <c r="I1279" i="1"/>
  <c r="K1278" i="1"/>
  <c r="J1278" i="1"/>
  <c r="I1278" i="1"/>
  <c r="K1277" i="1"/>
  <c r="J1277" i="1"/>
  <c r="I1277" i="1"/>
  <c r="K1276" i="1"/>
  <c r="J1276" i="1"/>
  <c r="I1276" i="1"/>
  <c r="K1275" i="1"/>
  <c r="J1275" i="1"/>
  <c r="I1275" i="1"/>
  <c r="K1274" i="1"/>
  <c r="J1274" i="1"/>
  <c r="I1274" i="1"/>
  <c r="K1273" i="1"/>
  <c r="J1273" i="1"/>
  <c r="I1273" i="1"/>
  <c r="K1272" i="1"/>
  <c r="J1272" i="1"/>
  <c r="I1272" i="1"/>
  <c r="K1271" i="1"/>
  <c r="J1271" i="1"/>
  <c r="I1271" i="1"/>
  <c r="K1270" i="1"/>
  <c r="J1270" i="1"/>
  <c r="I1270" i="1"/>
  <c r="K1269" i="1"/>
  <c r="J1269" i="1"/>
  <c r="I1269" i="1"/>
  <c r="K1268" i="1"/>
  <c r="J1268" i="1"/>
  <c r="I1268" i="1"/>
  <c r="K1267" i="1"/>
  <c r="J1267" i="1"/>
  <c r="I1267" i="1"/>
  <c r="K1266" i="1"/>
  <c r="J1266" i="1"/>
  <c r="I1266" i="1"/>
  <c r="K1265" i="1"/>
  <c r="J1265" i="1"/>
  <c r="I1265" i="1"/>
  <c r="K1264" i="1"/>
  <c r="J1264" i="1"/>
  <c r="I1264" i="1"/>
  <c r="K1263" i="1"/>
  <c r="J1263" i="1"/>
  <c r="I1263" i="1"/>
  <c r="K1262" i="1"/>
  <c r="J1262" i="1"/>
  <c r="I1262" i="1"/>
  <c r="K1261" i="1"/>
  <c r="J1261" i="1"/>
  <c r="I1261" i="1"/>
  <c r="K1260" i="1"/>
  <c r="J1260" i="1"/>
  <c r="I1260" i="1"/>
  <c r="K1259" i="1"/>
  <c r="J1259" i="1"/>
  <c r="I1259" i="1"/>
  <c r="K1258" i="1"/>
  <c r="J1258" i="1"/>
  <c r="I1258" i="1"/>
  <c r="K1257" i="1"/>
  <c r="J1257" i="1"/>
  <c r="I1257" i="1"/>
  <c r="K1256" i="1"/>
  <c r="J1256" i="1"/>
  <c r="I1256" i="1"/>
  <c r="K1255" i="1"/>
  <c r="J1255" i="1"/>
  <c r="I1255" i="1"/>
  <c r="K1254" i="1"/>
  <c r="J1254" i="1"/>
  <c r="I1254" i="1"/>
  <c r="K1253" i="1"/>
  <c r="J1253" i="1"/>
  <c r="I1253" i="1"/>
  <c r="K1252" i="1"/>
  <c r="J1252" i="1"/>
  <c r="I1252" i="1"/>
  <c r="K1251" i="1"/>
  <c r="J1251" i="1"/>
  <c r="I1251" i="1"/>
  <c r="K1250" i="1"/>
  <c r="J1250" i="1"/>
  <c r="I1250" i="1"/>
  <c r="K1249" i="1"/>
  <c r="J1249" i="1"/>
  <c r="I1249" i="1"/>
  <c r="K1248" i="1"/>
  <c r="J1248" i="1"/>
  <c r="I1248" i="1"/>
  <c r="K1247" i="1"/>
  <c r="J1247" i="1"/>
  <c r="I1247" i="1"/>
  <c r="K1246" i="1"/>
  <c r="J1246" i="1"/>
  <c r="I1246" i="1"/>
  <c r="K1245" i="1"/>
  <c r="J1245" i="1"/>
  <c r="I1245" i="1"/>
  <c r="K1244" i="1"/>
  <c r="J1244" i="1"/>
  <c r="I1244" i="1"/>
  <c r="K1243" i="1"/>
  <c r="J1243" i="1"/>
  <c r="I1243" i="1"/>
  <c r="K1242" i="1"/>
  <c r="J1242" i="1"/>
  <c r="I1242" i="1"/>
  <c r="K1241" i="1"/>
  <c r="J1241" i="1"/>
  <c r="I1241" i="1"/>
  <c r="K1240" i="1"/>
  <c r="J1240" i="1"/>
  <c r="I1240" i="1"/>
  <c r="K1239" i="1"/>
  <c r="J1239" i="1"/>
  <c r="I1239" i="1"/>
  <c r="K1238" i="1"/>
  <c r="J1238" i="1"/>
  <c r="I1238" i="1"/>
  <c r="K1237" i="1"/>
  <c r="J1237" i="1"/>
  <c r="I1237" i="1"/>
  <c r="K1236" i="1"/>
  <c r="J1236" i="1"/>
  <c r="I1236" i="1"/>
  <c r="K1235" i="1"/>
  <c r="J1235" i="1"/>
  <c r="I1235" i="1"/>
  <c r="K1234" i="1"/>
  <c r="J1234" i="1"/>
  <c r="I1234" i="1"/>
  <c r="K1233" i="1"/>
  <c r="J1233" i="1"/>
  <c r="I1233" i="1"/>
  <c r="K1232" i="1"/>
  <c r="J1232" i="1"/>
  <c r="I1232" i="1"/>
  <c r="K1231" i="1"/>
  <c r="J1231" i="1"/>
  <c r="I1231" i="1"/>
  <c r="K1230" i="1"/>
  <c r="J1230" i="1"/>
  <c r="I1230" i="1"/>
  <c r="K1229" i="1"/>
  <c r="J1229" i="1"/>
  <c r="I1229" i="1"/>
  <c r="K1228" i="1"/>
  <c r="J1228" i="1"/>
  <c r="I1228" i="1"/>
  <c r="K1227" i="1"/>
  <c r="J1227" i="1"/>
  <c r="I1227" i="1"/>
  <c r="K1226" i="1"/>
  <c r="J1226" i="1"/>
  <c r="I1226" i="1"/>
  <c r="K1225" i="1"/>
  <c r="J1225" i="1"/>
  <c r="I1225" i="1"/>
  <c r="K1224" i="1"/>
  <c r="J1224" i="1"/>
  <c r="I1224" i="1"/>
  <c r="K1223" i="1"/>
  <c r="J1223" i="1"/>
  <c r="I1223" i="1"/>
  <c r="K1222" i="1"/>
  <c r="J1222" i="1"/>
  <c r="I1222" i="1"/>
  <c r="K1221" i="1"/>
  <c r="J1221" i="1"/>
  <c r="I1221" i="1"/>
  <c r="K1220" i="1"/>
  <c r="J1220" i="1"/>
  <c r="I1220" i="1"/>
  <c r="K1219" i="1"/>
  <c r="J1219" i="1"/>
  <c r="I1219" i="1"/>
  <c r="K1218" i="1"/>
  <c r="J1218" i="1"/>
  <c r="I1218" i="1"/>
  <c r="K1217" i="1"/>
  <c r="J1217" i="1"/>
  <c r="I1217" i="1"/>
  <c r="K1216" i="1"/>
  <c r="J1216" i="1"/>
  <c r="I1216" i="1"/>
  <c r="K1215" i="1"/>
  <c r="J1215" i="1"/>
  <c r="I1215" i="1"/>
  <c r="K1214" i="1"/>
  <c r="J1214" i="1"/>
  <c r="I1214" i="1"/>
  <c r="K1213" i="1"/>
  <c r="J1213" i="1"/>
  <c r="I1213" i="1"/>
  <c r="K1212" i="1"/>
  <c r="J1212" i="1"/>
  <c r="I1212" i="1"/>
  <c r="K1211" i="1"/>
  <c r="J1211" i="1"/>
  <c r="I1211" i="1"/>
  <c r="K1210" i="1"/>
  <c r="J1210" i="1"/>
  <c r="I1210" i="1"/>
  <c r="K1209" i="1"/>
  <c r="J1209" i="1"/>
  <c r="I1209" i="1"/>
  <c r="K1208" i="1"/>
  <c r="J1208" i="1"/>
  <c r="I1208" i="1"/>
  <c r="K1207" i="1"/>
  <c r="J1207" i="1"/>
  <c r="I1207" i="1"/>
  <c r="K1206" i="1"/>
  <c r="J1206" i="1"/>
  <c r="I1206" i="1"/>
  <c r="K1205" i="1"/>
  <c r="J1205" i="1"/>
  <c r="I1205" i="1"/>
  <c r="K1204" i="1"/>
  <c r="J1204" i="1"/>
  <c r="I1204" i="1"/>
  <c r="K1203" i="1"/>
  <c r="J1203" i="1"/>
  <c r="I1203" i="1"/>
  <c r="K1202" i="1"/>
  <c r="J1202" i="1"/>
  <c r="I1202" i="1"/>
  <c r="K1201" i="1"/>
  <c r="J1201" i="1"/>
  <c r="I1201" i="1"/>
  <c r="K1200" i="1"/>
  <c r="J1200" i="1"/>
  <c r="I1200" i="1"/>
  <c r="K1199" i="1"/>
  <c r="J1199" i="1"/>
  <c r="I1199" i="1"/>
  <c r="K1198" i="1"/>
  <c r="J1198" i="1"/>
  <c r="I1198" i="1"/>
  <c r="K1197" i="1"/>
  <c r="J1197" i="1"/>
  <c r="I1197" i="1"/>
  <c r="K1196" i="1"/>
  <c r="J1196" i="1"/>
  <c r="I1196" i="1"/>
  <c r="K1195" i="1"/>
  <c r="J1195" i="1"/>
  <c r="I1195" i="1"/>
  <c r="K1194" i="1"/>
  <c r="J1194" i="1"/>
  <c r="I1194" i="1"/>
  <c r="K1193" i="1"/>
  <c r="J1193" i="1"/>
  <c r="I1193" i="1"/>
  <c r="K1192" i="1"/>
  <c r="J1192" i="1"/>
  <c r="I1192" i="1"/>
  <c r="K1191" i="1"/>
  <c r="J1191" i="1"/>
  <c r="I1191" i="1"/>
  <c r="K1190" i="1"/>
  <c r="J1190" i="1"/>
  <c r="I1190" i="1"/>
  <c r="K1189" i="1"/>
  <c r="J1189" i="1"/>
  <c r="I1189" i="1"/>
  <c r="K1188" i="1"/>
  <c r="J1188" i="1"/>
  <c r="I1188" i="1"/>
  <c r="K1187" i="1"/>
  <c r="J1187" i="1"/>
  <c r="I1187" i="1"/>
  <c r="K1186" i="1"/>
  <c r="J1186" i="1"/>
  <c r="I1186" i="1"/>
  <c r="K1185" i="1"/>
  <c r="J1185" i="1"/>
  <c r="I1185" i="1"/>
  <c r="K1184" i="1"/>
  <c r="J1184" i="1"/>
  <c r="I1184" i="1"/>
  <c r="K1183" i="1"/>
  <c r="J1183" i="1"/>
  <c r="I1183" i="1"/>
  <c r="K1182" i="1"/>
  <c r="J1182" i="1"/>
  <c r="I1182" i="1"/>
  <c r="K1181" i="1"/>
  <c r="J1181" i="1"/>
  <c r="I1181" i="1"/>
  <c r="K1180" i="1"/>
  <c r="J1180" i="1"/>
  <c r="I1180" i="1"/>
  <c r="K1179" i="1"/>
  <c r="J1179" i="1"/>
  <c r="I1179" i="1"/>
  <c r="K1178" i="1"/>
  <c r="J1178" i="1"/>
  <c r="I1178" i="1"/>
  <c r="K1177" i="1"/>
  <c r="J1177" i="1"/>
  <c r="I1177" i="1"/>
  <c r="K1176" i="1"/>
  <c r="J1176" i="1"/>
  <c r="I1176" i="1"/>
  <c r="K1175" i="1"/>
  <c r="J1175" i="1"/>
  <c r="I1175" i="1"/>
  <c r="K1174" i="1"/>
  <c r="J1174" i="1"/>
  <c r="I1174" i="1"/>
  <c r="K1173" i="1"/>
  <c r="J1173" i="1"/>
  <c r="I1173" i="1"/>
  <c r="K1172" i="1"/>
  <c r="J1172" i="1"/>
  <c r="I1172" i="1"/>
  <c r="K1171" i="1"/>
  <c r="J1171" i="1"/>
  <c r="I1171" i="1"/>
  <c r="K1170" i="1"/>
  <c r="J1170" i="1"/>
  <c r="I1170" i="1"/>
  <c r="K1169" i="1"/>
  <c r="J1169" i="1"/>
  <c r="I1169" i="1"/>
  <c r="K1168" i="1"/>
  <c r="J1168" i="1"/>
  <c r="I1168" i="1"/>
  <c r="K1167" i="1"/>
  <c r="J1167" i="1"/>
  <c r="I1167" i="1"/>
  <c r="K1166" i="1"/>
  <c r="J1166" i="1"/>
  <c r="I1166" i="1"/>
  <c r="K1165" i="1"/>
  <c r="J1165" i="1"/>
  <c r="I1165" i="1"/>
  <c r="K1164" i="1"/>
  <c r="J1164" i="1"/>
  <c r="I1164" i="1"/>
  <c r="K1163" i="1"/>
  <c r="J1163" i="1"/>
  <c r="I1163" i="1"/>
  <c r="K1162" i="1"/>
  <c r="J1162" i="1"/>
  <c r="I1162" i="1"/>
  <c r="K1161" i="1"/>
  <c r="J1161" i="1"/>
  <c r="I1161" i="1"/>
  <c r="K1160" i="1"/>
  <c r="J1160" i="1"/>
  <c r="I1160" i="1"/>
  <c r="K1159" i="1"/>
  <c r="J1159" i="1"/>
  <c r="I1159" i="1"/>
  <c r="K1158" i="1"/>
  <c r="J1158" i="1"/>
  <c r="I1158" i="1"/>
  <c r="K1157" i="1"/>
  <c r="J1157" i="1"/>
  <c r="I1157" i="1"/>
  <c r="K1156" i="1"/>
  <c r="J1156" i="1"/>
  <c r="I1156" i="1"/>
  <c r="K1155" i="1"/>
  <c r="J1155" i="1"/>
  <c r="I1155" i="1"/>
  <c r="K1154" i="1"/>
  <c r="J1154" i="1"/>
  <c r="I1154" i="1"/>
  <c r="K1153" i="1"/>
  <c r="J1153" i="1"/>
  <c r="I1153" i="1"/>
  <c r="K1152" i="1"/>
  <c r="J1152" i="1"/>
  <c r="I1152" i="1"/>
  <c r="K1151" i="1"/>
  <c r="J1151" i="1"/>
  <c r="I1151" i="1"/>
  <c r="K1150" i="1"/>
  <c r="J1150" i="1"/>
  <c r="I1150" i="1"/>
  <c r="K1149" i="1"/>
  <c r="J1149" i="1"/>
  <c r="I1149" i="1"/>
  <c r="K1148" i="1"/>
  <c r="J1148" i="1"/>
  <c r="I1148" i="1"/>
  <c r="K1147" i="1"/>
  <c r="J1147" i="1"/>
  <c r="I1147" i="1"/>
  <c r="K1146" i="1"/>
  <c r="J1146" i="1"/>
  <c r="I1146" i="1"/>
  <c r="K1145" i="1"/>
  <c r="J1145" i="1"/>
  <c r="I1145" i="1"/>
  <c r="K1144" i="1"/>
  <c r="J1144" i="1"/>
  <c r="I1144" i="1"/>
  <c r="K1143" i="1"/>
  <c r="J1143" i="1"/>
  <c r="I1143" i="1"/>
  <c r="K1142" i="1"/>
  <c r="J1142" i="1"/>
  <c r="I1142" i="1"/>
  <c r="K1141" i="1"/>
  <c r="J1141" i="1"/>
  <c r="I1141" i="1"/>
  <c r="K1140" i="1"/>
  <c r="J1140" i="1"/>
  <c r="I1140" i="1"/>
  <c r="K1139" i="1"/>
  <c r="J1139" i="1"/>
  <c r="I1139" i="1"/>
  <c r="K1138" i="1"/>
  <c r="J1138" i="1"/>
  <c r="I1138" i="1"/>
  <c r="K1137" i="1"/>
  <c r="J1137" i="1"/>
  <c r="I1137" i="1"/>
  <c r="K1136" i="1"/>
  <c r="J1136" i="1"/>
  <c r="I1136" i="1"/>
  <c r="K1135" i="1"/>
  <c r="J1135" i="1"/>
  <c r="I1135" i="1"/>
  <c r="K1134" i="1"/>
  <c r="J1134" i="1"/>
  <c r="I1134" i="1"/>
  <c r="K1133" i="1"/>
  <c r="J1133" i="1"/>
  <c r="I1133" i="1"/>
  <c r="K1132" i="1"/>
  <c r="J1132" i="1"/>
  <c r="I1132" i="1"/>
  <c r="K1131" i="1"/>
  <c r="J1131" i="1"/>
  <c r="I1131" i="1"/>
  <c r="K1130" i="1"/>
  <c r="J1130" i="1"/>
  <c r="I1130" i="1"/>
  <c r="K1129" i="1"/>
  <c r="J1129" i="1"/>
  <c r="I1129" i="1"/>
  <c r="K1128" i="1"/>
  <c r="J1128" i="1"/>
  <c r="I1128" i="1"/>
  <c r="K1127" i="1"/>
  <c r="J1127" i="1"/>
  <c r="I1127" i="1"/>
  <c r="K1126" i="1"/>
  <c r="J1126" i="1"/>
  <c r="I1126" i="1"/>
  <c r="K1125" i="1"/>
  <c r="J1125" i="1"/>
  <c r="I1125" i="1"/>
  <c r="K1124" i="1"/>
  <c r="J1124" i="1"/>
  <c r="I1124" i="1"/>
  <c r="K1123" i="1"/>
  <c r="J1123" i="1"/>
  <c r="I1123" i="1"/>
  <c r="K1122" i="1"/>
  <c r="J1122" i="1"/>
  <c r="I1122" i="1"/>
  <c r="K1121" i="1"/>
  <c r="J1121" i="1"/>
  <c r="I1121" i="1"/>
  <c r="K1120" i="1"/>
  <c r="J1120" i="1"/>
  <c r="I1120" i="1"/>
  <c r="K1119" i="1"/>
  <c r="J1119" i="1"/>
  <c r="I1119" i="1"/>
  <c r="K1118" i="1"/>
  <c r="J1118" i="1"/>
  <c r="I1118" i="1"/>
  <c r="K1117" i="1"/>
  <c r="J1117" i="1"/>
  <c r="I1117" i="1"/>
  <c r="K1116" i="1"/>
  <c r="J1116" i="1"/>
  <c r="I1116" i="1"/>
  <c r="K1115" i="1"/>
  <c r="J1115" i="1"/>
  <c r="I1115" i="1"/>
  <c r="K1114" i="1"/>
  <c r="J1114" i="1"/>
  <c r="I1114" i="1"/>
  <c r="K1113" i="1"/>
  <c r="J1113" i="1"/>
  <c r="I1113" i="1"/>
  <c r="K1112" i="1"/>
  <c r="J1112" i="1"/>
  <c r="I1112" i="1"/>
  <c r="K1111" i="1"/>
  <c r="J1111" i="1"/>
  <c r="I1111" i="1"/>
  <c r="K1110" i="1"/>
  <c r="J1110" i="1"/>
  <c r="I1110" i="1"/>
  <c r="K1109" i="1"/>
  <c r="J1109" i="1"/>
  <c r="I1109" i="1"/>
  <c r="K1108" i="1"/>
  <c r="J1108" i="1"/>
  <c r="I1108" i="1"/>
  <c r="K1107" i="1"/>
  <c r="J1107" i="1"/>
  <c r="I1107" i="1"/>
  <c r="K1106" i="1"/>
  <c r="J1106" i="1"/>
  <c r="I1106" i="1"/>
  <c r="K1105" i="1"/>
  <c r="J1105" i="1"/>
  <c r="I1105" i="1"/>
  <c r="K1104" i="1"/>
  <c r="J1104" i="1"/>
  <c r="I1104" i="1"/>
  <c r="K1103" i="1"/>
  <c r="J1103" i="1"/>
  <c r="I1103" i="1"/>
  <c r="K1102" i="1"/>
  <c r="J1102" i="1"/>
  <c r="I1102" i="1"/>
  <c r="K1101" i="1"/>
  <c r="J1101" i="1"/>
  <c r="I1101" i="1"/>
  <c r="K1100" i="1"/>
  <c r="J1100" i="1"/>
  <c r="I1100" i="1"/>
  <c r="K1099" i="1"/>
  <c r="J1099" i="1"/>
  <c r="I1099" i="1"/>
  <c r="K1098" i="1"/>
  <c r="J1098" i="1"/>
  <c r="I1098" i="1"/>
  <c r="K1097" i="1"/>
  <c r="J1097" i="1"/>
  <c r="I1097" i="1"/>
  <c r="K1096" i="1"/>
  <c r="J1096" i="1"/>
  <c r="I1096" i="1"/>
  <c r="K1095" i="1"/>
  <c r="J1095" i="1"/>
  <c r="I1095" i="1"/>
  <c r="K1094" i="1"/>
  <c r="J1094" i="1"/>
  <c r="I1094" i="1"/>
  <c r="K1093" i="1"/>
  <c r="J1093" i="1"/>
  <c r="I1093" i="1"/>
  <c r="K1092" i="1"/>
  <c r="J1092" i="1"/>
  <c r="I1092" i="1"/>
  <c r="K1091" i="1"/>
  <c r="J1091" i="1"/>
  <c r="I1091" i="1"/>
  <c r="K1090" i="1"/>
  <c r="J1090" i="1"/>
  <c r="I1090" i="1"/>
  <c r="K1089" i="1"/>
  <c r="J1089" i="1"/>
  <c r="I1089" i="1"/>
  <c r="K1088" i="1"/>
  <c r="J1088" i="1"/>
  <c r="I1088" i="1"/>
  <c r="K1087" i="1"/>
  <c r="J1087" i="1"/>
  <c r="I1087" i="1"/>
  <c r="K1086" i="1"/>
  <c r="J1086" i="1"/>
  <c r="I1086" i="1"/>
  <c r="K1085" i="1"/>
  <c r="J1085" i="1"/>
  <c r="I1085" i="1"/>
  <c r="K1084" i="1"/>
  <c r="J1084" i="1"/>
  <c r="I1084" i="1"/>
  <c r="K1083" i="1"/>
  <c r="J1083" i="1"/>
  <c r="I1083" i="1"/>
  <c r="K1082" i="1"/>
  <c r="J1082" i="1"/>
  <c r="I1082" i="1"/>
  <c r="K1081" i="1"/>
  <c r="J1081" i="1"/>
  <c r="I1081" i="1"/>
  <c r="K1080" i="1"/>
  <c r="J1080" i="1"/>
  <c r="I1080" i="1"/>
  <c r="K1079" i="1"/>
  <c r="J1079" i="1"/>
  <c r="I1079" i="1"/>
  <c r="K1078" i="1"/>
  <c r="J1078" i="1"/>
  <c r="I1078" i="1"/>
  <c r="K1077" i="1"/>
  <c r="J1077" i="1"/>
  <c r="I1077" i="1"/>
  <c r="K1076" i="1"/>
  <c r="J1076" i="1"/>
  <c r="I1076" i="1"/>
  <c r="K1075" i="1"/>
  <c r="J1075" i="1"/>
  <c r="I1075" i="1"/>
  <c r="K1074" i="1"/>
  <c r="J1074" i="1"/>
  <c r="I1074" i="1"/>
  <c r="K1073" i="1"/>
  <c r="J1073" i="1"/>
  <c r="I1073" i="1"/>
  <c r="K1072" i="1"/>
  <c r="J1072" i="1"/>
  <c r="I1072" i="1"/>
  <c r="K1071" i="1"/>
  <c r="J1071" i="1"/>
  <c r="I1071" i="1"/>
  <c r="K1070" i="1"/>
  <c r="J1070" i="1"/>
  <c r="I1070" i="1"/>
  <c r="K1069" i="1"/>
  <c r="J1069" i="1"/>
  <c r="I1069" i="1"/>
  <c r="K1068" i="1"/>
  <c r="J1068" i="1"/>
  <c r="I1068" i="1"/>
  <c r="K1067" i="1"/>
  <c r="J1067" i="1"/>
  <c r="I1067" i="1"/>
  <c r="K1066" i="1"/>
  <c r="J1066" i="1"/>
  <c r="I1066" i="1"/>
  <c r="K1065" i="1"/>
  <c r="J1065" i="1"/>
  <c r="I1065" i="1"/>
  <c r="K1064" i="1"/>
  <c r="J1064" i="1"/>
  <c r="I1064" i="1"/>
  <c r="K1063" i="1"/>
  <c r="J1063" i="1"/>
  <c r="I1063" i="1"/>
  <c r="K1062" i="1"/>
  <c r="J1062" i="1"/>
  <c r="I1062" i="1"/>
  <c r="K1061" i="1"/>
  <c r="J1061" i="1"/>
  <c r="I1061" i="1"/>
  <c r="K1060" i="1"/>
  <c r="J1060" i="1"/>
  <c r="I1060" i="1"/>
  <c r="K1059" i="1"/>
  <c r="J1059" i="1"/>
  <c r="I1059" i="1"/>
  <c r="K1058" i="1"/>
  <c r="J1058" i="1"/>
  <c r="I1058" i="1"/>
  <c r="K1057" i="1"/>
  <c r="J1057" i="1"/>
  <c r="I1057" i="1"/>
  <c r="K1056" i="1"/>
  <c r="J1056" i="1"/>
  <c r="I1056" i="1"/>
  <c r="K1055" i="1"/>
  <c r="J1055" i="1"/>
  <c r="I1055" i="1"/>
  <c r="K1054" i="1"/>
  <c r="J1054" i="1"/>
  <c r="I1054" i="1"/>
  <c r="K1053" i="1"/>
  <c r="J1053" i="1"/>
  <c r="I1053" i="1"/>
  <c r="K1052" i="1"/>
  <c r="J1052" i="1"/>
  <c r="I1052" i="1"/>
  <c r="K1051" i="1"/>
  <c r="J1051" i="1"/>
  <c r="I1051" i="1"/>
  <c r="K1050" i="1"/>
  <c r="J1050" i="1"/>
  <c r="I1050" i="1"/>
  <c r="K1049" i="1"/>
  <c r="J1049" i="1"/>
  <c r="I1049" i="1"/>
  <c r="K1048" i="1"/>
  <c r="J1048" i="1"/>
  <c r="I1048" i="1"/>
  <c r="K1047" i="1"/>
  <c r="J1047" i="1"/>
  <c r="I1047" i="1"/>
  <c r="K1046" i="1"/>
  <c r="J1046" i="1"/>
  <c r="I1046" i="1"/>
  <c r="K1045" i="1"/>
  <c r="J1045" i="1"/>
  <c r="I1045" i="1"/>
  <c r="K1044" i="1"/>
  <c r="J1044" i="1"/>
  <c r="I1044" i="1"/>
  <c r="K1043" i="1"/>
  <c r="J1043" i="1"/>
  <c r="I1043" i="1"/>
  <c r="K1042" i="1"/>
  <c r="J1042" i="1"/>
  <c r="I1042" i="1"/>
  <c r="K1041" i="1"/>
  <c r="J1041" i="1"/>
  <c r="I1041" i="1"/>
  <c r="K1040" i="1"/>
  <c r="J1040" i="1"/>
  <c r="I1040" i="1"/>
  <c r="K1039" i="1"/>
  <c r="J1039" i="1"/>
  <c r="I1039" i="1"/>
  <c r="K1038" i="1"/>
  <c r="J1038" i="1"/>
  <c r="I1038" i="1"/>
  <c r="K1037" i="1"/>
  <c r="J1037" i="1"/>
  <c r="I1037" i="1"/>
  <c r="K1036" i="1"/>
  <c r="J1036" i="1"/>
  <c r="I1036" i="1"/>
  <c r="K1035" i="1"/>
  <c r="J1035" i="1"/>
  <c r="I1035" i="1"/>
  <c r="K1034" i="1"/>
  <c r="J1034" i="1"/>
  <c r="I1034" i="1"/>
  <c r="K1033" i="1"/>
  <c r="J1033" i="1"/>
  <c r="I1033" i="1"/>
  <c r="K1032" i="1"/>
  <c r="J1032" i="1"/>
  <c r="I1032" i="1"/>
  <c r="K1031" i="1"/>
  <c r="J1031" i="1"/>
  <c r="I1031" i="1"/>
  <c r="K1030" i="1"/>
  <c r="J1030" i="1"/>
  <c r="I1030" i="1"/>
  <c r="K1029" i="1"/>
  <c r="J1029" i="1"/>
  <c r="I1029" i="1"/>
  <c r="K1028" i="1"/>
  <c r="J1028" i="1"/>
  <c r="I1028" i="1"/>
  <c r="K1027" i="1"/>
  <c r="J1027" i="1"/>
  <c r="I1027" i="1"/>
  <c r="K1026" i="1"/>
  <c r="J1026" i="1"/>
  <c r="I1026" i="1"/>
  <c r="K1025" i="1"/>
  <c r="J1025" i="1"/>
  <c r="I1025" i="1"/>
  <c r="K1024" i="1"/>
  <c r="J1024" i="1"/>
  <c r="I1024" i="1"/>
  <c r="K1023" i="1"/>
  <c r="J1023" i="1"/>
  <c r="I1023" i="1"/>
  <c r="K1022" i="1"/>
  <c r="J1022" i="1"/>
  <c r="I1022" i="1"/>
  <c r="K1021" i="1"/>
  <c r="J1021" i="1"/>
  <c r="I1021" i="1"/>
  <c r="K1020" i="1"/>
  <c r="J1020" i="1"/>
  <c r="I1020" i="1"/>
  <c r="K1019" i="1"/>
  <c r="J1019" i="1"/>
  <c r="I1019" i="1"/>
  <c r="K1018" i="1"/>
  <c r="J1018" i="1"/>
  <c r="I1018" i="1"/>
  <c r="K1017" i="1"/>
  <c r="J1017" i="1"/>
  <c r="I1017" i="1"/>
  <c r="K1016" i="1"/>
  <c r="J1016" i="1"/>
  <c r="I1016" i="1"/>
  <c r="K1015" i="1"/>
  <c r="J1015" i="1"/>
  <c r="I1015" i="1"/>
  <c r="K1014" i="1"/>
  <c r="J1014" i="1"/>
  <c r="I1014" i="1"/>
  <c r="K1013" i="1"/>
  <c r="J1013" i="1"/>
  <c r="I1013" i="1"/>
  <c r="K1012" i="1"/>
  <c r="J1012" i="1"/>
  <c r="I1012" i="1"/>
  <c r="K1011" i="1"/>
  <c r="J1011" i="1"/>
  <c r="I1011" i="1"/>
  <c r="K1010" i="1"/>
  <c r="J1010" i="1"/>
  <c r="I1010" i="1"/>
  <c r="K1009" i="1"/>
  <c r="J1009" i="1"/>
  <c r="I1009" i="1"/>
  <c r="K1008" i="1"/>
  <c r="J1008" i="1"/>
  <c r="I1008" i="1"/>
  <c r="K1007" i="1"/>
  <c r="J1007" i="1"/>
  <c r="I1007" i="1"/>
  <c r="K1006" i="1"/>
  <c r="J1006" i="1"/>
  <c r="I1006" i="1"/>
  <c r="K1005" i="1"/>
  <c r="J1005" i="1"/>
  <c r="I1005" i="1"/>
  <c r="K1004" i="1"/>
  <c r="J1004" i="1"/>
  <c r="I1004" i="1"/>
  <c r="K1003" i="1"/>
  <c r="J1003" i="1"/>
  <c r="I1003" i="1"/>
  <c r="K1002" i="1"/>
  <c r="J1002" i="1"/>
  <c r="I1002" i="1"/>
  <c r="K1001" i="1"/>
  <c r="J1001" i="1"/>
  <c r="I1001" i="1"/>
  <c r="K1000" i="1"/>
  <c r="J1000" i="1"/>
  <c r="I1000" i="1"/>
  <c r="K999" i="1"/>
  <c r="J999" i="1"/>
  <c r="I999" i="1"/>
  <c r="K998" i="1"/>
  <c r="J998" i="1"/>
  <c r="I998" i="1"/>
  <c r="K997" i="1"/>
  <c r="J997" i="1"/>
  <c r="I997" i="1"/>
  <c r="K996" i="1"/>
  <c r="J996" i="1"/>
  <c r="I996" i="1"/>
  <c r="K995" i="1"/>
  <c r="J995" i="1"/>
  <c r="I995" i="1"/>
  <c r="K994" i="1"/>
  <c r="J994" i="1"/>
  <c r="I994" i="1"/>
  <c r="K993" i="1"/>
  <c r="J993" i="1"/>
  <c r="I993" i="1"/>
  <c r="K992" i="1"/>
  <c r="J992" i="1"/>
  <c r="I992" i="1"/>
  <c r="K991" i="1"/>
  <c r="J991" i="1"/>
  <c r="I991" i="1"/>
  <c r="K990" i="1"/>
  <c r="J990" i="1"/>
  <c r="I990" i="1"/>
  <c r="K989" i="1"/>
  <c r="J989" i="1"/>
  <c r="I989" i="1"/>
  <c r="K988" i="1"/>
  <c r="J988" i="1"/>
  <c r="I988" i="1"/>
  <c r="K987" i="1"/>
  <c r="J987" i="1"/>
  <c r="I987" i="1"/>
  <c r="K986" i="1"/>
  <c r="J986" i="1"/>
  <c r="I986" i="1"/>
  <c r="K985" i="1"/>
  <c r="J985" i="1"/>
  <c r="I985" i="1"/>
  <c r="K984" i="1"/>
  <c r="J984" i="1"/>
  <c r="I984" i="1"/>
  <c r="K983" i="1"/>
  <c r="J983" i="1"/>
  <c r="I983" i="1"/>
  <c r="K982" i="1"/>
  <c r="J982" i="1"/>
  <c r="I982" i="1"/>
  <c r="K981" i="1"/>
  <c r="J981" i="1"/>
  <c r="I981" i="1"/>
  <c r="K980" i="1"/>
  <c r="J980" i="1"/>
  <c r="I980" i="1"/>
  <c r="K979" i="1"/>
  <c r="J979" i="1"/>
  <c r="I979" i="1"/>
  <c r="K978" i="1"/>
  <c r="J978" i="1"/>
  <c r="I978" i="1"/>
  <c r="K977" i="1"/>
  <c r="J977" i="1"/>
  <c r="I977" i="1"/>
  <c r="K976" i="1"/>
  <c r="J976" i="1"/>
  <c r="I976" i="1"/>
  <c r="K975" i="1"/>
  <c r="J975" i="1"/>
  <c r="I975" i="1"/>
  <c r="K974" i="1"/>
  <c r="J974" i="1"/>
  <c r="I974" i="1"/>
  <c r="K973" i="1"/>
  <c r="J973" i="1"/>
  <c r="I973" i="1"/>
  <c r="K972" i="1"/>
  <c r="J972" i="1"/>
  <c r="I972" i="1"/>
  <c r="K971" i="1"/>
  <c r="J971" i="1"/>
  <c r="I971" i="1"/>
  <c r="K970" i="1"/>
  <c r="J970" i="1"/>
  <c r="I970" i="1"/>
  <c r="K969" i="1"/>
  <c r="J969" i="1"/>
  <c r="I969" i="1"/>
  <c r="K968" i="1"/>
  <c r="J968" i="1"/>
  <c r="I968" i="1"/>
  <c r="K967" i="1"/>
  <c r="J967" i="1"/>
  <c r="I967" i="1"/>
  <c r="K966" i="1"/>
  <c r="J966" i="1"/>
  <c r="I966" i="1"/>
  <c r="K965" i="1"/>
  <c r="J965" i="1"/>
  <c r="I965" i="1"/>
  <c r="K964" i="1"/>
  <c r="J964" i="1"/>
  <c r="I964" i="1"/>
  <c r="K963" i="1"/>
  <c r="J963" i="1"/>
  <c r="I963" i="1"/>
  <c r="K962" i="1"/>
  <c r="J962" i="1"/>
  <c r="I962" i="1"/>
  <c r="K961" i="1"/>
  <c r="J961" i="1"/>
  <c r="I961" i="1"/>
  <c r="K960" i="1"/>
  <c r="J960" i="1"/>
  <c r="I960" i="1"/>
  <c r="K959" i="1"/>
  <c r="J959" i="1"/>
  <c r="I959" i="1"/>
  <c r="K958" i="1"/>
  <c r="J958" i="1"/>
  <c r="I958" i="1"/>
  <c r="K957" i="1"/>
  <c r="J957" i="1"/>
  <c r="I957" i="1"/>
  <c r="K956" i="1"/>
  <c r="J956" i="1"/>
  <c r="I956" i="1"/>
  <c r="K955" i="1"/>
  <c r="J955" i="1"/>
  <c r="I955" i="1"/>
  <c r="K954" i="1"/>
  <c r="J954" i="1"/>
  <c r="I954" i="1"/>
  <c r="K953" i="1"/>
  <c r="J953" i="1"/>
  <c r="I953" i="1"/>
  <c r="K952" i="1"/>
  <c r="J952" i="1"/>
  <c r="I952" i="1"/>
  <c r="K951" i="1"/>
  <c r="J951" i="1"/>
  <c r="I951" i="1"/>
  <c r="K950" i="1"/>
  <c r="J950" i="1"/>
  <c r="I950" i="1"/>
  <c r="K949" i="1"/>
  <c r="J949" i="1"/>
  <c r="I949" i="1"/>
  <c r="K948" i="1"/>
  <c r="J948" i="1"/>
  <c r="I948" i="1"/>
  <c r="K947" i="1"/>
  <c r="J947" i="1"/>
  <c r="I947" i="1"/>
  <c r="K946" i="1"/>
  <c r="J946" i="1"/>
  <c r="I946" i="1"/>
  <c r="K945" i="1"/>
  <c r="J945" i="1"/>
  <c r="I945" i="1"/>
  <c r="K944" i="1"/>
  <c r="J944" i="1"/>
  <c r="I944" i="1"/>
  <c r="K943" i="1"/>
  <c r="J943" i="1"/>
  <c r="I943" i="1"/>
  <c r="K942" i="1"/>
  <c r="J942" i="1"/>
  <c r="I942" i="1"/>
  <c r="K941" i="1"/>
  <c r="J941" i="1"/>
  <c r="I941" i="1"/>
  <c r="K940" i="1"/>
  <c r="J940" i="1"/>
  <c r="I940" i="1"/>
  <c r="K939" i="1"/>
  <c r="J939" i="1"/>
  <c r="I939" i="1"/>
  <c r="K938" i="1"/>
  <c r="J938" i="1"/>
  <c r="I938" i="1"/>
  <c r="K937" i="1"/>
  <c r="J937" i="1"/>
  <c r="I937" i="1"/>
  <c r="K936" i="1"/>
  <c r="J936" i="1"/>
  <c r="I936" i="1"/>
  <c r="K935" i="1"/>
  <c r="J935" i="1"/>
  <c r="I935" i="1"/>
  <c r="K934" i="1"/>
  <c r="J934" i="1"/>
  <c r="I934" i="1"/>
  <c r="K933" i="1"/>
  <c r="J933" i="1"/>
  <c r="I933" i="1"/>
  <c r="K932" i="1"/>
  <c r="J932" i="1"/>
  <c r="I932" i="1"/>
  <c r="K931" i="1"/>
  <c r="J931" i="1"/>
  <c r="I931" i="1"/>
  <c r="K930" i="1"/>
  <c r="J930" i="1"/>
  <c r="I930" i="1"/>
  <c r="K929" i="1"/>
  <c r="J929" i="1"/>
  <c r="I929" i="1"/>
  <c r="K928" i="1"/>
  <c r="J928" i="1"/>
  <c r="I928" i="1"/>
  <c r="K927" i="1"/>
  <c r="J927" i="1"/>
  <c r="I927" i="1"/>
  <c r="K926" i="1"/>
  <c r="J926" i="1"/>
  <c r="I926" i="1"/>
  <c r="K925" i="1"/>
  <c r="J925" i="1"/>
  <c r="I925" i="1"/>
  <c r="K924" i="1"/>
  <c r="J924" i="1"/>
  <c r="I924" i="1"/>
  <c r="K923" i="1"/>
  <c r="J923" i="1"/>
  <c r="I923" i="1"/>
  <c r="K922" i="1"/>
  <c r="J922" i="1"/>
  <c r="I922" i="1"/>
  <c r="K921" i="1"/>
  <c r="J921" i="1"/>
  <c r="I921" i="1"/>
  <c r="K920" i="1"/>
  <c r="J920" i="1"/>
  <c r="I920" i="1"/>
  <c r="K919" i="1"/>
  <c r="J919" i="1"/>
  <c r="I919" i="1"/>
  <c r="K918" i="1"/>
  <c r="J918" i="1"/>
  <c r="I918" i="1"/>
  <c r="K917" i="1"/>
  <c r="J917" i="1"/>
  <c r="I917" i="1"/>
  <c r="K916" i="1"/>
  <c r="J916" i="1"/>
  <c r="I916" i="1"/>
  <c r="K915" i="1"/>
  <c r="J915" i="1"/>
  <c r="I915" i="1"/>
  <c r="K914" i="1"/>
  <c r="J914" i="1"/>
  <c r="I914" i="1"/>
  <c r="K913" i="1"/>
  <c r="J913" i="1"/>
  <c r="I913" i="1"/>
  <c r="K912" i="1"/>
  <c r="J912" i="1"/>
  <c r="I912" i="1"/>
  <c r="K911" i="1"/>
  <c r="J911" i="1"/>
  <c r="I911" i="1"/>
  <c r="K910" i="1"/>
  <c r="J910" i="1"/>
  <c r="I910" i="1"/>
  <c r="K909" i="1"/>
  <c r="J909" i="1"/>
  <c r="I909" i="1"/>
  <c r="K908" i="1"/>
  <c r="J908" i="1"/>
  <c r="I908" i="1"/>
  <c r="K907" i="1"/>
  <c r="J907" i="1"/>
  <c r="I907" i="1"/>
  <c r="K906" i="1"/>
  <c r="J906" i="1"/>
  <c r="I906" i="1"/>
  <c r="K905" i="1"/>
  <c r="J905" i="1"/>
  <c r="I905" i="1"/>
  <c r="K904" i="1"/>
  <c r="J904" i="1"/>
  <c r="I904" i="1"/>
  <c r="K903" i="1"/>
  <c r="J903" i="1"/>
  <c r="I903" i="1"/>
  <c r="K902" i="1"/>
  <c r="J902" i="1"/>
  <c r="I902" i="1"/>
  <c r="K901" i="1"/>
  <c r="J901" i="1"/>
  <c r="I901" i="1"/>
  <c r="K900" i="1"/>
  <c r="J900" i="1"/>
  <c r="I900" i="1"/>
  <c r="K899" i="1"/>
  <c r="J899" i="1"/>
  <c r="I899" i="1"/>
  <c r="K898" i="1"/>
  <c r="J898" i="1"/>
  <c r="I898" i="1"/>
  <c r="K897" i="1"/>
  <c r="J897" i="1"/>
  <c r="I897" i="1"/>
  <c r="K896" i="1"/>
  <c r="J896" i="1"/>
  <c r="I896" i="1"/>
  <c r="K895" i="1"/>
  <c r="J895" i="1"/>
  <c r="I895" i="1"/>
  <c r="K894" i="1"/>
  <c r="J894" i="1"/>
  <c r="I894" i="1"/>
  <c r="K893" i="1"/>
  <c r="J893" i="1"/>
  <c r="I893" i="1"/>
  <c r="K892" i="1"/>
  <c r="J892" i="1"/>
  <c r="I892" i="1"/>
  <c r="K891" i="1"/>
  <c r="J891" i="1"/>
  <c r="I891" i="1"/>
  <c r="K890" i="1"/>
  <c r="J890" i="1"/>
  <c r="I890" i="1"/>
  <c r="K889" i="1"/>
  <c r="J889" i="1"/>
  <c r="I889" i="1"/>
  <c r="K888" i="1"/>
  <c r="J888" i="1"/>
  <c r="I888" i="1"/>
  <c r="K887" i="1"/>
  <c r="J887" i="1"/>
  <c r="I887" i="1"/>
  <c r="K886" i="1"/>
  <c r="J886" i="1"/>
  <c r="I886" i="1"/>
  <c r="K885" i="1"/>
  <c r="J885" i="1"/>
  <c r="I885" i="1"/>
  <c r="K884" i="1"/>
  <c r="J884" i="1"/>
  <c r="I884" i="1"/>
  <c r="K883" i="1"/>
  <c r="J883" i="1"/>
  <c r="I883" i="1"/>
  <c r="K882" i="1"/>
  <c r="J882" i="1"/>
  <c r="I882" i="1"/>
  <c r="K881" i="1"/>
  <c r="J881" i="1"/>
  <c r="I881" i="1"/>
  <c r="K880" i="1"/>
  <c r="J880" i="1"/>
  <c r="I880" i="1"/>
  <c r="K879" i="1"/>
  <c r="J879" i="1"/>
  <c r="I879" i="1"/>
  <c r="K878" i="1"/>
  <c r="J878" i="1"/>
  <c r="I878" i="1"/>
  <c r="K877" i="1"/>
  <c r="J877" i="1"/>
  <c r="I877" i="1"/>
  <c r="K876" i="1"/>
  <c r="J876" i="1"/>
  <c r="I876" i="1"/>
  <c r="K875" i="1"/>
  <c r="J875" i="1"/>
  <c r="I875" i="1"/>
  <c r="K874" i="1"/>
  <c r="J874" i="1"/>
  <c r="I874" i="1"/>
  <c r="K873" i="1"/>
  <c r="J873" i="1"/>
  <c r="I873" i="1"/>
  <c r="K872" i="1"/>
  <c r="J872" i="1"/>
  <c r="I872" i="1"/>
  <c r="K871" i="1"/>
  <c r="J871" i="1"/>
  <c r="I871" i="1"/>
  <c r="K870" i="1"/>
  <c r="J870" i="1"/>
  <c r="I870" i="1"/>
  <c r="K869" i="1"/>
  <c r="J869" i="1"/>
  <c r="I869" i="1"/>
  <c r="K868" i="1"/>
  <c r="J868" i="1"/>
  <c r="I868" i="1"/>
  <c r="K867" i="1"/>
  <c r="J867" i="1"/>
  <c r="I867" i="1"/>
  <c r="K866" i="1"/>
  <c r="J866" i="1"/>
  <c r="I866" i="1"/>
  <c r="K865" i="1"/>
  <c r="J865" i="1"/>
  <c r="I865" i="1"/>
  <c r="K864" i="1"/>
  <c r="J864" i="1"/>
  <c r="I864" i="1"/>
  <c r="K863" i="1"/>
  <c r="J863" i="1"/>
  <c r="I863" i="1"/>
  <c r="K862" i="1"/>
  <c r="J862" i="1"/>
  <c r="I862" i="1"/>
  <c r="K861" i="1"/>
  <c r="J861" i="1"/>
  <c r="I861" i="1"/>
  <c r="K860" i="1"/>
  <c r="J860" i="1"/>
  <c r="I860" i="1"/>
  <c r="K859" i="1"/>
  <c r="J859" i="1"/>
  <c r="I859" i="1"/>
  <c r="K858" i="1"/>
  <c r="J858" i="1"/>
  <c r="I858" i="1"/>
  <c r="K857" i="1"/>
  <c r="J857" i="1"/>
  <c r="I857" i="1"/>
  <c r="K856" i="1"/>
  <c r="J856" i="1"/>
  <c r="I856" i="1"/>
  <c r="K855" i="1"/>
  <c r="J855" i="1"/>
  <c r="I855" i="1"/>
  <c r="K854" i="1"/>
  <c r="J854" i="1"/>
  <c r="I854" i="1"/>
  <c r="K853" i="1"/>
  <c r="J853" i="1"/>
  <c r="I853" i="1"/>
  <c r="K852" i="1"/>
  <c r="J852" i="1"/>
  <c r="I852" i="1"/>
  <c r="K851" i="1"/>
  <c r="J851" i="1"/>
  <c r="I851" i="1"/>
  <c r="K850" i="1"/>
  <c r="J850" i="1"/>
  <c r="I850" i="1"/>
  <c r="K849" i="1"/>
  <c r="J849" i="1"/>
  <c r="I849" i="1"/>
  <c r="K848" i="1"/>
  <c r="J848" i="1"/>
  <c r="I848" i="1"/>
  <c r="K847" i="1"/>
  <c r="J847" i="1"/>
  <c r="I847" i="1"/>
  <c r="K846" i="1"/>
  <c r="J846" i="1"/>
  <c r="I846" i="1"/>
  <c r="K845" i="1"/>
  <c r="J845" i="1"/>
  <c r="I845" i="1"/>
  <c r="K844" i="1"/>
  <c r="J844" i="1"/>
  <c r="I844" i="1"/>
  <c r="K843" i="1"/>
  <c r="J843" i="1"/>
  <c r="I843" i="1"/>
  <c r="K842" i="1"/>
  <c r="J842" i="1"/>
  <c r="I842" i="1"/>
  <c r="K841" i="1"/>
  <c r="J841" i="1"/>
  <c r="I841" i="1"/>
  <c r="K840" i="1"/>
  <c r="J840" i="1"/>
  <c r="I840" i="1"/>
  <c r="K839" i="1"/>
  <c r="J839" i="1"/>
  <c r="I839" i="1"/>
  <c r="K838" i="1"/>
  <c r="J838" i="1"/>
  <c r="I838" i="1"/>
  <c r="K837" i="1"/>
  <c r="J837" i="1"/>
  <c r="I837" i="1"/>
  <c r="K836" i="1"/>
  <c r="J836" i="1"/>
  <c r="I836" i="1"/>
  <c r="K835" i="1"/>
  <c r="J835" i="1"/>
  <c r="I835" i="1"/>
  <c r="K834" i="1"/>
  <c r="J834" i="1"/>
  <c r="I834" i="1"/>
  <c r="K833" i="1"/>
  <c r="J833" i="1"/>
  <c r="I833" i="1"/>
  <c r="K832" i="1"/>
  <c r="J832" i="1"/>
  <c r="I832" i="1"/>
  <c r="K831" i="1"/>
  <c r="J831" i="1"/>
  <c r="I831" i="1"/>
  <c r="K830" i="1"/>
  <c r="J830" i="1"/>
  <c r="I830" i="1"/>
  <c r="K829" i="1"/>
  <c r="J829" i="1"/>
  <c r="I829" i="1"/>
  <c r="K828" i="1"/>
  <c r="J828" i="1"/>
  <c r="I828" i="1"/>
  <c r="K827" i="1"/>
  <c r="J827" i="1"/>
  <c r="I827" i="1"/>
  <c r="K826" i="1"/>
  <c r="J826" i="1"/>
  <c r="I826" i="1"/>
  <c r="K825" i="1"/>
  <c r="J825" i="1"/>
  <c r="I825" i="1"/>
  <c r="K824" i="1"/>
  <c r="J824" i="1"/>
  <c r="I824" i="1"/>
  <c r="K823" i="1"/>
  <c r="J823" i="1"/>
  <c r="I823" i="1"/>
  <c r="K822" i="1"/>
  <c r="J822" i="1"/>
  <c r="I822" i="1"/>
  <c r="K821" i="1"/>
  <c r="J821" i="1"/>
  <c r="I821" i="1"/>
  <c r="K820" i="1"/>
  <c r="J820" i="1"/>
  <c r="I820" i="1"/>
  <c r="K819" i="1"/>
  <c r="J819" i="1"/>
  <c r="I819" i="1"/>
  <c r="K818" i="1"/>
  <c r="J818" i="1"/>
  <c r="I818" i="1"/>
  <c r="K817" i="1"/>
  <c r="J817" i="1"/>
  <c r="I817" i="1"/>
  <c r="K816" i="1"/>
  <c r="J816" i="1"/>
  <c r="I816" i="1"/>
  <c r="K815" i="1"/>
  <c r="J815" i="1"/>
  <c r="I815" i="1"/>
  <c r="K814" i="1"/>
  <c r="J814" i="1"/>
  <c r="I814" i="1"/>
  <c r="K813" i="1"/>
  <c r="J813" i="1"/>
  <c r="I813" i="1"/>
  <c r="K812" i="1"/>
  <c r="J812" i="1"/>
  <c r="I812" i="1"/>
  <c r="K811" i="1"/>
  <c r="J811" i="1"/>
  <c r="I811" i="1"/>
  <c r="K810" i="1"/>
  <c r="J810" i="1"/>
  <c r="I810" i="1"/>
  <c r="K809" i="1"/>
  <c r="J809" i="1"/>
  <c r="I809" i="1"/>
  <c r="K808" i="1"/>
  <c r="J808" i="1"/>
  <c r="I808" i="1"/>
  <c r="K807" i="1"/>
  <c r="J807" i="1"/>
  <c r="I807" i="1"/>
  <c r="K806" i="1"/>
  <c r="J806" i="1"/>
  <c r="I806" i="1"/>
  <c r="K805" i="1"/>
  <c r="J805" i="1"/>
  <c r="I805" i="1"/>
  <c r="K804" i="1"/>
  <c r="J804" i="1"/>
  <c r="I804" i="1"/>
  <c r="K803" i="1"/>
  <c r="J803" i="1"/>
  <c r="I803" i="1"/>
  <c r="K802" i="1"/>
  <c r="J802" i="1"/>
  <c r="I802" i="1"/>
  <c r="K801" i="1"/>
  <c r="J801" i="1"/>
  <c r="I801" i="1"/>
  <c r="K800" i="1"/>
  <c r="J800" i="1"/>
  <c r="I800" i="1"/>
  <c r="K799" i="1"/>
  <c r="J799" i="1"/>
  <c r="I799" i="1"/>
  <c r="K798" i="1"/>
  <c r="J798" i="1"/>
  <c r="I798" i="1"/>
  <c r="K797" i="1"/>
  <c r="J797" i="1"/>
  <c r="I797" i="1"/>
  <c r="K796" i="1"/>
  <c r="J796" i="1"/>
  <c r="I796" i="1"/>
  <c r="K795" i="1"/>
  <c r="J795" i="1"/>
  <c r="I795" i="1"/>
  <c r="K794" i="1"/>
  <c r="J794" i="1"/>
  <c r="I794" i="1"/>
  <c r="K793" i="1"/>
  <c r="J793" i="1"/>
  <c r="I793" i="1"/>
  <c r="K792" i="1"/>
  <c r="J792" i="1"/>
  <c r="I792" i="1"/>
  <c r="K791" i="1"/>
  <c r="J791" i="1"/>
  <c r="I791" i="1"/>
  <c r="K790" i="1"/>
  <c r="J790" i="1"/>
  <c r="I790" i="1"/>
  <c r="K789" i="1"/>
  <c r="J789" i="1"/>
  <c r="I789" i="1"/>
  <c r="K788" i="1"/>
  <c r="J788" i="1"/>
  <c r="I788" i="1"/>
  <c r="K787" i="1"/>
  <c r="J787" i="1"/>
  <c r="I787" i="1"/>
  <c r="K786" i="1"/>
  <c r="J786" i="1"/>
  <c r="I786" i="1"/>
  <c r="K785" i="1"/>
  <c r="J785" i="1"/>
  <c r="I785" i="1"/>
  <c r="K784" i="1"/>
  <c r="J784" i="1"/>
  <c r="I784" i="1"/>
  <c r="K783" i="1"/>
  <c r="J783" i="1"/>
  <c r="I783" i="1"/>
  <c r="K782" i="1"/>
  <c r="J782" i="1"/>
  <c r="I782" i="1"/>
  <c r="K781" i="1"/>
  <c r="J781" i="1"/>
  <c r="I781" i="1"/>
  <c r="K780" i="1"/>
  <c r="J780" i="1"/>
  <c r="I780" i="1"/>
  <c r="K779" i="1"/>
  <c r="J779" i="1"/>
  <c r="I779" i="1"/>
  <c r="K778" i="1"/>
  <c r="J778" i="1"/>
  <c r="I778" i="1"/>
  <c r="K777" i="1"/>
  <c r="J777" i="1"/>
  <c r="I777" i="1"/>
  <c r="K776" i="1"/>
  <c r="J776" i="1"/>
  <c r="I776" i="1"/>
  <c r="K775" i="1"/>
  <c r="J775" i="1"/>
  <c r="I775" i="1"/>
  <c r="K774" i="1"/>
  <c r="J774" i="1"/>
  <c r="I774" i="1"/>
  <c r="K773" i="1"/>
  <c r="J773" i="1"/>
  <c r="I773" i="1"/>
  <c r="K772" i="1"/>
  <c r="J772" i="1"/>
  <c r="I772" i="1"/>
  <c r="K771" i="1"/>
  <c r="J771" i="1"/>
  <c r="I771" i="1"/>
  <c r="K770" i="1"/>
  <c r="J770" i="1"/>
  <c r="I770" i="1"/>
  <c r="K769" i="1"/>
  <c r="J769" i="1"/>
  <c r="I769" i="1"/>
  <c r="K768" i="1"/>
  <c r="J768" i="1"/>
  <c r="I768" i="1"/>
  <c r="K767" i="1"/>
  <c r="J767" i="1"/>
  <c r="I767" i="1"/>
  <c r="K766" i="1"/>
  <c r="J766" i="1"/>
  <c r="I766" i="1"/>
  <c r="K765" i="1"/>
  <c r="J765" i="1"/>
  <c r="I765" i="1"/>
  <c r="K764" i="1"/>
  <c r="J764" i="1"/>
  <c r="I764" i="1"/>
  <c r="K763" i="1"/>
  <c r="J763" i="1"/>
  <c r="I763" i="1"/>
  <c r="K762" i="1"/>
  <c r="J762" i="1"/>
  <c r="I762" i="1"/>
  <c r="K761" i="1"/>
  <c r="J761" i="1"/>
  <c r="I761" i="1"/>
  <c r="K760" i="1"/>
  <c r="J760" i="1"/>
  <c r="I760" i="1"/>
  <c r="K759" i="1"/>
  <c r="J759" i="1"/>
  <c r="I759" i="1"/>
  <c r="K758" i="1"/>
  <c r="J758" i="1"/>
  <c r="I758" i="1"/>
  <c r="K757" i="1"/>
  <c r="J757" i="1"/>
  <c r="I757" i="1"/>
  <c r="K756" i="1"/>
  <c r="J756" i="1"/>
  <c r="I756" i="1"/>
  <c r="K755" i="1"/>
  <c r="J755" i="1"/>
  <c r="I755" i="1"/>
  <c r="K754" i="1"/>
  <c r="J754" i="1"/>
  <c r="I754" i="1"/>
  <c r="K753" i="1"/>
  <c r="J753" i="1"/>
  <c r="I753" i="1"/>
  <c r="K752" i="1"/>
  <c r="J752" i="1"/>
  <c r="I752" i="1"/>
  <c r="K751" i="1"/>
  <c r="J751" i="1"/>
  <c r="I751" i="1"/>
  <c r="K750" i="1"/>
  <c r="J750" i="1"/>
  <c r="I750" i="1"/>
  <c r="K749" i="1"/>
  <c r="J749" i="1"/>
  <c r="I749" i="1"/>
  <c r="K748" i="1"/>
  <c r="J748" i="1"/>
  <c r="I748" i="1"/>
  <c r="K747" i="1"/>
  <c r="J747" i="1"/>
  <c r="I747" i="1"/>
  <c r="K746" i="1"/>
  <c r="J746" i="1"/>
  <c r="I746" i="1"/>
  <c r="K745" i="1"/>
  <c r="J745" i="1"/>
  <c r="I745" i="1"/>
  <c r="K744" i="1"/>
  <c r="J744" i="1"/>
  <c r="I744" i="1"/>
  <c r="K743" i="1"/>
  <c r="J743" i="1"/>
  <c r="I743" i="1"/>
  <c r="K742" i="1"/>
  <c r="J742" i="1"/>
  <c r="I742" i="1"/>
  <c r="K741" i="1"/>
  <c r="J741" i="1"/>
  <c r="I741" i="1"/>
  <c r="K740" i="1"/>
  <c r="J740" i="1"/>
  <c r="I740" i="1"/>
  <c r="K739" i="1"/>
  <c r="J739" i="1"/>
  <c r="I739" i="1"/>
  <c r="K738" i="1"/>
  <c r="J738" i="1"/>
  <c r="I738" i="1"/>
  <c r="K737" i="1"/>
  <c r="J737" i="1"/>
  <c r="I737" i="1"/>
  <c r="K736" i="1"/>
  <c r="J736" i="1"/>
  <c r="I736" i="1"/>
  <c r="K735" i="1"/>
  <c r="J735" i="1"/>
  <c r="I735" i="1"/>
  <c r="K734" i="1"/>
  <c r="J734" i="1"/>
  <c r="I734" i="1"/>
  <c r="K733" i="1"/>
  <c r="J733" i="1"/>
  <c r="I733" i="1"/>
  <c r="K732" i="1"/>
  <c r="J732" i="1"/>
  <c r="I732" i="1"/>
  <c r="K731" i="1"/>
  <c r="J731" i="1"/>
  <c r="I731" i="1"/>
  <c r="K730" i="1"/>
  <c r="J730" i="1"/>
  <c r="I730" i="1"/>
  <c r="K729" i="1"/>
  <c r="J729" i="1"/>
  <c r="I729" i="1"/>
  <c r="K728" i="1"/>
  <c r="J728" i="1"/>
  <c r="I728" i="1"/>
  <c r="K727" i="1"/>
  <c r="J727" i="1"/>
  <c r="I727" i="1"/>
  <c r="K726" i="1"/>
  <c r="J726" i="1"/>
  <c r="I726" i="1"/>
  <c r="K725" i="1"/>
  <c r="J725" i="1"/>
  <c r="I725" i="1"/>
  <c r="K724" i="1"/>
  <c r="J724" i="1"/>
  <c r="I724" i="1"/>
  <c r="K723" i="1"/>
  <c r="J723" i="1"/>
  <c r="I723" i="1"/>
  <c r="K722" i="1"/>
  <c r="J722" i="1"/>
  <c r="I722" i="1"/>
  <c r="K721" i="1"/>
  <c r="J721" i="1"/>
  <c r="I721" i="1"/>
  <c r="K720" i="1"/>
  <c r="J720" i="1"/>
  <c r="I720" i="1"/>
  <c r="K719" i="1"/>
  <c r="J719" i="1"/>
  <c r="I719" i="1"/>
  <c r="K718" i="1"/>
  <c r="J718" i="1"/>
  <c r="I718" i="1"/>
  <c r="K717" i="1"/>
  <c r="J717" i="1"/>
  <c r="I717" i="1"/>
  <c r="K716" i="1"/>
  <c r="J716" i="1"/>
  <c r="I716" i="1"/>
  <c r="K715" i="1"/>
  <c r="J715" i="1"/>
  <c r="I715" i="1"/>
  <c r="K714" i="1"/>
  <c r="J714" i="1"/>
  <c r="I714" i="1"/>
  <c r="K713" i="1"/>
  <c r="J713" i="1"/>
  <c r="I713" i="1"/>
  <c r="K712" i="1"/>
  <c r="J712" i="1"/>
  <c r="I712" i="1"/>
  <c r="K711" i="1"/>
  <c r="J711" i="1"/>
  <c r="I711" i="1"/>
  <c r="K710" i="1"/>
  <c r="J710" i="1"/>
  <c r="I710" i="1"/>
  <c r="K709" i="1"/>
  <c r="J709" i="1"/>
  <c r="I709" i="1"/>
  <c r="K708" i="1"/>
  <c r="J708" i="1"/>
  <c r="I708" i="1"/>
  <c r="K707" i="1"/>
  <c r="J707" i="1"/>
  <c r="I707" i="1"/>
  <c r="K706" i="1"/>
  <c r="J706" i="1"/>
  <c r="I706" i="1"/>
  <c r="K705" i="1"/>
  <c r="J705" i="1"/>
  <c r="I705" i="1"/>
  <c r="K704" i="1"/>
  <c r="J704" i="1"/>
  <c r="I704" i="1"/>
  <c r="K703" i="1"/>
  <c r="J703" i="1"/>
  <c r="I703" i="1"/>
  <c r="K702" i="1"/>
  <c r="J702" i="1"/>
  <c r="I702" i="1"/>
  <c r="K701" i="1"/>
  <c r="J701" i="1"/>
  <c r="I701" i="1"/>
  <c r="K700" i="1"/>
  <c r="J700" i="1"/>
  <c r="I700" i="1"/>
  <c r="K699" i="1"/>
  <c r="J699" i="1"/>
  <c r="I699" i="1"/>
  <c r="K698" i="1"/>
  <c r="J698" i="1"/>
  <c r="I698" i="1"/>
  <c r="K697" i="1"/>
  <c r="J697" i="1"/>
  <c r="I697" i="1"/>
  <c r="K696" i="1"/>
  <c r="J696" i="1"/>
  <c r="I696" i="1"/>
  <c r="K695" i="1"/>
  <c r="J695" i="1"/>
  <c r="I695" i="1"/>
  <c r="K694" i="1"/>
  <c r="J694" i="1"/>
  <c r="I694" i="1"/>
  <c r="K693" i="1"/>
  <c r="J693" i="1"/>
  <c r="I693" i="1"/>
  <c r="K692" i="1"/>
  <c r="J692" i="1"/>
  <c r="I692" i="1"/>
  <c r="K691" i="1"/>
  <c r="J691" i="1"/>
  <c r="I691" i="1"/>
  <c r="K690" i="1"/>
  <c r="J690" i="1"/>
  <c r="I690" i="1"/>
  <c r="K689" i="1"/>
  <c r="J689" i="1"/>
  <c r="I689" i="1"/>
  <c r="K688" i="1"/>
  <c r="J688" i="1"/>
  <c r="I688" i="1"/>
  <c r="K687" i="1"/>
  <c r="J687" i="1"/>
  <c r="I687" i="1"/>
  <c r="K686" i="1"/>
  <c r="J686" i="1"/>
  <c r="I686" i="1"/>
  <c r="K685" i="1"/>
  <c r="J685" i="1"/>
  <c r="I685" i="1"/>
  <c r="K684" i="1"/>
  <c r="J684" i="1"/>
  <c r="I684" i="1"/>
  <c r="K683" i="1"/>
  <c r="J683" i="1"/>
  <c r="I683" i="1"/>
  <c r="K682" i="1"/>
  <c r="J682" i="1"/>
  <c r="I682" i="1"/>
  <c r="K681" i="1"/>
  <c r="J681" i="1"/>
  <c r="I681" i="1"/>
  <c r="K680" i="1"/>
  <c r="J680" i="1"/>
  <c r="I680" i="1"/>
  <c r="K679" i="1"/>
  <c r="J679" i="1"/>
  <c r="I679" i="1"/>
  <c r="K678" i="1"/>
  <c r="J678" i="1"/>
  <c r="I678" i="1"/>
  <c r="K677" i="1"/>
  <c r="J677" i="1"/>
  <c r="I677" i="1"/>
  <c r="K676" i="1"/>
  <c r="J676" i="1"/>
  <c r="I676" i="1"/>
  <c r="K675" i="1"/>
  <c r="J675" i="1"/>
  <c r="I675" i="1"/>
  <c r="K674" i="1"/>
  <c r="J674" i="1"/>
  <c r="I674" i="1"/>
  <c r="K673" i="1"/>
  <c r="J673" i="1"/>
  <c r="I673" i="1"/>
  <c r="K672" i="1"/>
  <c r="J672" i="1"/>
  <c r="I672" i="1"/>
  <c r="K671" i="1"/>
  <c r="J671" i="1"/>
  <c r="I671" i="1"/>
  <c r="K670" i="1"/>
  <c r="J670" i="1"/>
  <c r="I670" i="1"/>
  <c r="K669" i="1"/>
  <c r="J669" i="1"/>
  <c r="I669" i="1"/>
  <c r="K668" i="1"/>
  <c r="J668" i="1"/>
  <c r="I668" i="1"/>
  <c r="K667" i="1"/>
  <c r="J667" i="1"/>
  <c r="I667" i="1"/>
  <c r="K666" i="1"/>
  <c r="J666" i="1"/>
  <c r="I666" i="1"/>
  <c r="K665" i="1"/>
  <c r="J665" i="1"/>
  <c r="I665" i="1"/>
  <c r="K664" i="1"/>
  <c r="J664" i="1"/>
  <c r="I664" i="1"/>
  <c r="K663" i="1"/>
  <c r="J663" i="1"/>
  <c r="I663" i="1"/>
  <c r="K662" i="1"/>
  <c r="J662" i="1"/>
  <c r="I662" i="1"/>
  <c r="K661" i="1"/>
  <c r="J661" i="1"/>
  <c r="I661" i="1"/>
  <c r="K660" i="1"/>
  <c r="J660" i="1"/>
  <c r="I660" i="1"/>
  <c r="K659" i="1"/>
  <c r="J659" i="1"/>
  <c r="I659" i="1"/>
  <c r="K658" i="1"/>
  <c r="J658" i="1"/>
  <c r="I658" i="1"/>
  <c r="K657" i="1"/>
  <c r="J657" i="1"/>
  <c r="I657" i="1"/>
  <c r="K656" i="1"/>
  <c r="J656" i="1"/>
  <c r="I656" i="1"/>
  <c r="K655" i="1"/>
  <c r="J655" i="1"/>
  <c r="I655" i="1"/>
  <c r="K654" i="1"/>
  <c r="J654" i="1"/>
  <c r="I654" i="1"/>
  <c r="K653" i="1"/>
  <c r="J653" i="1"/>
  <c r="I653" i="1"/>
  <c r="K652" i="1"/>
  <c r="J652" i="1"/>
  <c r="I652" i="1"/>
  <c r="K651" i="1"/>
  <c r="J651" i="1"/>
  <c r="I651" i="1"/>
  <c r="K650" i="1"/>
  <c r="J650" i="1"/>
  <c r="I650" i="1"/>
  <c r="K649" i="1"/>
  <c r="J649" i="1"/>
  <c r="I649" i="1"/>
  <c r="K648" i="1"/>
  <c r="J648" i="1"/>
  <c r="I648" i="1"/>
  <c r="K647" i="1"/>
  <c r="J647" i="1"/>
  <c r="I647" i="1"/>
  <c r="K646" i="1"/>
  <c r="J646" i="1"/>
  <c r="I646" i="1"/>
  <c r="K645" i="1"/>
  <c r="J645" i="1"/>
  <c r="I645" i="1"/>
  <c r="K644" i="1"/>
  <c r="J644" i="1"/>
  <c r="I644" i="1"/>
  <c r="K643" i="1"/>
  <c r="J643" i="1"/>
  <c r="I643" i="1"/>
  <c r="K642" i="1"/>
  <c r="J642" i="1"/>
  <c r="I642" i="1"/>
  <c r="K641" i="1"/>
  <c r="J641" i="1"/>
  <c r="I641" i="1"/>
  <c r="K640" i="1"/>
  <c r="J640" i="1"/>
  <c r="I640" i="1"/>
  <c r="K639" i="1"/>
  <c r="J639" i="1"/>
  <c r="I639" i="1"/>
  <c r="K638" i="1"/>
  <c r="J638" i="1"/>
  <c r="I638" i="1"/>
  <c r="K637" i="1"/>
  <c r="J637" i="1"/>
  <c r="I637" i="1"/>
  <c r="K636" i="1"/>
  <c r="J636" i="1"/>
  <c r="I636" i="1"/>
  <c r="K635" i="1"/>
  <c r="J635" i="1"/>
  <c r="I635" i="1"/>
  <c r="K634" i="1"/>
  <c r="J634" i="1"/>
  <c r="I634" i="1"/>
  <c r="K633" i="1"/>
  <c r="J633" i="1"/>
  <c r="I633" i="1"/>
  <c r="K632" i="1"/>
  <c r="J632" i="1"/>
  <c r="I632" i="1"/>
  <c r="K631" i="1"/>
  <c r="J631" i="1"/>
  <c r="I631" i="1"/>
  <c r="K630" i="1"/>
  <c r="J630" i="1"/>
  <c r="I630" i="1"/>
  <c r="K629" i="1"/>
  <c r="J629" i="1"/>
  <c r="I629" i="1"/>
  <c r="K628" i="1"/>
  <c r="J628" i="1"/>
  <c r="I628" i="1"/>
  <c r="K627" i="1"/>
  <c r="J627" i="1"/>
  <c r="I627" i="1"/>
  <c r="K626" i="1"/>
  <c r="J626" i="1"/>
  <c r="I626" i="1"/>
  <c r="K625" i="1"/>
  <c r="J625" i="1"/>
  <c r="I625" i="1"/>
  <c r="K624" i="1"/>
  <c r="J624" i="1"/>
  <c r="I624" i="1"/>
  <c r="K623" i="1"/>
  <c r="J623" i="1"/>
  <c r="I623" i="1"/>
  <c r="K622" i="1"/>
  <c r="J622" i="1"/>
  <c r="I622" i="1"/>
  <c r="K621" i="1"/>
  <c r="J621" i="1"/>
  <c r="I621" i="1"/>
  <c r="K620" i="1"/>
  <c r="J620" i="1"/>
  <c r="I620" i="1"/>
  <c r="K619" i="1"/>
  <c r="J619" i="1"/>
  <c r="I619" i="1"/>
  <c r="K618" i="1"/>
  <c r="J618" i="1"/>
  <c r="I618" i="1"/>
  <c r="K617" i="1"/>
  <c r="J617" i="1"/>
  <c r="I617" i="1"/>
  <c r="K616" i="1"/>
  <c r="J616" i="1"/>
  <c r="I616" i="1"/>
  <c r="K615" i="1"/>
  <c r="J615" i="1"/>
  <c r="I615" i="1"/>
  <c r="K614" i="1"/>
  <c r="J614" i="1"/>
  <c r="I614" i="1"/>
  <c r="K613" i="1"/>
  <c r="J613" i="1"/>
  <c r="I613" i="1"/>
  <c r="K612" i="1"/>
  <c r="J612" i="1"/>
  <c r="I612" i="1"/>
  <c r="K611" i="1"/>
  <c r="J611" i="1"/>
  <c r="I611" i="1"/>
  <c r="K610" i="1"/>
  <c r="J610" i="1"/>
  <c r="I610" i="1"/>
  <c r="K609" i="1"/>
  <c r="J609" i="1"/>
  <c r="I609" i="1"/>
  <c r="K608" i="1"/>
  <c r="J608" i="1"/>
  <c r="I608" i="1"/>
  <c r="K607" i="1"/>
  <c r="J607" i="1"/>
  <c r="I607" i="1"/>
  <c r="K606" i="1"/>
  <c r="J606" i="1"/>
  <c r="I606" i="1"/>
  <c r="K605" i="1"/>
  <c r="J605" i="1"/>
  <c r="I605" i="1"/>
  <c r="K604" i="1"/>
  <c r="J604" i="1"/>
  <c r="I604" i="1"/>
  <c r="K603" i="1"/>
  <c r="J603" i="1"/>
  <c r="I603" i="1"/>
  <c r="K602" i="1"/>
  <c r="J602" i="1"/>
  <c r="I602" i="1"/>
  <c r="K601" i="1"/>
  <c r="J601" i="1"/>
  <c r="I601" i="1"/>
  <c r="K600" i="1"/>
  <c r="J600" i="1"/>
  <c r="I600" i="1"/>
  <c r="K599" i="1"/>
  <c r="J599" i="1"/>
  <c r="I599" i="1"/>
  <c r="K598" i="1"/>
  <c r="J598" i="1"/>
  <c r="I598" i="1"/>
  <c r="K597" i="1"/>
  <c r="J597" i="1"/>
  <c r="I597" i="1"/>
  <c r="K596" i="1"/>
  <c r="J596" i="1"/>
  <c r="I596" i="1"/>
  <c r="K595" i="1"/>
  <c r="J595" i="1"/>
  <c r="I595" i="1"/>
  <c r="K594" i="1"/>
  <c r="J594" i="1"/>
  <c r="I594" i="1"/>
  <c r="K593" i="1"/>
  <c r="J593" i="1"/>
  <c r="I593" i="1"/>
  <c r="K592" i="1"/>
  <c r="J592" i="1"/>
  <c r="I592" i="1"/>
  <c r="K591" i="1"/>
  <c r="J591" i="1"/>
  <c r="I591" i="1"/>
  <c r="K590" i="1"/>
  <c r="J590" i="1"/>
  <c r="I590" i="1"/>
  <c r="K589" i="1"/>
  <c r="J589" i="1"/>
  <c r="I589" i="1"/>
  <c r="K588" i="1"/>
  <c r="J588" i="1"/>
  <c r="I588" i="1"/>
  <c r="K587" i="1"/>
  <c r="J587" i="1"/>
  <c r="I587" i="1"/>
  <c r="K586" i="1"/>
  <c r="J586" i="1"/>
  <c r="I586" i="1"/>
  <c r="K585" i="1"/>
  <c r="J585" i="1"/>
  <c r="I585" i="1"/>
  <c r="K584" i="1"/>
  <c r="J584" i="1"/>
  <c r="I584" i="1"/>
  <c r="K583" i="1"/>
  <c r="J583" i="1"/>
  <c r="I583" i="1"/>
  <c r="K582" i="1"/>
  <c r="J582" i="1"/>
  <c r="I582" i="1"/>
  <c r="K581" i="1"/>
  <c r="J581" i="1"/>
  <c r="I581" i="1"/>
  <c r="K580" i="1"/>
  <c r="J580" i="1"/>
  <c r="I580" i="1"/>
  <c r="K579" i="1"/>
  <c r="J579" i="1"/>
  <c r="I579" i="1"/>
  <c r="K578" i="1"/>
  <c r="J578" i="1"/>
  <c r="I578" i="1"/>
  <c r="K577" i="1"/>
  <c r="J577" i="1"/>
  <c r="I577" i="1"/>
  <c r="K576" i="1"/>
  <c r="J576" i="1"/>
  <c r="I576" i="1"/>
  <c r="K575" i="1"/>
  <c r="J575" i="1"/>
  <c r="I575" i="1"/>
  <c r="K574" i="1"/>
  <c r="J574" i="1"/>
  <c r="I574" i="1"/>
  <c r="K573" i="1"/>
  <c r="J573" i="1"/>
  <c r="I573" i="1"/>
  <c r="K572" i="1"/>
  <c r="J572" i="1"/>
  <c r="I572" i="1"/>
  <c r="K571" i="1"/>
  <c r="J571" i="1"/>
  <c r="I571" i="1"/>
  <c r="K570" i="1"/>
  <c r="J570" i="1"/>
  <c r="I570" i="1"/>
  <c r="K569" i="1"/>
  <c r="J569" i="1"/>
  <c r="I569" i="1"/>
  <c r="K568" i="1"/>
  <c r="J568" i="1"/>
  <c r="I568" i="1"/>
  <c r="K567" i="1"/>
  <c r="J567" i="1"/>
  <c r="I567" i="1"/>
  <c r="K566" i="1"/>
  <c r="J566" i="1"/>
  <c r="I566" i="1"/>
  <c r="K565" i="1"/>
  <c r="J565" i="1"/>
  <c r="I565" i="1"/>
  <c r="K564" i="1"/>
  <c r="J564" i="1"/>
  <c r="I564" i="1"/>
  <c r="K563" i="1"/>
  <c r="J563" i="1"/>
  <c r="I563" i="1"/>
  <c r="K562" i="1"/>
  <c r="J562" i="1"/>
  <c r="I562" i="1"/>
  <c r="K561" i="1"/>
  <c r="J561" i="1"/>
  <c r="I561" i="1"/>
  <c r="K560" i="1"/>
  <c r="J560" i="1"/>
  <c r="I560" i="1"/>
  <c r="K559" i="1"/>
  <c r="J559" i="1"/>
  <c r="I559" i="1"/>
  <c r="K558" i="1"/>
  <c r="J558" i="1"/>
  <c r="I558" i="1"/>
  <c r="K557" i="1"/>
  <c r="J557" i="1"/>
  <c r="I557" i="1"/>
  <c r="K556" i="1"/>
  <c r="J556" i="1"/>
  <c r="I556" i="1"/>
  <c r="K555" i="1"/>
  <c r="J555" i="1"/>
  <c r="I555" i="1"/>
  <c r="K554" i="1"/>
  <c r="J554" i="1"/>
  <c r="I554" i="1"/>
  <c r="K553" i="1"/>
  <c r="J553" i="1"/>
  <c r="I553" i="1"/>
  <c r="K552" i="1"/>
  <c r="J552" i="1"/>
  <c r="I552" i="1"/>
  <c r="K551" i="1"/>
  <c r="J551" i="1"/>
  <c r="I551" i="1"/>
  <c r="K550" i="1"/>
  <c r="J550" i="1"/>
  <c r="I550" i="1"/>
  <c r="K549" i="1"/>
  <c r="J549" i="1"/>
  <c r="I549" i="1"/>
  <c r="K548" i="1"/>
  <c r="J548" i="1"/>
  <c r="I548" i="1"/>
  <c r="K547" i="1"/>
  <c r="J547" i="1"/>
  <c r="I547" i="1"/>
  <c r="K546" i="1"/>
  <c r="J546" i="1"/>
  <c r="I546" i="1"/>
  <c r="K545" i="1"/>
  <c r="J545" i="1"/>
  <c r="I545" i="1"/>
  <c r="K544" i="1"/>
  <c r="J544" i="1"/>
  <c r="I544" i="1"/>
  <c r="K543" i="1"/>
  <c r="J543" i="1"/>
  <c r="I543" i="1"/>
  <c r="K542" i="1"/>
  <c r="J542" i="1"/>
  <c r="I542" i="1"/>
  <c r="K541" i="1"/>
  <c r="J541" i="1"/>
  <c r="I541" i="1"/>
  <c r="K540" i="1"/>
  <c r="J540" i="1"/>
  <c r="I540" i="1"/>
  <c r="K539" i="1"/>
  <c r="J539" i="1"/>
  <c r="I539" i="1"/>
  <c r="K538" i="1"/>
  <c r="J538" i="1"/>
  <c r="I538" i="1"/>
  <c r="K537" i="1"/>
  <c r="J537" i="1"/>
  <c r="I537" i="1"/>
  <c r="K536" i="1"/>
  <c r="J536" i="1"/>
  <c r="I536" i="1"/>
  <c r="K535" i="1"/>
  <c r="J535" i="1"/>
  <c r="I535" i="1"/>
  <c r="K534" i="1"/>
  <c r="J534" i="1"/>
  <c r="I534" i="1"/>
  <c r="K533" i="1"/>
  <c r="J533" i="1"/>
  <c r="I533" i="1"/>
  <c r="K532" i="1"/>
  <c r="J532" i="1"/>
  <c r="I532" i="1"/>
  <c r="K531" i="1"/>
  <c r="J531" i="1"/>
  <c r="I531" i="1"/>
  <c r="K530" i="1"/>
  <c r="J530" i="1"/>
  <c r="I530" i="1"/>
  <c r="K529" i="1"/>
  <c r="J529" i="1"/>
  <c r="I529" i="1"/>
  <c r="K528" i="1"/>
  <c r="J528" i="1"/>
  <c r="I528" i="1"/>
  <c r="K527" i="1"/>
  <c r="J527" i="1"/>
  <c r="I527" i="1"/>
  <c r="K526" i="1"/>
  <c r="J526" i="1"/>
  <c r="I526" i="1"/>
  <c r="K525" i="1"/>
  <c r="J525" i="1"/>
  <c r="I525" i="1"/>
  <c r="K524" i="1"/>
  <c r="J524" i="1"/>
  <c r="I524" i="1"/>
  <c r="K523" i="1"/>
  <c r="J523" i="1"/>
  <c r="I523" i="1"/>
  <c r="K522" i="1"/>
  <c r="J522" i="1"/>
  <c r="I522" i="1"/>
  <c r="K521" i="1"/>
  <c r="J521" i="1"/>
  <c r="I521" i="1"/>
  <c r="K520" i="1"/>
  <c r="J520" i="1"/>
  <c r="I520" i="1"/>
  <c r="K519" i="1"/>
  <c r="J519" i="1"/>
  <c r="I519" i="1"/>
  <c r="K518" i="1"/>
  <c r="J518" i="1"/>
  <c r="I518" i="1"/>
  <c r="K517" i="1"/>
  <c r="J517" i="1"/>
  <c r="I517" i="1"/>
  <c r="K516" i="1"/>
  <c r="J516" i="1"/>
  <c r="I516" i="1"/>
  <c r="K515" i="1"/>
  <c r="J515" i="1"/>
  <c r="I515" i="1"/>
  <c r="K514" i="1"/>
  <c r="J514" i="1"/>
  <c r="I514" i="1"/>
  <c r="K513" i="1"/>
  <c r="J513" i="1"/>
  <c r="I513" i="1"/>
  <c r="K512" i="1"/>
  <c r="J512" i="1"/>
  <c r="I512" i="1"/>
  <c r="K511" i="1"/>
  <c r="J511" i="1"/>
  <c r="I511" i="1"/>
  <c r="K510" i="1"/>
  <c r="J510" i="1"/>
  <c r="I510" i="1"/>
  <c r="K509" i="1"/>
  <c r="J509" i="1"/>
  <c r="I509" i="1"/>
  <c r="K508" i="1"/>
  <c r="J508" i="1"/>
  <c r="I508" i="1"/>
  <c r="K507" i="1"/>
  <c r="J507" i="1"/>
  <c r="I507" i="1"/>
  <c r="K506" i="1"/>
  <c r="J506" i="1"/>
  <c r="I506" i="1"/>
  <c r="K505" i="1"/>
  <c r="J505" i="1"/>
  <c r="I505" i="1"/>
  <c r="K504" i="1"/>
  <c r="J504" i="1"/>
  <c r="I504" i="1"/>
  <c r="K503" i="1"/>
  <c r="J503" i="1"/>
  <c r="I503" i="1"/>
  <c r="K502" i="1"/>
  <c r="J502" i="1"/>
  <c r="I502" i="1"/>
  <c r="K501" i="1"/>
  <c r="J501" i="1"/>
  <c r="I501" i="1"/>
  <c r="K500" i="1"/>
  <c r="J500" i="1"/>
  <c r="I500" i="1"/>
  <c r="K499" i="1"/>
  <c r="J499" i="1"/>
  <c r="I499" i="1"/>
  <c r="K498" i="1"/>
  <c r="J498" i="1"/>
  <c r="I498" i="1"/>
  <c r="K497" i="1"/>
  <c r="J497" i="1"/>
  <c r="I497" i="1"/>
  <c r="K496" i="1"/>
  <c r="J496" i="1"/>
  <c r="I496" i="1"/>
  <c r="K495" i="1"/>
  <c r="J495" i="1"/>
  <c r="I495" i="1"/>
  <c r="K494" i="1"/>
  <c r="J494" i="1"/>
  <c r="I494" i="1"/>
  <c r="K493" i="1"/>
  <c r="J493" i="1"/>
  <c r="I493" i="1"/>
  <c r="K492" i="1"/>
  <c r="J492" i="1"/>
  <c r="I492" i="1"/>
  <c r="K491" i="1"/>
  <c r="J491" i="1"/>
  <c r="I491" i="1"/>
  <c r="K490" i="1"/>
  <c r="J490" i="1"/>
  <c r="I490" i="1"/>
  <c r="K489" i="1"/>
  <c r="J489" i="1"/>
  <c r="I489" i="1"/>
  <c r="K488" i="1"/>
  <c r="J488" i="1"/>
  <c r="I488" i="1"/>
  <c r="K487" i="1"/>
  <c r="J487" i="1"/>
  <c r="I487" i="1"/>
  <c r="K486" i="1"/>
  <c r="J486" i="1"/>
  <c r="I486" i="1"/>
  <c r="K485" i="1"/>
  <c r="J485" i="1"/>
  <c r="I485" i="1"/>
  <c r="K484" i="1"/>
  <c r="J484" i="1"/>
  <c r="I484" i="1"/>
  <c r="K483" i="1"/>
  <c r="J483" i="1"/>
  <c r="I483" i="1"/>
  <c r="K482" i="1"/>
  <c r="J482" i="1"/>
  <c r="I482" i="1"/>
  <c r="K481" i="1"/>
  <c r="J481" i="1"/>
  <c r="I481" i="1"/>
  <c r="K480" i="1"/>
  <c r="J480" i="1"/>
  <c r="I480" i="1"/>
  <c r="K479" i="1"/>
  <c r="J479" i="1"/>
  <c r="I479" i="1"/>
  <c r="K478" i="1"/>
  <c r="J478" i="1"/>
  <c r="I478" i="1"/>
  <c r="K477" i="1"/>
  <c r="J477" i="1"/>
  <c r="I477" i="1"/>
  <c r="K476" i="1"/>
  <c r="J476" i="1"/>
  <c r="I476" i="1"/>
  <c r="K475" i="1"/>
  <c r="J475" i="1"/>
  <c r="I475" i="1"/>
  <c r="K474" i="1"/>
  <c r="J474" i="1"/>
  <c r="I474" i="1"/>
  <c r="K473" i="1"/>
  <c r="J473" i="1"/>
  <c r="I473" i="1"/>
  <c r="K472" i="1"/>
  <c r="J472" i="1"/>
  <c r="I472" i="1"/>
  <c r="K471" i="1"/>
  <c r="J471" i="1"/>
  <c r="I471" i="1"/>
  <c r="K470" i="1"/>
  <c r="J470" i="1"/>
  <c r="I470" i="1"/>
  <c r="K469" i="1"/>
  <c r="J469" i="1"/>
  <c r="I469" i="1"/>
  <c r="K468" i="1"/>
  <c r="J468" i="1"/>
  <c r="I468" i="1"/>
  <c r="K467" i="1"/>
  <c r="J467" i="1"/>
  <c r="I467" i="1"/>
  <c r="K466" i="1"/>
  <c r="J466" i="1"/>
  <c r="I466" i="1"/>
  <c r="K465" i="1"/>
  <c r="J465" i="1"/>
  <c r="I465" i="1"/>
  <c r="K464" i="1"/>
  <c r="J464" i="1"/>
  <c r="I464" i="1"/>
  <c r="K463" i="1"/>
  <c r="J463" i="1"/>
  <c r="I463" i="1"/>
  <c r="K462" i="1"/>
  <c r="J462" i="1"/>
  <c r="I462" i="1"/>
  <c r="K461" i="1"/>
  <c r="J461" i="1"/>
  <c r="I461" i="1"/>
  <c r="K460" i="1"/>
  <c r="J460" i="1"/>
  <c r="I460" i="1"/>
  <c r="K459" i="1"/>
  <c r="J459" i="1"/>
  <c r="I459" i="1"/>
  <c r="K458" i="1"/>
  <c r="J458" i="1"/>
  <c r="I458" i="1"/>
  <c r="K457" i="1"/>
  <c r="J457" i="1"/>
  <c r="I457" i="1"/>
  <c r="K456" i="1"/>
  <c r="J456" i="1"/>
  <c r="I456" i="1"/>
  <c r="K455" i="1"/>
  <c r="J455" i="1"/>
  <c r="I455" i="1"/>
  <c r="K454" i="1"/>
  <c r="J454" i="1"/>
  <c r="I454" i="1"/>
  <c r="K453" i="1"/>
  <c r="J453" i="1"/>
  <c r="I453" i="1"/>
  <c r="K452" i="1"/>
  <c r="J452" i="1"/>
  <c r="I452" i="1"/>
  <c r="K451" i="1"/>
  <c r="J451" i="1"/>
  <c r="I451" i="1"/>
  <c r="K450" i="1"/>
  <c r="J450" i="1"/>
  <c r="I450" i="1"/>
  <c r="K449" i="1"/>
  <c r="J449" i="1"/>
  <c r="I449" i="1"/>
  <c r="K448" i="1"/>
  <c r="J448" i="1"/>
  <c r="I448" i="1"/>
  <c r="K447" i="1"/>
  <c r="J447" i="1"/>
  <c r="I447" i="1"/>
  <c r="K446" i="1"/>
  <c r="J446" i="1"/>
  <c r="I446" i="1"/>
  <c r="K445" i="1"/>
  <c r="J445" i="1"/>
  <c r="I445" i="1"/>
  <c r="K444" i="1"/>
  <c r="J444" i="1"/>
  <c r="I444" i="1"/>
  <c r="K443" i="1"/>
  <c r="J443" i="1"/>
  <c r="I443" i="1"/>
  <c r="K442" i="1"/>
  <c r="J442" i="1"/>
  <c r="I442" i="1"/>
  <c r="K441" i="1"/>
  <c r="J441" i="1"/>
  <c r="I441" i="1"/>
  <c r="K440" i="1"/>
  <c r="J440" i="1"/>
  <c r="I440" i="1"/>
  <c r="K439" i="1"/>
  <c r="J439" i="1"/>
  <c r="I439" i="1"/>
  <c r="K438" i="1"/>
  <c r="J438" i="1"/>
  <c r="I438" i="1"/>
  <c r="K437" i="1"/>
  <c r="J437" i="1"/>
  <c r="I437" i="1"/>
  <c r="K436" i="1"/>
  <c r="J436" i="1"/>
  <c r="I436" i="1"/>
  <c r="K435" i="1"/>
  <c r="J435" i="1"/>
  <c r="I435" i="1"/>
  <c r="K434" i="1"/>
  <c r="J434" i="1"/>
  <c r="I434" i="1"/>
  <c r="K433" i="1"/>
  <c r="J433" i="1"/>
  <c r="I433" i="1"/>
  <c r="K432" i="1"/>
  <c r="J432" i="1"/>
  <c r="I432" i="1"/>
  <c r="K431" i="1"/>
  <c r="J431" i="1"/>
  <c r="I431" i="1"/>
  <c r="K430" i="1"/>
  <c r="J430" i="1"/>
  <c r="I430" i="1"/>
  <c r="K429" i="1"/>
  <c r="J429" i="1"/>
  <c r="I429" i="1"/>
  <c r="K428" i="1"/>
  <c r="J428" i="1"/>
  <c r="I428" i="1"/>
  <c r="K427" i="1"/>
  <c r="J427" i="1"/>
  <c r="I427" i="1"/>
  <c r="K426" i="1"/>
  <c r="J426" i="1"/>
  <c r="I426" i="1"/>
  <c r="K425" i="1"/>
  <c r="J425" i="1"/>
  <c r="I425" i="1"/>
  <c r="K424" i="1"/>
  <c r="J424" i="1"/>
  <c r="I424" i="1"/>
  <c r="K423" i="1"/>
  <c r="J423" i="1"/>
  <c r="I423" i="1"/>
  <c r="K422" i="1"/>
  <c r="J422" i="1"/>
  <c r="I422" i="1"/>
  <c r="K421" i="1"/>
  <c r="J421" i="1"/>
  <c r="I421" i="1"/>
  <c r="K420" i="1"/>
  <c r="J420" i="1"/>
  <c r="I420" i="1"/>
  <c r="K419" i="1"/>
  <c r="J419" i="1"/>
  <c r="I419" i="1"/>
  <c r="K418" i="1"/>
  <c r="J418" i="1"/>
  <c r="I418" i="1"/>
  <c r="K417" i="1"/>
  <c r="J417" i="1"/>
  <c r="I417" i="1"/>
  <c r="K416" i="1"/>
  <c r="J416" i="1"/>
  <c r="I416" i="1"/>
  <c r="K415" i="1"/>
  <c r="J415" i="1"/>
  <c r="I415" i="1"/>
  <c r="K414" i="1"/>
  <c r="J414" i="1"/>
  <c r="I414" i="1"/>
  <c r="K413" i="1"/>
  <c r="J413" i="1"/>
  <c r="I413" i="1"/>
  <c r="K412" i="1"/>
  <c r="J412" i="1"/>
  <c r="I412" i="1"/>
  <c r="K411" i="1"/>
  <c r="J411" i="1"/>
  <c r="I411" i="1"/>
  <c r="K410" i="1"/>
  <c r="J410" i="1"/>
  <c r="I410" i="1"/>
  <c r="K409" i="1"/>
  <c r="J409" i="1"/>
  <c r="I409" i="1"/>
  <c r="K408" i="1"/>
  <c r="J408" i="1"/>
  <c r="I408" i="1"/>
  <c r="K407" i="1"/>
  <c r="J407" i="1"/>
  <c r="I407" i="1"/>
  <c r="K406" i="1"/>
  <c r="J406" i="1"/>
  <c r="I406" i="1"/>
  <c r="K405" i="1"/>
  <c r="J405" i="1"/>
  <c r="I405" i="1"/>
  <c r="K404" i="1"/>
  <c r="J404" i="1"/>
  <c r="I404" i="1"/>
  <c r="K403" i="1"/>
  <c r="J403" i="1"/>
  <c r="I403" i="1"/>
  <c r="K402" i="1"/>
  <c r="J402" i="1"/>
  <c r="I402" i="1"/>
  <c r="K401" i="1"/>
  <c r="J401" i="1"/>
  <c r="I401" i="1"/>
  <c r="K400" i="1"/>
  <c r="J400" i="1"/>
  <c r="I400" i="1"/>
  <c r="K399" i="1"/>
  <c r="J399" i="1"/>
  <c r="I399" i="1"/>
  <c r="K398" i="1"/>
  <c r="J398" i="1"/>
  <c r="I398" i="1"/>
  <c r="K397" i="1"/>
  <c r="J397" i="1"/>
  <c r="I397" i="1"/>
  <c r="K396" i="1"/>
  <c r="J396" i="1"/>
  <c r="I396" i="1"/>
  <c r="K395" i="1"/>
  <c r="J395" i="1"/>
  <c r="I395" i="1"/>
  <c r="K394" i="1"/>
  <c r="J394" i="1"/>
  <c r="I394" i="1"/>
  <c r="K393" i="1"/>
  <c r="J393" i="1"/>
  <c r="I393" i="1"/>
  <c r="K392" i="1"/>
  <c r="J392" i="1"/>
  <c r="I392" i="1"/>
  <c r="K391" i="1"/>
  <c r="J391" i="1"/>
  <c r="I391" i="1"/>
  <c r="K390" i="1"/>
  <c r="J390" i="1"/>
  <c r="I390" i="1"/>
  <c r="K389" i="1"/>
  <c r="J389" i="1"/>
  <c r="I389" i="1"/>
  <c r="K388" i="1"/>
  <c r="J388" i="1"/>
  <c r="I388" i="1"/>
  <c r="K387" i="1"/>
  <c r="J387" i="1"/>
  <c r="I387" i="1"/>
  <c r="K386" i="1"/>
  <c r="J386" i="1"/>
  <c r="I386" i="1"/>
  <c r="K385" i="1"/>
  <c r="J385" i="1"/>
  <c r="I385" i="1"/>
  <c r="K384" i="1"/>
  <c r="J384" i="1"/>
  <c r="I384" i="1"/>
  <c r="K383" i="1"/>
  <c r="J383" i="1"/>
  <c r="I383" i="1"/>
  <c r="K382" i="1"/>
  <c r="J382" i="1"/>
  <c r="I382" i="1"/>
  <c r="K381" i="1"/>
  <c r="J381" i="1"/>
  <c r="I381" i="1"/>
  <c r="K380" i="1"/>
  <c r="J380" i="1"/>
  <c r="I380" i="1"/>
  <c r="K379" i="1"/>
  <c r="J379" i="1"/>
  <c r="I379" i="1"/>
  <c r="K378" i="1"/>
  <c r="J378" i="1"/>
  <c r="I378" i="1"/>
  <c r="K377" i="1"/>
  <c r="J377" i="1"/>
  <c r="I377" i="1"/>
  <c r="K376" i="1"/>
  <c r="J376" i="1"/>
  <c r="I376" i="1"/>
  <c r="K375" i="1"/>
  <c r="J375" i="1"/>
  <c r="I375" i="1"/>
  <c r="K374" i="1"/>
  <c r="J374" i="1"/>
  <c r="I374" i="1"/>
  <c r="K373" i="1"/>
  <c r="J373" i="1"/>
  <c r="I373" i="1"/>
  <c r="K372" i="1"/>
  <c r="J372" i="1"/>
  <c r="I372" i="1"/>
  <c r="K371" i="1"/>
  <c r="J371" i="1"/>
  <c r="I371" i="1"/>
  <c r="K370" i="1"/>
  <c r="J370" i="1"/>
  <c r="I370" i="1"/>
  <c r="K369" i="1"/>
  <c r="J369" i="1"/>
  <c r="I369" i="1"/>
  <c r="K368" i="1"/>
  <c r="J368" i="1"/>
  <c r="I368" i="1"/>
  <c r="K367" i="1"/>
  <c r="J367" i="1"/>
  <c r="I367" i="1"/>
  <c r="K366" i="1"/>
  <c r="J366" i="1"/>
  <c r="I366" i="1"/>
  <c r="K365" i="1"/>
  <c r="J365" i="1"/>
  <c r="I365" i="1"/>
  <c r="K364" i="1"/>
  <c r="J364" i="1"/>
  <c r="I364" i="1"/>
  <c r="K363" i="1"/>
  <c r="J363" i="1"/>
  <c r="I363" i="1"/>
  <c r="K362" i="1"/>
  <c r="J362" i="1"/>
  <c r="I362" i="1"/>
  <c r="K361" i="1"/>
  <c r="J361" i="1"/>
  <c r="I361" i="1"/>
  <c r="K360" i="1"/>
  <c r="J360" i="1"/>
  <c r="I360" i="1"/>
  <c r="K359" i="1"/>
  <c r="J359" i="1"/>
  <c r="I359" i="1"/>
  <c r="K358" i="1"/>
  <c r="J358" i="1"/>
  <c r="I358" i="1"/>
  <c r="K357" i="1"/>
  <c r="J357" i="1"/>
  <c r="I357" i="1"/>
  <c r="K356" i="1"/>
  <c r="J356" i="1"/>
  <c r="I356" i="1"/>
  <c r="K355" i="1"/>
  <c r="J355" i="1"/>
  <c r="I355" i="1"/>
  <c r="K354" i="1"/>
  <c r="J354" i="1"/>
  <c r="I354" i="1"/>
  <c r="K353" i="1"/>
  <c r="J353" i="1"/>
  <c r="I353" i="1"/>
  <c r="K352" i="1"/>
  <c r="J352" i="1"/>
  <c r="I352" i="1"/>
  <c r="K351" i="1"/>
  <c r="J351" i="1"/>
  <c r="I351" i="1"/>
  <c r="K350" i="1"/>
  <c r="J350" i="1"/>
  <c r="I350" i="1"/>
  <c r="K349" i="1"/>
  <c r="J349" i="1"/>
  <c r="I349" i="1"/>
  <c r="K348" i="1"/>
  <c r="J348" i="1"/>
  <c r="I348" i="1"/>
  <c r="K347" i="1"/>
  <c r="J347" i="1"/>
  <c r="I347" i="1"/>
  <c r="K346" i="1"/>
  <c r="J346" i="1"/>
  <c r="I346" i="1"/>
  <c r="K345" i="1"/>
  <c r="J345" i="1"/>
  <c r="I345" i="1"/>
  <c r="K344" i="1"/>
  <c r="J344" i="1"/>
  <c r="I344" i="1"/>
  <c r="K343" i="1"/>
  <c r="J343" i="1"/>
  <c r="I343" i="1"/>
  <c r="K342" i="1"/>
  <c r="J342" i="1"/>
  <c r="I342" i="1"/>
  <c r="K341" i="1"/>
  <c r="J341" i="1"/>
  <c r="I341" i="1"/>
  <c r="K340" i="1"/>
  <c r="J340" i="1"/>
  <c r="I340" i="1"/>
  <c r="K339" i="1"/>
  <c r="J339" i="1"/>
  <c r="I339" i="1"/>
  <c r="K338" i="1"/>
  <c r="J338" i="1"/>
  <c r="I338" i="1"/>
  <c r="K337" i="1"/>
  <c r="J337" i="1"/>
  <c r="I337" i="1"/>
  <c r="K336" i="1"/>
  <c r="J336" i="1"/>
  <c r="I336" i="1"/>
  <c r="K335" i="1"/>
  <c r="J335" i="1"/>
  <c r="I335" i="1"/>
  <c r="K334" i="1"/>
  <c r="J334" i="1"/>
  <c r="I334" i="1"/>
  <c r="K333" i="1"/>
  <c r="J333" i="1"/>
  <c r="I333" i="1"/>
  <c r="K332" i="1"/>
  <c r="J332" i="1"/>
  <c r="I332" i="1"/>
  <c r="K331" i="1"/>
  <c r="J331" i="1"/>
  <c r="I331" i="1"/>
  <c r="K330" i="1"/>
  <c r="J330" i="1"/>
  <c r="I330" i="1"/>
  <c r="K329" i="1"/>
  <c r="J329" i="1"/>
  <c r="I329" i="1"/>
  <c r="K328" i="1"/>
  <c r="J328" i="1"/>
  <c r="I328" i="1"/>
  <c r="K327" i="1"/>
  <c r="J327" i="1"/>
  <c r="I327" i="1"/>
  <c r="K326" i="1"/>
  <c r="J326" i="1"/>
  <c r="I326" i="1"/>
  <c r="K325" i="1"/>
  <c r="J325" i="1"/>
  <c r="I325" i="1"/>
  <c r="K324" i="1"/>
  <c r="J324" i="1"/>
  <c r="I324" i="1"/>
  <c r="K323" i="1"/>
  <c r="J323" i="1"/>
  <c r="I323" i="1"/>
  <c r="K322" i="1"/>
  <c r="J322" i="1"/>
  <c r="I322" i="1"/>
  <c r="K321" i="1"/>
  <c r="J321" i="1"/>
  <c r="I321" i="1"/>
  <c r="K320" i="1"/>
  <c r="J320" i="1"/>
  <c r="I320" i="1"/>
  <c r="K319" i="1"/>
  <c r="J319" i="1"/>
  <c r="I319" i="1"/>
  <c r="K318" i="1"/>
  <c r="J318" i="1"/>
  <c r="I318" i="1"/>
  <c r="K317" i="1"/>
  <c r="J317" i="1"/>
  <c r="I317" i="1"/>
  <c r="K316" i="1"/>
  <c r="J316" i="1"/>
  <c r="I316" i="1"/>
  <c r="K315" i="1"/>
  <c r="J315" i="1"/>
  <c r="I315" i="1"/>
  <c r="K314" i="1"/>
  <c r="J314" i="1"/>
  <c r="I314" i="1"/>
  <c r="K313" i="1"/>
  <c r="J313" i="1"/>
  <c r="I313" i="1"/>
  <c r="K312" i="1"/>
  <c r="J312" i="1"/>
  <c r="I312" i="1"/>
  <c r="K311" i="1"/>
  <c r="J311" i="1"/>
  <c r="I311" i="1"/>
  <c r="K310" i="1"/>
  <c r="J310" i="1"/>
  <c r="I310" i="1"/>
  <c r="K309" i="1"/>
  <c r="J309" i="1"/>
  <c r="I309" i="1"/>
  <c r="K308" i="1"/>
  <c r="J308" i="1"/>
  <c r="I308" i="1"/>
  <c r="K307" i="1"/>
  <c r="J307" i="1"/>
  <c r="I307" i="1"/>
  <c r="K306" i="1"/>
  <c r="J306" i="1"/>
  <c r="I306" i="1"/>
  <c r="K305" i="1"/>
  <c r="J305" i="1"/>
  <c r="I305" i="1"/>
  <c r="K304" i="1"/>
  <c r="J304" i="1"/>
  <c r="I304" i="1"/>
  <c r="K303" i="1"/>
  <c r="J303" i="1"/>
  <c r="I303" i="1"/>
  <c r="K302" i="1"/>
  <c r="J302" i="1"/>
  <c r="I302" i="1"/>
  <c r="K301" i="1"/>
  <c r="J301" i="1"/>
  <c r="I301" i="1"/>
  <c r="K300" i="1"/>
  <c r="J300" i="1"/>
  <c r="I300" i="1"/>
  <c r="K299" i="1"/>
  <c r="J299" i="1"/>
  <c r="I299" i="1"/>
  <c r="K298" i="1"/>
  <c r="J298" i="1"/>
  <c r="I298" i="1"/>
  <c r="K297" i="1"/>
  <c r="J297" i="1"/>
  <c r="I297" i="1"/>
  <c r="K296" i="1"/>
  <c r="J296" i="1"/>
  <c r="I296" i="1"/>
  <c r="K295" i="1"/>
  <c r="J295" i="1"/>
  <c r="I295" i="1"/>
  <c r="K294" i="1"/>
  <c r="J294" i="1"/>
  <c r="I294" i="1"/>
  <c r="K293" i="1"/>
  <c r="J293" i="1"/>
  <c r="I293" i="1"/>
  <c r="K292" i="1"/>
  <c r="J292" i="1"/>
  <c r="I292" i="1"/>
  <c r="K291" i="1"/>
  <c r="J291" i="1"/>
  <c r="I291" i="1"/>
  <c r="K290" i="1"/>
  <c r="J290" i="1"/>
  <c r="I290" i="1"/>
  <c r="K289" i="1"/>
  <c r="J289" i="1"/>
  <c r="I289" i="1"/>
  <c r="K288" i="1"/>
  <c r="J288" i="1"/>
  <c r="I288" i="1"/>
  <c r="K287" i="1"/>
  <c r="J287" i="1"/>
  <c r="I287" i="1"/>
  <c r="K286" i="1"/>
  <c r="J286" i="1"/>
  <c r="I286" i="1"/>
  <c r="K285" i="1"/>
  <c r="J285" i="1"/>
  <c r="I285" i="1"/>
  <c r="K284" i="1"/>
  <c r="J284" i="1"/>
  <c r="I284" i="1"/>
  <c r="K283" i="1"/>
  <c r="J283" i="1"/>
  <c r="I283" i="1"/>
  <c r="K282" i="1"/>
  <c r="J282" i="1"/>
  <c r="I282" i="1"/>
  <c r="K281" i="1"/>
  <c r="J281" i="1"/>
  <c r="I281" i="1"/>
  <c r="K280" i="1"/>
  <c r="J280" i="1"/>
  <c r="I280" i="1"/>
  <c r="K279" i="1"/>
  <c r="J279" i="1"/>
  <c r="I279" i="1"/>
  <c r="K278" i="1"/>
  <c r="J278" i="1"/>
  <c r="I278" i="1"/>
  <c r="K277" i="1"/>
  <c r="J277" i="1"/>
  <c r="I277" i="1"/>
  <c r="K276" i="1"/>
  <c r="J276" i="1"/>
  <c r="I276" i="1"/>
  <c r="K275" i="1"/>
  <c r="J275" i="1"/>
  <c r="I275" i="1"/>
  <c r="K274" i="1"/>
  <c r="J274" i="1"/>
  <c r="I274" i="1"/>
  <c r="K273" i="1"/>
  <c r="J273" i="1"/>
  <c r="I273" i="1"/>
  <c r="K272" i="1"/>
  <c r="J272" i="1"/>
  <c r="I272" i="1"/>
  <c r="K271" i="1"/>
  <c r="J271" i="1"/>
  <c r="I271" i="1"/>
  <c r="K270" i="1"/>
  <c r="J270" i="1"/>
  <c r="I270" i="1"/>
  <c r="K269" i="1"/>
  <c r="J269" i="1"/>
  <c r="I269" i="1"/>
  <c r="K268" i="1"/>
  <c r="J268" i="1"/>
  <c r="I268" i="1"/>
  <c r="K267" i="1"/>
  <c r="J267" i="1"/>
  <c r="I267" i="1"/>
  <c r="K266" i="1"/>
  <c r="J266" i="1"/>
  <c r="I266" i="1"/>
  <c r="K265" i="1"/>
  <c r="J265" i="1"/>
  <c r="I265" i="1"/>
  <c r="K264" i="1"/>
  <c r="J264" i="1"/>
  <c r="I264" i="1"/>
  <c r="K263" i="1"/>
  <c r="J263" i="1"/>
  <c r="I263" i="1"/>
  <c r="K262" i="1"/>
  <c r="J262" i="1"/>
  <c r="I262" i="1"/>
  <c r="K261" i="1"/>
  <c r="J261" i="1"/>
  <c r="I261" i="1"/>
  <c r="K260" i="1"/>
  <c r="J260" i="1"/>
  <c r="I260" i="1"/>
  <c r="K259" i="1"/>
  <c r="J259" i="1"/>
  <c r="I259" i="1"/>
  <c r="K258" i="1"/>
  <c r="J258" i="1"/>
  <c r="I258" i="1"/>
  <c r="K257" i="1"/>
  <c r="J257" i="1"/>
  <c r="I257" i="1"/>
  <c r="K256" i="1"/>
  <c r="J256" i="1"/>
  <c r="I256" i="1"/>
  <c r="K255" i="1"/>
  <c r="J255" i="1"/>
  <c r="I255" i="1"/>
  <c r="K254" i="1"/>
  <c r="J254" i="1"/>
  <c r="I254" i="1"/>
  <c r="K253" i="1"/>
  <c r="J253" i="1"/>
  <c r="I253" i="1"/>
  <c r="K252" i="1"/>
  <c r="J252" i="1"/>
  <c r="I252" i="1"/>
  <c r="K251" i="1"/>
  <c r="J251" i="1"/>
  <c r="I251" i="1"/>
  <c r="K250" i="1"/>
  <c r="J250" i="1"/>
  <c r="I250" i="1"/>
  <c r="K249" i="1"/>
  <c r="J249" i="1"/>
  <c r="I249" i="1"/>
  <c r="K248" i="1"/>
  <c r="J248" i="1"/>
  <c r="I248" i="1"/>
  <c r="K247" i="1"/>
  <c r="J247" i="1"/>
  <c r="I247" i="1"/>
  <c r="K246" i="1"/>
  <c r="J246" i="1"/>
  <c r="I246" i="1"/>
  <c r="K245" i="1"/>
  <c r="J245" i="1"/>
  <c r="I245" i="1"/>
  <c r="K244" i="1"/>
  <c r="J244" i="1"/>
  <c r="I244" i="1"/>
  <c r="K243" i="1"/>
  <c r="J243" i="1"/>
  <c r="I243" i="1"/>
  <c r="K242" i="1"/>
  <c r="J242" i="1"/>
  <c r="I242" i="1"/>
  <c r="K241" i="1"/>
  <c r="J241" i="1"/>
  <c r="I241" i="1"/>
  <c r="K240" i="1"/>
  <c r="J240" i="1"/>
  <c r="I240" i="1"/>
  <c r="K239" i="1"/>
  <c r="J239" i="1"/>
  <c r="I239" i="1"/>
  <c r="K238" i="1"/>
  <c r="J238" i="1"/>
  <c r="I238" i="1"/>
  <c r="K237" i="1"/>
  <c r="J237" i="1"/>
  <c r="I237" i="1"/>
  <c r="K236" i="1"/>
  <c r="J236" i="1"/>
  <c r="I236" i="1"/>
  <c r="K235" i="1"/>
  <c r="J235" i="1"/>
  <c r="I235" i="1"/>
  <c r="K234" i="1"/>
  <c r="J234" i="1"/>
  <c r="I234" i="1"/>
  <c r="K233" i="1"/>
  <c r="J233" i="1"/>
  <c r="I233" i="1"/>
  <c r="K232" i="1"/>
  <c r="J232" i="1"/>
  <c r="I232" i="1"/>
  <c r="K231" i="1"/>
  <c r="J231" i="1"/>
  <c r="I231" i="1"/>
  <c r="K230" i="1"/>
  <c r="J230" i="1"/>
  <c r="I230" i="1"/>
  <c r="K229" i="1"/>
  <c r="J229" i="1"/>
  <c r="I229" i="1"/>
  <c r="K228" i="1"/>
  <c r="J228" i="1"/>
  <c r="I228" i="1"/>
  <c r="K227" i="1"/>
  <c r="J227" i="1"/>
  <c r="I227" i="1"/>
  <c r="K226" i="1"/>
  <c r="J226" i="1"/>
  <c r="I226" i="1"/>
  <c r="K225" i="1"/>
  <c r="J225" i="1"/>
  <c r="I225" i="1"/>
  <c r="K224" i="1"/>
  <c r="J224" i="1"/>
  <c r="I224" i="1"/>
  <c r="K223" i="1"/>
  <c r="J223" i="1"/>
  <c r="I223" i="1"/>
  <c r="K222" i="1"/>
  <c r="J222" i="1"/>
  <c r="I222" i="1"/>
  <c r="K221" i="1"/>
  <c r="J221" i="1"/>
  <c r="I221" i="1"/>
  <c r="K220" i="1"/>
  <c r="J220" i="1"/>
  <c r="I220" i="1"/>
  <c r="K219" i="1"/>
  <c r="J219" i="1"/>
  <c r="I219" i="1"/>
  <c r="K218" i="1"/>
  <c r="J218" i="1"/>
  <c r="I218" i="1"/>
  <c r="K217" i="1"/>
  <c r="J217" i="1"/>
  <c r="I217" i="1"/>
  <c r="K216" i="1"/>
  <c r="J216" i="1"/>
  <c r="I216" i="1"/>
  <c r="K215" i="1"/>
  <c r="J215" i="1"/>
  <c r="I215" i="1"/>
  <c r="K214" i="1"/>
  <c r="J214" i="1"/>
  <c r="I214" i="1"/>
  <c r="K213" i="1"/>
  <c r="J213" i="1"/>
  <c r="I213" i="1"/>
  <c r="K212" i="1"/>
  <c r="J212" i="1"/>
  <c r="I212" i="1"/>
  <c r="K211" i="1"/>
  <c r="J211" i="1"/>
  <c r="I211" i="1"/>
  <c r="K210" i="1"/>
  <c r="J210" i="1"/>
  <c r="I210" i="1"/>
  <c r="K209" i="1"/>
  <c r="J209" i="1"/>
  <c r="I209" i="1"/>
  <c r="K208" i="1"/>
  <c r="J208" i="1"/>
  <c r="I208" i="1"/>
  <c r="K207" i="1"/>
  <c r="J207" i="1"/>
  <c r="I207" i="1"/>
  <c r="K206" i="1"/>
  <c r="J206" i="1"/>
  <c r="I206" i="1"/>
  <c r="K205" i="1"/>
  <c r="J205" i="1"/>
  <c r="I205" i="1"/>
  <c r="K204" i="1"/>
  <c r="J204" i="1"/>
  <c r="I204" i="1"/>
  <c r="K203" i="1"/>
  <c r="J203" i="1"/>
  <c r="I203" i="1"/>
  <c r="K202" i="1"/>
  <c r="J202" i="1"/>
  <c r="I202" i="1"/>
  <c r="K201" i="1"/>
  <c r="J201" i="1"/>
  <c r="I201" i="1"/>
  <c r="K200" i="1"/>
  <c r="J200" i="1"/>
  <c r="I200" i="1"/>
  <c r="K199" i="1"/>
  <c r="J199" i="1"/>
  <c r="I199" i="1"/>
  <c r="K198" i="1"/>
  <c r="J198" i="1"/>
  <c r="I198" i="1"/>
  <c r="K197" i="1"/>
  <c r="J197" i="1"/>
  <c r="I197" i="1"/>
  <c r="K196" i="1"/>
  <c r="J196" i="1"/>
  <c r="I196" i="1"/>
  <c r="K195" i="1"/>
  <c r="J195" i="1"/>
  <c r="I195" i="1"/>
  <c r="K194" i="1"/>
  <c r="J194" i="1"/>
  <c r="I194" i="1"/>
  <c r="K193" i="1"/>
  <c r="J193" i="1"/>
  <c r="I193" i="1"/>
  <c r="K192" i="1"/>
  <c r="J192" i="1"/>
  <c r="I192" i="1"/>
  <c r="K191" i="1"/>
  <c r="J191" i="1"/>
  <c r="I191" i="1"/>
  <c r="K190" i="1"/>
  <c r="J190" i="1"/>
  <c r="I190" i="1"/>
  <c r="K189" i="1"/>
  <c r="J189" i="1"/>
  <c r="I189" i="1"/>
  <c r="K188" i="1"/>
  <c r="J188" i="1"/>
  <c r="I188" i="1"/>
  <c r="K187" i="1"/>
  <c r="J187" i="1"/>
  <c r="I187" i="1"/>
  <c r="K186" i="1"/>
  <c r="J186" i="1"/>
  <c r="I186" i="1"/>
  <c r="K185" i="1"/>
  <c r="J185" i="1"/>
  <c r="I185" i="1"/>
  <c r="K184" i="1"/>
  <c r="J184" i="1"/>
  <c r="I184" i="1"/>
  <c r="K183" i="1"/>
  <c r="J183" i="1"/>
  <c r="I183" i="1"/>
  <c r="K182" i="1"/>
  <c r="J182" i="1"/>
  <c r="I182" i="1"/>
  <c r="K181" i="1"/>
  <c r="J181" i="1"/>
  <c r="I181" i="1"/>
  <c r="K180" i="1"/>
  <c r="J180" i="1"/>
  <c r="I180" i="1"/>
  <c r="K179" i="1"/>
  <c r="J179" i="1"/>
  <c r="I179" i="1"/>
  <c r="K178" i="1"/>
  <c r="J178" i="1"/>
  <c r="I178" i="1"/>
  <c r="K177" i="1"/>
  <c r="J177" i="1"/>
  <c r="I177" i="1"/>
  <c r="K176" i="1"/>
  <c r="J176" i="1"/>
  <c r="I176" i="1"/>
  <c r="K175" i="1"/>
  <c r="J175" i="1"/>
  <c r="I175" i="1"/>
  <c r="K174" i="1"/>
  <c r="J174" i="1"/>
  <c r="I174" i="1"/>
  <c r="K173" i="1"/>
  <c r="J173" i="1"/>
  <c r="I173" i="1"/>
  <c r="K172" i="1"/>
  <c r="J172" i="1"/>
  <c r="I172" i="1"/>
  <c r="K171" i="1"/>
  <c r="J171" i="1"/>
  <c r="I171" i="1"/>
  <c r="K170" i="1"/>
  <c r="J170" i="1"/>
  <c r="I170" i="1"/>
  <c r="K169" i="1"/>
  <c r="J169" i="1"/>
  <c r="I169" i="1"/>
  <c r="K168" i="1"/>
  <c r="J168" i="1"/>
  <c r="I168" i="1"/>
  <c r="K167" i="1"/>
  <c r="J167" i="1"/>
  <c r="I167" i="1"/>
  <c r="K166" i="1"/>
  <c r="J166" i="1"/>
  <c r="I166" i="1"/>
  <c r="K165" i="1"/>
  <c r="J165" i="1"/>
  <c r="I165" i="1"/>
  <c r="K164" i="1"/>
  <c r="J164" i="1"/>
  <c r="I164" i="1"/>
  <c r="K163" i="1"/>
  <c r="J163" i="1"/>
  <c r="I163" i="1"/>
  <c r="K162" i="1"/>
  <c r="J162" i="1"/>
  <c r="I162" i="1"/>
  <c r="K161" i="1"/>
  <c r="J161" i="1"/>
  <c r="I161" i="1"/>
  <c r="K160" i="1"/>
  <c r="J160" i="1"/>
  <c r="I160" i="1"/>
  <c r="K159" i="1"/>
  <c r="J159" i="1"/>
  <c r="I159" i="1"/>
  <c r="K158" i="1"/>
  <c r="J158" i="1"/>
  <c r="I158" i="1"/>
  <c r="K157" i="1"/>
  <c r="J157" i="1"/>
  <c r="I157" i="1"/>
  <c r="K156" i="1"/>
  <c r="J156" i="1"/>
  <c r="I156" i="1"/>
  <c r="K155" i="1"/>
  <c r="J155" i="1"/>
  <c r="I155" i="1"/>
  <c r="K154" i="1"/>
  <c r="J154" i="1"/>
  <c r="I154" i="1"/>
  <c r="K153" i="1"/>
  <c r="J153" i="1"/>
  <c r="I153" i="1"/>
  <c r="K152" i="1"/>
  <c r="J152" i="1"/>
  <c r="I152" i="1"/>
  <c r="K151" i="1"/>
  <c r="J151" i="1"/>
  <c r="I151" i="1"/>
  <c r="K150" i="1"/>
  <c r="J150" i="1"/>
  <c r="I150" i="1"/>
  <c r="K149" i="1"/>
  <c r="J149" i="1"/>
  <c r="I149" i="1"/>
  <c r="K148" i="1"/>
  <c r="J148" i="1"/>
  <c r="I148" i="1"/>
  <c r="K147" i="1"/>
  <c r="J147" i="1"/>
  <c r="I147" i="1"/>
  <c r="K146" i="1"/>
  <c r="J146" i="1"/>
  <c r="I146" i="1"/>
  <c r="K145" i="1"/>
  <c r="J145" i="1"/>
  <c r="I145" i="1"/>
  <c r="K144" i="1"/>
  <c r="J144" i="1"/>
  <c r="I144" i="1"/>
  <c r="K143" i="1"/>
  <c r="J143" i="1"/>
  <c r="I143" i="1"/>
  <c r="K142" i="1"/>
  <c r="J142" i="1"/>
  <c r="I142" i="1"/>
  <c r="K141" i="1"/>
  <c r="J141" i="1"/>
  <c r="I141" i="1"/>
  <c r="K140" i="1"/>
  <c r="J140" i="1"/>
  <c r="I140" i="1"/>
  <c r="K139" i="1"/>
  <c r="J139" i="1"/>
  <c r="I139" i="1"/>
  <c r="K138" i="1"/>
  <c r="J138" i="1"/>
  <c r="I138" i="1"/>
  <c r="K137" i="1"/>
  <c r="J137" i="1"/>
  <c r="I137" i="1"/>
  <c r="K136" i="1"/>
  <c r="J136" i="1"/>
  <c r="I136" i="1"/>
  <c r="K135" i="1"/>
  <c r="J135" i="1"/>
  <c r="I135" i="1"/>
  <c r="K134" i="1"/>
  <c r="J134" i="1"/>
  <c r="I134" i="1"/>
  <c r="K133" i="1"/>
  <c r="J133" i="1"/>
  <c r="I133" i="1"/>
  <c r="K132" i="1"/>
  <c r="J132" i="1"/>
  <c r="I132" i="1"/>
  <c r="K131" i="1"/>
  <c r="J131" i="1"/>
  <c r="I131" i="1"/>
  <c r="K130" i="1"/>
  <c r="J130" i="1"/>
  <c r="I130" i="1"/>
  <c r="K129" i="1"/>
  <c r="J129" i="1"/>
  <c r="I129" i="1"/>
  <c r="K128" i="1"/>
  <c r="J128" i="1"/>
  <c r="I128" i="1"/>
  <c r="K127" i="1"/>
  <c r="J127" i="1"/>
  <c r="I127" i="1"/>
  <c r="K126" i="1"/>
  <c r="J126" i="1"/>
  <c r="I126" i="1"/>
  <c r="K125" i="1"/>
  <c r="J125" i="1"/>
  <c r="I125" i="1"/>
  <c r="K124" i="1"/>
  <c r="J124" i="1"/>
  <c r="I124" i="1"/>
  <c r="K123" i="1"/>
  <c r="J123" i="1"/>
  <c r="I123" i="1"/>
  <c r="K122" i="1"/>
  <c r="J122" i="1"/>
  <c r="I122" i="1"/>
  <c r="K121" i="1"/>
  <c r="J121" i="1"/>
  <c r="I121" i="1"/>
  <c r="K120" i="1"/>
  <c r="J120" i="1"/>
  <c r="I120" i="1"/>
  <c r="K119" i="1"/>
  <c r="J119" i="1"/>
  <c r="I119" i="1"/>
  <c r="K118" i="1"/>
  <c r="J118" i="1"/>
  <c r="I118" i="1"/>
  <c r="K117" i="1"/>
  <c r="J117" i="1"/>
  <c r="I117" i="1"/>
  <c r="K116" i="1"/>
  <c r="J116" i="1"/>
  <c r="I116" i="1"/>
  <c r="K115" i="1"/>
  <c r="J115" i="1"/>
  <c r="I115" i="1"/>
  <c r="K114" i="1"/>
  <c r="J114" i="1"/>
  <c r="I114" i="1"/>
  <c r="K113" i="1"/>
  <c r="J113" i="1"/>
  <c r="I113" i="1"/>
  <c r="K112" i="1"/>
  <c r="J112" i="1"/>
  <c r="I112" i="1"/>
  <c r="K111" i="1"/>
  <c r="J111" i="1"/>
  <c r="I111" i="1"/>
  <c r="K110" i="1"/>
  <c r="J110" i="1"/>
  <c r="I110" i="1"/>
  <c r="K109" i="1"/>
  <c r="J109" i="1"/>
  <c r="I109" i="1"/>
  <c r="K108" i="1"/>
  <c r="J108" i="1"/>
  <c r="I108" i="1"/>
  <c r="K107" i="1"/>
  <c r="J107" i="1"/>
  <c r="I107" i="1"/>
  <c r="K106" i="1"/>
  <c r="J106" i="1"/>
  <c r="I106" i="1"/>
  <c r="K105" i="1"/>
  <c r="J105" i="1"/>
  <c r="I105" i="1"/>
  <c r="K104" i="1"/>
  <c r="J104" i="1"/>
  <c r="I104" i="1"/>
  <c r="K103" i="1"/>
  <c r="J103" i="1"/>
  <c r="I103" i="1"/>
  <c r="K102" i="1"/>
  <c r="J102" i="1"/>
  <c r="I102" i="1"/>
  <c r="K101" i="1"/>
  <c r="J101" i="1"/>
  <c r="I101" i="1"/>
  <c r="K100" i="1"/>
  <c r="J100" i="1"/>
  <c r="I100" i="1"/>
  <c r="K99" i="1"/>
  <c r="J99" i="1"/>
  <c r="I99" i="1"/>
  <c r="K98" i="1"/>
  <c r="J98" i="1"/>
  <c r="I98" i="1"/>
  <c r="K97" i="1"/>
  <c r="J97" i="1"/>
  <c r="I97" i="1"/>
  <c r="K96" i="1"/>
  <c r="J96" i="1"/>
  <c r="I96" i="1"/>
  <c r="K95" i="1"/>
  <c r="J95" i="1"/>
  <c r="I95" i="1"/>
  <c r="K94" i="1"/>
  <c r="J94" i="1"/>
  <c r="I94" i="1"/>
  <c r="K93" i="1"/>
  <c r="J93" i="1"/>
  <c r="I93" i="1"/>
  <c r="K92" i="1"/>
  <c r="J92" i="1"/>
  <c r="I92" i="1"/>
  <c r="K91" i="1"/>
  <c r="J91" i="1"/>
  <c r="I91" i="1"/>
  <c r="K90" i="1"/>
  <c r="J90" i="1"/>
  <c r="I90" i="1"/>
  <c r="K89" i="1"/>
  <c r="J89" i="1"/>
  <c r="I89" i="1"/>
  <c r="K88" i="1"/>
  <c r="J88" i="1"/>
  <c r="I88" i="1"/>
  <c r="K87" i="1"/>
  <c r="J87" i="1"/>
  <c r="I87" i="1"/>
  <c r="K86" i="1"/>
  <c r="J86" i="1"/>
  <c r="I86" i="1"/>
  <c r="K85" i="1"/>
  <c r="J85" i="1"/>
  <c r="I85" i="1"/>
  <c r="K84" i="1"/>
  <c r="J84" i="1"/>
  <c r="I84" i="1"/>
  <c r="K83" i="1"/>
  <c r="J83" i="1"/>
  <c r="I83" i="1"/>
  <c r="K82" i="1"/>
  <c r="J82" i="1"/>
  <c r="I82" i="1"/>
  <c r="K81" i="1"/>
  <c r="J81" i="1"/>
  <c r="I81" i="1"/>
  <c r="K80" i="1"/>
  <c r="J80" i="1"/>
  <c r="I80" i="1"/>
  <c r="K79" i="1"/>
  <c r="J79" i="1"/>
  <c r="I79" i="1"/>
  <c r="K78" i="1"/>
  <c r="J78" i="1"/>
  <c r="I78" i="1"/>
  <c r="K77" i="1"/>
  <c r="J77" i="1"/>
  <c r="I77" i="1"/>
  <c r="K76" i="1"/>
  <c r="J76" i="1"/>
  <c r="I76" i="1"/>
  <c r="K75" i="1"/>
  <c r="J75" i="1"/>
  <c r="I75" i="1"/>
  <c r="K74" i="1"/>
  <c r="J74" i="1"/>
  <c r="I74" i="1"/>
  <c r="K73" i="1"/>
  <c r="J73" i="1"/>
  <c r="I73" i="1"/>
  <c r="K72" i="1"/>
  <c r="J72" i="1"/>
  <c r="I72" i="1"/>
  <c r="K71" i="1"/>
  <c r="J71" i="1"/>
  <c r="I71" i="1"/>
  <c r="K70" i="1"/>
  <c r="J70" i="1"/>
  <c r="I70" i="1"/>
  <c r="K69" i="1"/>
  <c r="J69" i="1"/>
  <c r="I69" i="1"/>
  <c r="K68" i="1"/>
  <c r="J68" i="1"/>
  <c r="I68" i="1"/>
  <c r="K67" i="1"/>
  <c r="J67" i="1"/>
  <c r="I67" i="1"/>
  <c r="K66" i="1"/>
  <c r="J66" i="1"/>
  <c r="I66" i="1"/>
  <c r="K65" i="1"/>
  <c r="J65" i="1"/>
  <c r="I65" i="1"/>
  <c r="K64" i="1"/>
  <c r="J64" i="1"/>
  <c r="I64" i="1"/>
  <c r="K63" i="1"/>
  <c r="J63" i="1"/>
  <c r="I63" i="1"/>
  <c r="K62" i="1"/>
  <c r="J62" i="1"/>
  <c r="I62" i="1"/>
  <c r="K61" i="1"/>
  <c r="J61" i="1"/>
  <c r="I61" i="1"/>
  <c r="K60" i="1"/>
  <c r="J60" i="1"/>
  <c r="I60" i="1"/>
  <c r="K59" i="1"/>
  <c r="J59" i="1"/>
  <c r="I59" i="1"/>
  <c r="K58" i="1"/>
  <c r="J58" i="1"/>
  <c r="I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1" i="1"/>
  <c r="J41" i="1"/>
  <c r="I41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I9" i="1"/>
  <c r="K8" i="1"/>
  <c r="J8" i="1"/>
  <c r="I8" i="1"/>
  <c r="K7" i="1"/>
  <c r="J7" i="1"/>
  <c r="I7" i="1"/>
  <c r="K6" i="1"/>
  <c r="J6" i="1"/>
  <c r="I6" i="1"/>
  <c r="K5" i="1"/>
  <c r="J5" i="1"/>
  <c r="I5" i="1"/>
  <c r="K4" i="1"/>
  <c r="J4" i="1"/>
  <c r="I4" i="1"/>
  <c r="K3" i="1"/>
  <c r="J3" i="1"/>
  <c r="I3" i="1"/>
  <c r="K2" i="1"/>
  <c r="J2" i="1"/>
  <c r="I2" i="1"/>
  <c r="Q35" i="6"/>
  <c r="C35" i="6"/>
  <c r="Q34" i="6"/>
  <c r="C34" i="6"/>
  <c r="Q31" i="6"/>
  <c r="C31" i="6"/>
  <c r="Q30" i="6"/>
  <c r="C30" i="6"/>
  <c r="Q27" i="6"/>
  <c r="C27" i="6"/>
  <c r="Q26" i="6"/>
  <c r="C26" i="6"/>
  <c r="Q23" i="6"/>
  <c r="C23" i="6"/>
  <c r="Q22" i="6"/>
  <c r="C22" i="6"/>
  <c r="Q17" i="6"/>
  <c r="C17" i="6"/>
  <c r="Q16" i="6"/>
  <c r="C16" i="6"/>
  <c r="Q13" i="6"/>
  <c r="C13" i="6"/>
  <c r="Q12" i="6"/>
  <c r="C12" i="6"/>
  <c r="Q9" i="6"/>
  <c r="C9" i="6"/>
  <c r="Q8" i="6"/>
  <c r="C8" i="6"/>
  <c r="Q5" i="6"/>
  <c r="C5" i="6"/>
  <c r="Q4" i="6"/>
  <c r="C4" i="6"/>
  <c r="Q35" i="3"/>
  <c r="C35" i="3"/>
  <c r="Q34" i="3"/>
  <c r="C34" i="3"/>
  <c r="Q31" i="3"/>
  <c r="C31" i="3"/>
  <c r="Q30" i="3"/>
  <c r="C30" i="3"/>
  <c r="Q27" i="3"/>
  <c r="C27" i="3"/>
  <c r="Q26" i="3"/>
  <c r="C26" i="3"/>
  <c r="Q23" i="3"/>
  <c r="C23" i="3"/>
  <c r="Q22" i="3"/>
  <c r="C22" i="3"/>
  <c r="Q17" i="3"/>
  <c r="C17" i="3"/>
  <c r="Q16" i="3"/>
  <c r="C16" i="3"/>
  <c r="Q13" i="3"/>
  <c r="C13" i="3"/>
  <c r="Q12" i="3"/>
  <c r="C12" i="3"/>
  <c r="Q9" i="3"/>
  <c r="C9" i="3"/>
  <c r="Q8" i="3"/>
  <c r="C8" i="3"/>
  <c r="Q5" i="3"/>
  <c r="C5" i="3"/>
  <c r="Q4" i="3"/>
  <c r="C4" i="3"/>
  <c r="D4" i="3" l="1"/>
  <c r="R4" i="3"/>
  <c r="D5" i="3"/>
  <c r="R5" i="3"/>
  <c r="D8" i="3"/>
  <c r="R8" i="3"/>
  <c r="D9" i="3"/>
  <c r="R9" i="3"/>
  <c r="D12" i="3"/>
  <c r="R12" i="3"/>
  <c r="D13" i="3"/>
  <c r="R13" i="3"/>
  <c r="D16" i="3"/>
  <c r="R16" i="3"/>
  <c r="D17" i="3"/>
  <c r="R17" i="3"/>
  <c r="D22" i="3"/>
  <c r="R22" i="3"/>
  <c r="D23" i="3"/>
  <c r="R23" i="3"/>
  <c r="D26" i="3"/>
  <c r="R26" i="3"/>
  <c r="D27" i="3"/>
  <c r="R27" i="3"/>
  <c r="D30" i="3"/>
  <c r="R30" i="3"/>
  <c r="D31" i="3"/>
  <c r="R31" i="3"/>
  <c r="D34" i="3"/>
  <c r="R34" i="3"/>
  <c r="D35" i="3"/>
  <c r="R35" i="3"/>
  <c r="D4" i="6"/>
  <c r="R4" i="6"/>
  <c r="D5" i="6"/>
  <c r="R5" i="6"/>
  <c r="D8" i="6"/>
  <c r="R8" i="6"/>
  <c r="D9" i="6"/>
  <c r="R9" i="6"/>
  <c r="D12" i="6"/>
  <c r="R12" i="6"/>
  <c r="D13" i="6"/>
  <c r="R13" i="6"/>
  <c r="D16" i="6"/>
  <c r="R16" i="6"/>
  <c r="D17" i="6"/>
  <c r="R17" i="6"/>
  <c r="D22" i="6"/>
  <c r="R22" i="6"/>
  <c r="D23" i="6"/>
  <c r="R23" i="6"/>
  <c r="D26" i="6"/>
  <c r="R26" i="6"/>
  <c r="D27" i="6"/>
  <c r="R27" i="6"/>
  <c r="D30" i="6"/>
  <c r="R30" i="6"/>
  <c r="D31" i="6"/>
  <c r="R31" i="6"/>
  <c r="D34" i="6"/>
  <c r="R34" i="6"/>
  <c r="D35" i="6"/>
  <c r="R35" i="6"/>
  <c r="E6" i="3"/>
  <c r="O6" i="3"/>
  <c r="E7" i="3"/>
  <c r="O7" i="3"/>
  <c r="E14" i="3"/>
  <c r="O14" i="3"/>
  <c r="E15" i="3"/>
  <c r="O15" i="3"/>
  <c r="E24" i="3"/>
  <c r="O24" i="3"/>
  <c r="E25" i="3"/>
  <c r="O25" i="3"/>
  <c r="E32" i="3"/>
  <c r="O32" i="3"/>
  <c r="E33" i="3"/>
  <c r="O33" i="3"/>
  <c r="E6" i="6"/>
  <c r="O6" i="6"/>
  <c r="E7" i="6"/>
  <c r="O7" i="6"/>
  <c r="E14" i="6"/>
  <c r="O14" i="6"/>
  <c r="E15" i="6"/>
  <c r="O15" i="6"/>
  <c r="E24" i="6"/>
  <c r="O24" i="6"/>
  <c r="E25" i="6"/>
  <c r="O25" i="6"/>
  <c r="E32" i="6"/>
  <c r="O32" i="6"/>
  <c r="E33" i="6"/>
  <c r="O33" i="6"/>
  <c r="P33" i="6" l="1"/>
  <c r="F33" i="6"/>
  <c r="P32" i="6"/>
  <c r="F32" i="6"/>
  <c r="P25" i="6"/>
  <c r="F25" i="6"/>
  <c r="P24" i="6"/>
  <c r="F24" i="6"/>
  <c r="P15" i="6"/>
  <c r="F15" i="6"/>
  <c r="P14" i="6"/>
  <c r="F14" i="6"/>
  <c r="P7" i="6"/>
  <c r="F7" i="6"/>
  <c r="P6" i="6"/>
  <c r="F6" i="6"/>
  <c r="P33" i="3"/>
  <c r="F33" i="3"/>
  <c r="P32" i="3"/>
  <c r="F32" i="3"/>
  <c r="P25" i="3"/>
  <c r="F25" i="3"/>
  <c r="P24" i="3"/>
  <c r="F24" i="3"/>
  <c r="P15" i="3"/>
  <c r="F15" i="3"/>
  <c r="P14" i="3"/>
  <c r="F14" i="3"/>
  <c r="P7" i="3"/>
  <c r="F7" i="3"/>
  <c r="P6" i="3"/>
  <c r="F6" i="3"/>
  <c r="M29" i="6"/>
  <c r="G29" i="6"/>
  <c r="M28" i="6"/>
  <c r="G28" i="6"/>
  <c r="M11" i="6"/>
  <c r="G11" i="6"/>
  <c r="M10" i="6"/>
  <c r="G10" i="6"/>
  <c r="M29" i="3"/>
  <c r="G29" i="3"/>
  <c r="M28" i="3"/>
  <c r="G28" i="3"/>
  <c r="M11" i="3"/>
  <c r="G11" i="3"/>
  <c r="M10" i="3"/>
  <c r="G10" i="3"/>
  <c r="H10" i="3" l="1"/>
  <c r="N10" i="3"/>
  <c r="H11" i="3"/>
  <c r="N11" i="3"/>
  <c r="H28" i="3"/>
  <c r="N28" i="3"/>
  <c r="H29" i="3"/>
  <c r="N29" i="3"/>
  <c r="H10" i="6"/>
  <c r="N10" i="6"/>
  <c r="H11" i="6"/>
  <c r="N11" i="6"/>
  <c r="H28" i="6"/>
  <c r="N28" i="6"/>
  <c r="H29" i="6"/>
  <c r="N29" i="6"/>
  <c r="G19" i="3"/>
  <c r="M19" i="3"/>
  <c r="G20" i="3"/>
  <c r="M20" i="3"/>
  <c r="G19" i="6"/>
  <c r="M19" i="6"/>
  <c r="G20" i="6"/>
  <c r="M20" i="6"/>
  <c r="N20" i="6" l="1"/>
  <c r="H20" i="6"/>
  <c r="N19" i="6"/>
  <c r="H19" i="6"/>
  <c r="N20" i="3"/>
  <c r="H20" i="3"/>
  <c r="N19" i="3"/>
  <c r="H19" i="3"/>
  <c r="J20" i="6"/>
  <c r="J19" i="6"/>
  <c r="J20" i="3"/>
  <c r="J19" i="3"/>
  <c r="K19" i="3" l="1"/>
  <c r="K20" i="3"/>
  <c r="K19" i="6"/>
  <c r="K20" i="6"/>
  <c r="J16" i="3"/>
  <c r="J16" i="6"/>
  <c r="K16" i="6" l="1"/>
  <c r="K16" i="3"/>
</calcChain>
</file>

<file path=xl/sharedStrings.xml><?xml version="1.0" encoding="utf-8"?>
<sst xmlns="http://schemas.openxmlformats.org/spreadsheetml/2006/main" count="5483" uniqueCount="333">
  <si>
    <t>National Championship</t>
  </si>
  <si>
    <t>Kansas</t>
  </si>
  <si>
    <t>Final Four</t>
  </si>
  <si>
    <t>Louisville</t>
  </si>
  <si>
    <t>Elite Eight</t>
  </si>
  <si>
    <t>Florida</t>
  </si>
  <si>
    <t>Syracuse</t>
  </si>
  <si>
    <t>Sweet 16</t>
  </si>
  <si>
    <t>Indiana</t>
  </si>
  <si>
    <t>Wisconsin</t>
  </si>
  <si>
    <t>Cincinnati</t>
  </si>
  <si>
    <t>Marquette</t>
  </si>
  <si>
    <t>Second Round</t>
  </si>
  <si>
    <t>Georgetown</t>
  </si>
  <si>
    <t>Creighton</t>
  </si>
  <si>
    <t>Gonzaga</t>
  </si>
  <si>
    <t>Colorado</t>
  </si>
  <si>
    <t>New Mexico</t>
  </si>
  <si>
    <t>First Round</t>
  </si>
  <si>
    <t>Belmont</t>
  </si>
  <si>
    <t>Missouri</t>
  </si>
  <si>
    <t>Michigan</t>
  </si>
  <si>
    <t>Duke</t>
  </si>
  <si>
    <t>Notre Dame</t>
  </si>
  <si>
    <t>Temple</t>
  </si>
  <si>
    <t>Memphis</t>
  </si>
  <si>
    <t>Davidson</t>
  </si>
  <si>
    <t>Montana</t>
  </si>
  <si>
    <t>Harvard</t>
  </si>
  <si>
    <t>Western Kentucky</t>
  </si>
  <si>
    <t>UNLV</t>
  </si>
  <si>
    <t>Play-In</t>
  </si>
  <si>
    <t>California</t>
  </si>
  <si>
    <t>Iona</t>
  </si>
  <si>
    <t>Butler</t>
  </si>
  <si>
    <t>Arizona</t>
  </si>
  <si>
    <t>Illinois</t>
  </si>
  <si>
    <t>UCLA</t>
  </si>
  <si>
    <t>Pittsburgh</t>
  </si>
  <si>
    <t>Akron</t>
  </si>
  <si>
    <t>Villanova</t>
  </si>
  <si>
    <t>Bucknell</t>
  </si>
  <si>
    <t>Minnesota</t>
  </si>
  <si>
    <t>Oklahoma</t>
  </si>
  <si>
    <t>Oregon</t>
  </si>
  <si>
    <t>Southern</t>
  </si>
  <si>
    <t>Pacific</t>
  </si>
  <si>
    <t>Valparaiso</t>
  </si>
  <si>
    <t>Year</t>
  </si>
  <si>
    <t>Round</t>
  </si>
  <si>
    <t>Home Team</t>
  </si>
  <si>
    <t>Home Team Score</t>
  </si>
  <si>
    <t>Visit Team</t>
  </si>
  <si>
    <t>Visit Team Score</t>
  </si>
  <si>
    <t>Visit Team Seed</t>
  </si>
  <si>
    <t>Home Team Seed</t>
  </si>
  <si>
    <t>Winner</t>
  </si>
  <si>
    <t>Row Labels</t>
  </si>
  <si>
    <t>Grand Total</t>
  </si>
  <si>
    <t>Loser</t>
  </si>
  <si>
    <t>Result</t>
  </si>
  <si>
    <t>Outcome</t>
  </si>
  <si>
    <t>Column Labels</t>
  </si>
  <si>
    <t>Midwest</t>
  </si>
  <si>
    <t>West</t>
  </si>
  <si>
    <t>East</t>
  </si>
  <si>
    <t>South</t>
  </si>
  <si>
    <t>Rnd1 Winner</t>
  </si>
  <si>
    <t>Colorado St</t>
  </si>
  <si>
    <t>Oklahoma St</t>
  </si>
  <si>
    <t>Saint Louis</t>
  </si>
  <si>
    <t>New Mexico St</t>
  </si>
  <si>
    <t>Michigan St</t>
  </si>
  <si>
    <t>Albany</t>
  </si>
  <si>
    <t>N Carolina</t>
  </si>
  <si>
    <t>VCU</t>
  </si>
  <si>
    <t>South Dakota St</t>
  </si>
  <si>
    <t>Northwestern St</t>
  </si>
  <si>
    <t>San Diego St</t>
  </si>
  <si>
    <t>Florida Gulf Coast</t>
  </si>
  <si>
    <t>Wichita St</t>
  </si>
  <si>
    <t>Ole Miss</t>
  </si>
  <si>
    <t>Kansas St</t>
  </si>
  <si>
    <t>Iowa St</t>
  </si>
  <si>
    <t>Ohio St</t>
  </si>
  <si>
    <t>NC State</t>
  </si>
  <si>
    <t>Miami (FL)</t>
  </si>
  <si>
    <t>Winning Seed</t>
  </si>
  <si>
    <t>Winning Seed Relative</t>
  </si>
  <si>
    <t>Higher</t>
  </si>
  <si>
    <t>Lower</t>
  </si>
  <si>
    <t>Kentucky</t>
  </si>
  <si>
    <t>Ohio State</t>
  </si>
  <si>
    <t>Baylor</t>
  </si>
  <si>
    <t>North Carolina</t>
  </si>
  <si>
    <t>Xavier</t>
  </si>
  <si>
    <t>Ohio</t>
  </si>
  <si>
    <t>North Carolina State</t>
  </si>
  <si>
    <t>Michigan State</t>
  </si>
  <si>
    <t>St. Louis</t>
  </si>
  <si>
    <t>Norfolk State</t>
  </si>
  <si>
    <t>South Florida</t>
  </si>
  <si>
    <t>Purdue</t>
  </si>
  <si>
    <t>Florida State</t>
  </si>
  <si>
    <t>Lehigh</t>
  </si>
  <si>
    <t>Kansas State</t>
  </si>
  <si>
    <t>Murray St.</t>
  </si>
  <si>
    <t>Vanderbilt</t>
  </si>
  <si>
    <t>Virginia Commonwealth</t>
  </si>
  <si>
    <t>Iowa State</t>
  </si>
  <si>
    <t>Texas</t>
  </si>
  <si>
    <t>Alabama</t>
  </si>
  <si>
    <t>San Diego State</t>
  </si>
  <si>
    <t>Virginia</t>
  </si>
  <si>
    <t>St. Bonaventure</t>
  </si>
  <si>
    <t>Vermont</t>
  </si>
  <si>
    <t>St. Mary's (Cal.)</t>
  </si>
  <si>
    <t>Long Island</t>
  </si>
  <si>
    <t>Detroit</t>
  </si>
  <si>
    <t>Colorado State</t>
  </si>
  <si>
    <t>Southern Mississippi</t>
  </si>
  <si>
    <t>Brigham Young</t>
  </si>
  <si>
    <t>UNC Asheville</t>
  </si>
  <si>
    <t>Long Beach State</t>
  </si>
  <si>
    <t>Wichita State</t>
  </si>
  <si>
    <t>West Virginia</t>
  </si>
  <si>
    <t>Loyola (Md.)</t>
  </si>
  <si>
    <t>Connecticut</t>
  </si>
  <si>
    <t>New Mexico State</t>
  </si>
  <si>
    <t>South Dakota State</t>
  </si>
  <si>
    <t>Lamar</t>
  </si>
  <si>
    <t>Mississippi Valley State</t>
  </si>
  <si>
    <t>Richmond</t>
  </si>
  <si>
    <t>Washington</t>
  </si>
  <si>
    <t>George Mason</t>
  </si>
  <si>
    <t>Morehead State</t>
  </si>
  <si>
    <t>Oakland</t>
  </si>
  <si>
    <t>Hampton</t>
  </si>
  <si>
    <t>Texas A&amp;M</t>
  </si>
  <si>
    <t>Tennessee</t>
  </si>
  <si>
    <t>St. Peter's</t>
  </si>
  <si>
    <t>Boston University</t>
  </si>
  <si>
    <t>Indiana State</t>
  </si>
  <si>
    <t>Texas-San Antonio</t>
  </si>
  <si>
    <t>Georgia</t>
  </si>
  <si>
    <t>Clemson</t>
  </si>
  <si>
    <t>Princeton</t>
  </si>
  <si>
    <t>Penn State</t>
  </si>
  <si>
    <t>Northern Colorado</t>
  </si>
  <si>
    <t>St. John's</t>
  </si>
  <si>
    <t>Utah State</t>
  </si>
  <si>
    <t>Wofford</t>
  </si>
  <si>
    <t>UC Santa Barbara</t>
  </si>
  <si>
    <t>Old Dominion</t>
  </si>
  <si>
    <t>Alabama State</t>
  </si>
  <si>
    <t>Southern California</t>
  </si>
  <si>
    <t>Arkansas-Little Rock</t>
  </si>
  <si>
    <t>Alabama-Birmingham</t>
  </si>
  <si>
    <t>Northern Iowa</t>
  </si>
  <si>
    <t>Cornell</t>
  </si>
  <si>
    <t>Georgia Tech</t>
  </si>
  <si>
    <t>Maryland</t>
  </si>
  <si>
    <t>Wake Forest</t>
  </si>
  <si>
    <t>Houston</t>
  </si>
  <si>
    <t>Siena</t>
  </si>
  <si>
    <t>Oklahoma State</t>
  </si>
  <si>
    <t>Arkansas-Pine Bluff</t>
  </si>
  <si>
    <t>Morgan State</t>
  </si>
  <si>
    <t>North Texas</t>
  </si>
  <si>
    <t>UTEP</t>
  </si>
  <si>
    <t>East Tennessee State</t>
  </si>
  <si>
    <t>Sam Houston State</t>
  </si>
  <si>
    <t>Robert Morris</t>
  </si>
  <si>
    <t>Winthrop</t>
  </si>
  <si>
    <t>Cleveland State</t>
  </si>
  <si>
    <t>Arizona State</t>
  </si>
  <si>
    <t>Dayton</t>
  </si>
  <si>
    <t>LSU</t>
  </si>
  <si>
    <t>Boston College</t>
  </si>
  <si>
    <t>Stephen F. Austin</t>
  </si>
  <si>
    <t>Portland State</t>
  </si>
  <si>
    <t>North Dakota State</t>
  </si>
  <si>
    <t>Utah</t>
  </si>
  <si>
    <t>Radford</t>
  </si>
  <si>
    <t>Binghamton</t>
  </si>
  <si>
    <t>Cal State Northridge</t>
  </si>
  <si>
    <t>Mississippi State</t>
  </si>
  <si>
    <t>Chattanooga</t>
  </si>
  <si>
    <t>American</t>
  </si>
  <si>
    <t>Stanford</t>
  </si>
  <si>
    <t>Washington State</t>
  </si>
  <si>
    <t>San Diego</t>
  </si>
  <si>
    <t>Miami (Fla.)</t>
  </si>
  <si>
    <t>Arkansas</t>
  </si>
  <si>
    <t>Texas-Arlington</t>
  </si>
  <si>
    <t>Austin Peay</t>
  </si>
  <si>
    <t>Maryland-Baltimore County</t>
  </si>
  <si>
    <t>Boise State</t>
  </si>
  <si>
    <t>Mount St. Mary's</t>
  </si>
  <si>
    <t>St. Joseph's</t>
  </si>
  <si>
    <t>South Alabama</t>
  </si>
  <si>
    <t>Drake</t>
  </si>
  <si>
    <t>Cal State Fullerton</t>
  </si>
  <si>
    <t>Oral Roberts</t>
  </si>
  <si>
    <t>Kent State</t>
  </si>
  <si>
    <t>Coppin State</t>
  </si>
  <si>
    <t>Southern Illinois</t>
  </si>
  <si>
    <t>Virginia Tech</t>
  </si>
  <si>
    <t>Nevada</t>
  </si>
  <si>
    <t>Jackson State</t>
  </si>
  <si>
    <t>Albany (N.Y.)</t>
  </si>
  <si>
    <t>Miami (Ohio)</t>
  </si>
  <si>
    <t>Texas A&amp;M-Corpus Christi</t>
  </si>
  <si>
    <t>Niagara</t>
  </si>
  <si>
    <t>Holy Cross</t>
  </si>
  <si>
    <t>Weber State</t>
  </si>
  <si>
    <t>Penn</t>
  </si>
  <si>
    <t>Wright State</t>
  </si>
  <si>
    <t>George Washington</t>
  </si>
  <si>
    <t>Eastern Kentucky</t>
  </si>
  <si>
    <t>Texas Tech</t>
  </si>
  <si>
    <t>Central Connecticut State</t>
  </si>
  <si>
    <t>Florida A&amp;M</t>
  </si>
  <si>
    <t>Bradley</t>
  </si>
  <si>
    <t>Northwestern State</t>
  </si>
  <si>
    <t>Wisconsin-Milwaukee</t>
  </si>
  <si>
    <t>Iowa</t>
  </si>
  <si>
    <t>Monmouth</t>
  </si>
  <si>
    <t>Air Force</t>
  </si>
  <si>
    <t>UNC Wilmington</t>
  </si>
  <si>
    <t>Seton Hall</t>
  </si>
  <si>
    <t>Delaware State</t>
  </si>
  <si>
    <t>Central Florida</t>
  </si>
  <si>
    <t>Charlotte</t>
  </si>
  <si>
    <t>Louisiana-Lafayette</t>
  </si>
  <si>
    <t>Southeastern Louisiana</t>
  </si>
  <si>
    <t>Fairleigh Dickinson</t>
  </si>
  <si>
    <t>Alabama A&amp;M</t>
  </si>
  <si>
    <t>DePaul</t>
  </si>
  <si>
    <t>Manhattan</t>
  </si>
  <si>
    <t>Western Michigan</t>
  </si>
  <si>
    <t>Illinois-Chicago</t>
  </si>
  <si>
    <t>Eastern Washington</t>
  </si>
  <si>
    <t>Providence</t>
  </si>
  <si>
    <t>South Carolina</t>
  </si>
  <si>
    <t>Liberty</t>
  </si>
  <si>
    <t>Auburn</t>
  </si>
  <si>
    <t>Tulsa</t>
  </si>
  <si>
    <t>Central Michigan</t>
  </si>
  <si>
    <t>Wagner</t>
  </si>
  <si>
    <t>IUPUI</t>
  </si>
  <si>
    <t>Troy</t>
  </si>
  <si>
    <t>South Carolina State</t>
  </si>
  <si>
    <t>Texas Southern</t>
  </si>
  <si>
    <t>Wyoming</t>
  </si>
  <si>
    <t>Hawaii</t>
  </si>
  <si>
    <t>McNeese State</t>
  </si>
  <si>
    <t>Mississippi</t>
  </si>
  <si>
    <t>Pepperdine</t>
  </si>
  <si>
    <t>Florida Atlantic</t>
  </si>
  <si>
    <t>Alcorn State</t>
  </si>
  <si>
    <t>Fresno State</t>
  </si>
  <si>
    <t>Georgia State</t>
  </si>
  <si>
    <t>Eastern Illinois</t>
  </si>
  <si>
    <t>Hofstra</t>
  </si>
  <si>
    <t>Southern Utah</t>
  </si>
  <si>
    <t>UNC Greensboro</t>
  </si>
  <si>
    <t>Lafayette</t>
  </si>
  <si>
    <t>Appalachian State</t>
  </si>
  <si>
    <t>Ball State</t>
  </si>
  <si>
    <t>Samford</t>
  </si>
  <si>
    <t>Southeast Missouri State</t>
  </si>
  <si>
    <t>Northern Arizona</t>
  </si>
  <si>
    <t>Missouri State</t>
  </si>
  <si>
    <t>Arkansas State</t>
  </si>
  <si>
    <t>Evansville</t>
  </si>
  <si>
    <t>Rhode Island</t>
  </si>
  <si>
    <t>Delaware</t>
  </si>
  <si>
    <t>College of Charleston</t>
  </si>
  <si>
    <t>Illinois State</t>
  </si>
  <si>
    <t>Prairie View</t>
  </si>
  <si>
    <t>TCU</t>
  </si>
  <si>
    <t>Massachusetts</t>
  </si>
  <si>
    <t>San Francisco</t>
  </si>
  <si>
    <t>Navy</t>
  </si>
  <si>
    <t>Nicholls State</t>
  </si>
  <si>
    <t>Eastern Michigan</t>
  </si>
  <si>
    <t>Nebraska</t>
  </si>
  <si>
    <t>Texas State</t>
  </si>
  <si>
    <t>Fairfield</t>
  </si>
  <si>
    <t>Charleston Southern</t>
  </si>
  <si>
    <t>Santa Clara</t>
  </si>
  <si>
    <t>Drexel</t>
  </si>
  <si>
    <t>New Orleans</t>
  </si>
  <si>
    <t>Northern Illinois</t>
  </si>
  <si>
    <t>Louisiana-Monroe</t>
  </si>
  <si>
    <t>Portland</t>
  </si>
  <si>
    <t>Montana State</t>
  </si>
  <si>
    <t>Western Carolina</t>
  </si>
  <si>
    <t>Colgate</t>
  </si>
  <si>
    <t>San Jose State</t>
  </si>
  <si>
    <t>Wisconsin-Green Bay</t>
  </si>
  <si>
    <t>Canisius</t>
  </si>
  <si>
    <t>Tulane</t>
  </si>
  <si>
    <t>Florida International</t>
  </si>
  <si>
    <t>North Carolina A&amp;T</t>
  </si>
  <si>
    <t>Tennessee State</t>
  </si>
  <si>
    <t>James Madison</t>
  </si>
  <si>
    <t>Rider</t>
  </si>
  <si>
    <t>Coastal Carolina</t>
  </si>
  <si>
    <t>East Carolina</t>
  </si>
  <si>
    <t>Southern Methodist</t>
  </si>
  <si>
    <t>Howard</t>
  </si>
  <si>
    <t>Georgia Southern</t>
  </si>
  <si>
    <t>Fordham</t>
  </si>
  <si>
    <t>La Salle</t>
  </si>
  <si>
    <t>Campbell</t>
  </si>
  <si>
    <t>Towson</t>
  </si>
  <si>
    <t>Rutgers</t>
  </si>
  <si>
    <t>Louisiana Tech</t>
  </si>
  <si>
    <t>Northeastern</t>
  </si>
  <si>
    <t>St. Francis (Pa.)</t>
  </si>
  <si>
    <t>Loyola Marymount</t>
  </si>
  <si>
    <t>Idaho</t>
  </si>
  <si>
    <t>Oregon State</t>
  </si>
  <si>
    <t>Middle Tennessee State</t>
  </si>
  <si>
    <t>Marist</t>
  </si>
  <si>
    <t>Idaho State</t>
  </si>
  <si>
    <t>Marshall</t>
  </si>
  <si>
    <t>Brown</t>
  </si>
  <si>
    <t>Jacksonville</t>
  </si>
  <si>
    <t>Loyola (Ill.)</t>
  </si>
  <si>
    <t>Mercer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</si>
</sst>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6" borderId="1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0" fillId="7" borderId="1" xfId="0" applyFill="1" applyBorder="1"/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1" fillId="7" borderId="5" xfId="0" applyFont="1" applyFill="1" applyBorder="1"/>
    <xf numFmtId="0" fontId="1" fillId="7" borderId="6" xfId="0" applyFont="1" applyFill="1" applyBorder="1"/>
    <xf numFmtId="0" fontId="1" fillId="7" borderId="7" xfId="0" applyFont="1" applyFill="1" applyBorder="1" applyAlignment="1">
      <alignment horizontal="right"/>
    </xf>
    <xf numFmtId="0" fontId="1" fillId="4" borderId="5" xfId="0" applyFont="1" applyFill="1" applyBorder="1"/>
    <xf numFmtId="0" fontId="1" fillId="4" borderId="6" xfId="0" applyFont="1" applyFill="1" applyBorder="1"/>
    <xf numFmtId="0" fontId="1" fillId="6" borderId="5" xfId="0" applyFont="1" applyFill="1" applyBorder="1"/>
    <xf numFmtId="0" fontId="1" fillId="6" borderId="6" xfId="0" applyFont="1" applyFill="1" applyBorder="1"/>
    <xf numFmtId="0" fontId="1" fillId="6" borderId="7" xfId="0" applyFont="1" applyFill="1" applyBorder="1" applyAlignment="1">
      <alignment horizontal="right"/>
    </xf>
    <xf numFmtId="0" fontId="1" fillId="4" borderId="7" xfId="0" applyFont="1" applyFill="1" applyBorder="1"/>
    <xf numFmtId="0" fontId="1" fillId="5" borderId="5" xfId="0" applyFont="1" applyFill="1" applyBorder="1"/>
    <xf numFmtId="0" fontId="1" fillId="5" borderId="6" xfId="0" applyFont="1" applyFill="1" applyBorder="1"/>
    <xf numFmtId="0" fontId="1" fillId="5" borderId="7" xfId="0" applyFont="1" applyFill="1" applyBorder="1"/>
    <xf numFmtId="0" fontId="0" fillId="2" borderId="5" xfId="0" applyFill="1" applyBorder="1" applyAlignment="1">
      <alignment horizontal="right"/>
    </xf>
    <xf numFmtId="0" fontId="0" fillId="2" borderId="7" xfId="0" applyFill="1" applyBorder="1" applyAlignment="1">
      <alignment horizontal="left"/>
    </xf>
  </cellXfs>
  <cellStyles count="1">
    <cellStyle name="Normal" xfId="0" builtinId="0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Chad Evans" refreshedDate="41351.691636111114" missingItemsLimit="0" createdVersion="4" refreshedVersion="4" minRefreshableVersion="3" recordCount="1782">
  <cacheSource type="worksheet">
    <worksheetSource ref="A1:K1783" sheet="Data"/>
  </cacheSource>
  <cacheFields count="11">
    <cacheField name="Year" numFmtId="0">
      <sharedItems containsSemiMixedTypes="0" containsString="0" containsNumber="1" containsInteger="1" minValue="1985" maxValue="2012"/>
    </cacheField>
    <cacheField name="Round" numFmtId="0">
      <sharedItems count="7">
        <s v="National Championship"/>
        <s v="Final Four"/>
        <s v="Elite Eight"/>
        <s v="Sweet 16"/>
        <s v="Second Round"/>
        <s v="First Round"/>
        <s v="Play-In"/>
      </sharedItems>
    </cacheField>
    <cacheField name="Home Team Seed" numFmtId="0">
      <sharedItems containsSemiMixedTypes="0" containsString="0" containsNumber="1" containsInteger="1" minValue="1" maxValue="16"/>
    </cacheField>
    <cacheField name="Home Team" numFmtId="0">
      <sharedItems/>
    </cacheField>
    <cacheField name="Home Team Score" numFmtId="0">
      <sharedItems containsSemiMixedTypes="0" containsString="0" containsNumber="1" containsInteger="1" minValue="32" maxValue="149"/>
    </cacheField>
    <cacheField name="Visit Team Seed" numFmtId="0">
      <sharedItems containsSemiMixedTypes="0" containsString="0" containsNumber="1" containsInteger="1" minValue="1" maxValue="16"/>
    </cacheField>
    <cacheField name="Visit Team" numFmtId="0">
      <sharedItems/>
    </cacheField>
    <cacheField name="Visit Team Score" numFmtId="0">
      <sharedItems containsSemiMixedTypes="0" containsString="0" containsNumber="1" containsInteger="1" minValue="29" maxValue="123"/>
    </cacheField>
    <cacheField name="Result" numFmtId="0">
      <sharedItems/>
    </cacheField>
    <cacheField name="Winning Seed" numFmtId="0">
      <sharedItems containsSemiMixedTypes="0" containsString="0" containsNumber="1" containsInteger="1" minValue="1" maxValue="16"/>
    </cacheField>
    <cacheField name="Winning Seed Relative" numFmtId="0">
      <sharedItems count="2">
        <s v="Higher"/>
        <s v="Lowe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Chad Evans" refreshedDate="41351.691636226853" missingItemsLimit="0" createdVersion="4" refreshedVersion="4" minRefreshableVersion="3" recordCount="1782">
  <cacheSource type="worksheet">
    <worksheetSource ref="A1:I1783" sheet="Data"/>
  </cacheSource>
  <cacheFields count="9">
    <cacheField name="Year" numFmtId="0">
      <sharedItems containsSemiMixedTypes="0" containsString="0" containsNumber="1" containsInteger="1" minValue="1985" maxValue="2012"/>
    </cacheField>
    <cacheField name="Round" numFmtId="0">
      <sharedItems count="7">
        <s v="National Championship"/>
        <s v="Final Four"/>
        <s v="Elite Eight"/>
        <s v="Sweet 16"/>
        <s v="Second Round"/>
        <s v="First Round"/>
        <s v="Play-In"/>
      </sharedItems>
    </cacheField>
    <cacheField name="Home Team Seed" numFmtId="0">
      <sharedItems containsSemiMixedTypes="0" containsString="0" containsNumber="1" containsInteger="1" minValue="1" maxValue="16" count="14">
        <n v="1"/>
        <n v="2"/>
        <n v="4"/>
        <n v="3"/>
        <n v="11"/>
        <n v="6"/>
        <n v="7"/>
        <n v="12"/>
        <n v="10"/>
        <n v="5"/>
        <n v="8"/>
        <n v="16"/>
        <n v="14"/>
        <n v="9"/>
      </sharedItems>
    </cacheField>
    <cacheField name="Home Team" numFmtId="0">
      <sharedItems/>
    </cacheField>
    <cacheField name="Home Team Score" numFmtId="0">
      <sharedItems containsSemiMixedTypes="0" containsString="0" containsNumber="1" containsInteger="1" minValue="32" maxValue="149"/>
    </cacheField>
    <cacheField name="Visit Team Seed" numFmtId="0">
      <sharedItems containsSemiMixedTypes="0" containsString="0" containsNumber="1" containsInteger="1" minValue="1" maxValue="16"/>
    </cacheField>
    <cacheField name="Visit Team" numFmtId="0">
      <sharedItems/>
    </cacheField>
    <cacheField name="Visit Team Score" numFmtId="0">
      <sharedItems containsSemiMixedTypes="0" containsString="0" containsNumber="1" containsInteger="1" minValue="29" maxValue="123"/>
    </cacheField>
    <cacheField name="Result" numFmtId="0">
      <sharedItems count="2">
        <s v="Winner"/>
        <s v="Lose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82">
  <r>
    <n v="2012"/>
    <x v="0"/>
    <n v="1"/>
    <s v="Kentucky"/>
    <n v="67"/>
    <n v="2"/>
    <s v="Kansas"/>
    <n v="59"/>
    <s v="Winner"/>
    <n v="1"/>
    <x v="0"/>
  </r>
  <r>
    <n v="2012"/>
    <x v="1"/>
    <n v="1"/>
    <s v="Kentucky"/>
    <n v="69"/>
    <n v="4"/>
    <s v="Louisville"/>
    <n v="61"/>
    <s v="Winner"/>
    <n v="1"/>
    <x v="0"/>
  </r>
  <r>
    <n v="2012"/>
    <x v="1"/>
    <n v="2"/>
    <s v="Ohio State"/>
    <n v="62"/>
    <n v="2"/>
    <s v="Kansas"/>
    <n v="64"/>
    <s v="Loser"/>
    <n v="2"/>
    <x v="1"/>
  </r>
  <r>
    <n v="2012"/>
    <x v="2"/>
    <n v="1"/>
    <s v="Kentucky"/>
    <n v="82"/>
    <n v="3"/>
    <s v="Baylor"/>
    <n v="70"/>
    <s v="Winner"/>
    <n v="1"/>
    <x v="0"/>
  </r>
  <r>
    <n v="2012"/>
    <x v="2"/>
    <n v="1"/>
    <s v="North Carolina"/>
    <n v="67"/>
    <n v="2"/>
    <s v="Kansas"/>
    <n v="80"/>
    <s v="Loser"/>
    <n v="2"/>
    <x v="1"/>
  </r>
  <r>
    <n v="2012"/>
    <x v="2"/>
    <n v="4"/>
    <s v="Louisville"/>
    <n v="72"/>
    <n v="7"/>
    <s v="Florida"/>
    <n v="68"/>
    <s v="Winner"/>
    <n v="4"/>
    <x v="0"/>
  </r>
  <r>
    <n v="2012"/>
    <x v="2"/>
    <n v="1"/>
    <s v="Syracuse"/>
    <n v="70"/>
    <n v="2"/>
    <s v="Ohio State"/>
    <n v="77"/>
    <s v="Loser"/>
    <n v="2"/>
    <x v="1"/>
  </r>
  <r>
    <n v="2012"/>
    <x v="3"/>
    <n v="3"/>
    <s v="Baylor"/>
    <n v="75"/>
    <n v="10"/>
    <s v="Xavier"/>
    <n v="70"/>
    <s v="Winner"/>
    <n v="3"/>
    <x v="0"/>
  </r>
  <r>
    <n v="2012"/>
    <x v="3"/>
    <n v="1"/>
    <s v="North Carolina"/>
    <n v="73"/>
    <n v="13"/>
    <s v="Ohio"/>
    <n v="65"/>
    <s v="Winner"/>
    <n v="1"/>
    <x v="0"/>
  </r>
  <r>
    <n v="2012"/>
    <x v="3"/>
    <n v="1"/>
    <s v="Kentucky"/>
    <n v="102"/>
    <n v="4"/>
    <s v="Indiana"/>
    <n v="90"/>
    <s v="Winner"/>
    <n v="1"/>
    <x v="0"/>
  </r>
  <r>
    <n v="2012"/>
    <x v="3"/>
    <n v="11"/>
    <s v="North Carolina State"/>
    <n v="57"/>
    <n v="2"/>
    <s v="Kansas"/>
    <n v="60"/>
    <s v="Loser"/>
    <n v="2"/>
    <x v="1"/>
  </r>
  <r>
    <n v="2012"/>
    <x v="3"/>
    <n v="1"/>
    <s v="Syracuse"/>
    <n v="64"/>
    <n v="4"/>
    <s v="Wisconsin"/>
    <n v="63"/>
    <s v="Winner"/>
    <n v="1"/>
    <x v="0"/>
  </r>
  <r>
    <n v="2012"/>
    <x v="3"/>
    <n v="1"/>
    <s v="Michigan State"/>
    <n v="44"/>
    <n v="4"/>
    <s v="Louisville"/>
    <n v="57"/>
    <s v="Loser"/>
    <n v="4"/>
    <x v="1"/>
  </r>
  <r>
    <n v="2012"/>
    <x v="3"/>
    <n v="6"/>
    <s v="Cincinnati"/>
    <n v="66"/>
    <n v="2"/>
    <s v="Ohio State"/>
    <n v="81"/>
    <s v="Loser"/>
    <n v="2"/>
    <x v="1"/>
  </r>
  <r>
    <n v="2012"/>
    <x v="3"/>
    <n v="3"/>
    <s v="Marquette"/>
    <n v="58"/>
    <n v="7"/>
    <s v="Florida"/>
    <n v="68"/>
    <s v="Loser"/>
    <n v="7"/>
    <x v="1"/>
  </r>
  <r>
    <n v="2012"/>
    <x v="4"/>
    <n v="11"/>
    <s v="North Carolina State"/>
    <n v="66"/>
    <n v="3"/>
    <s v="Georgetown"/>
    <n v="63"/>
    <s v="Winner"/>
    <n v="11"/>
    <x v="0"/>
  </r>
  <r>
    <n v="2012"/>
    <x v="4"/>
    <n v="1"/>
    <s v="Michigan State"/>
    <n v="65"/>
    <n v="9"/>
    <s v="St. Louis"/>
    <n v="61"/>
    <s v="Winner"/>
    <n v="1"/>
    <x v="0"/>
  </r>
  <r>
    <n v="2012"/>
    <x v="4"/>
    <n v="1"/>
    <s v="North Carolina"/>
    <n v="87"/>
    <n v="8"/>
    <s v="Creighton"/>
    <n v="73"/>
    <s v="Winner"/>
    <n v="1"/>
    <x v="0"/>
  </r>
  <r>
    <n v="2012"/>
    <x v="4"/>
    <n v="7"/>
    <s v="Florida"/>
    <n v="84"/>
    <n v="15"/>
    <s v="Norfolk State"/>
    <n v="50"/>
    <s v="Winner"/>
    <n v="7"/>
    <x v="0"/>
  </r>
  <r>
    <n v="2012"/>
    <x v="4"/>
    <n v="12"/>
    <s v="South Florida"/>
    <n v="56"/>
    <n v="13"/>
    <s v="Ohio"/>
    <n v="62"/>
    <s v="Loser"/>
    <n v="13"/>
    <x v="1"/>
  </r>
  <r>
    <n v="2012"/>
    <x v="4"/>
    <n v="10"/>
    <s v="Purdue"/>
    <n v="60"/>
    <n v="2"/>
    <s v="Kansas"/>
    <n v="63"/>
    <s v="Loser"/>
    <n v="2"/>
    <x v="1"/>
  </r>
  <r>
    <n v="2012"/>
    <x v="4"/>
    <n v="6"/>
    <s v="Cincinnati"/>
    <n v="62"/>
    <n v="3"/>
    <s v="Florida State"/>
    <n v="56"/>
    <s v="Winner"/>
    <n v="6"/>
    <x v="0"/>
  </r>
  <r>
    <n v="2012"/>
    <x v="4"/>
    <n v="10"/>
    <s v="Xavier"/>
    <n v="70"/>
    <n v="15"/>
    <s v="Lehigh"/>
    <n v="58"/>
    <s v="Winner"/>
    <n v="10"/>
    <x v="0"/>
  </r>
  <r>
    <n v="2012"/>
    <x v="4"/>
    <n v="1"/>
    <s v="Syracuse"/>
    <n v="75"/>
    <n v="8"/>
    <s v="Kansas State"/>
    <n v="59"/>
    <s v="Winner"/>
    <n v="1"/>
    <x v="0"/>
  </r>
  <r>
    <n v="2012"/>
    <x v="4"/>
    <n v="7"/>
    <s v="Gonzaga"/>
    <n v="66"/>
    <n v="2"/>
    <s v="Ohio State"/>
    <n v="73"/>
    <s v="Loser"/>
    <n v="2"/>
    <x v="1"/>
  </r>
  <r>
    <n v="2012"/>
    <x v="4"/>
    <n v="6"/>
    <s v="Murray St."/>
    <n v="53"/>
    <n v="3"/>
    <s v="Marquette"/>
    <n v="62"/>
    <s v="Loser"/>
    <n v="3"/>
    <x v="1"/>
  </r>
  <r>
    <n v="2012"/>
    <x v="4"/>
    <n v="5"/>
    <s v="Vanderbilt"/>
    <n v="57"/>
    <n v="4"/>
    <s v="Wisconsin"/>
    <n v="60"/>
    <s v="Loser"/>
    <n v="4"/>
    <x v="1"/>
  </r>
  <r>
    <n v="2012"/>
    <x v="4"/>
    <n v="12"/>
    <s v="Virginia Commonwealth"/>
    <n v="61"/>
    <n v="4"/>
    <s v="Indiana"/>
    <n v="63"/>
    <s v="Loser"/>
    <n v="4"/>
    <x v="1"/>
  </r>
  <r>
    <n v="2012"/>
    <x v="4"/>
    <n v="1"/>
    <s v="Kentucky"/>
    <n v="87"/>
    <n v="8"/>
    <s v="Iowa State"/>
    <n v="71"/>
    <s v="Winner"/>
    <n v="1"/>
    <x v="0"/>
  </r>
  <r>
    <n v="2012"/>
    <x v="4"/>
    <n v="11"/>
    <s v="Colorado"/>
    <n v="63"/>
    <n v="3"/>
    <s v="Baylor"/>
    <n v="80"/>
    <s v="Loser"/>
    <n v="3"/>
    <x v="1"/>
  </r>
  <r>
    <n v="2012"/>
    <x v="4"/>
    <n v="5"/>
    <s v="New Mexico"/>
    <n v="56"/>
    <n v="4"/>
    <s v="Louisville"/>
    <n v="59"/>
    <s v="Loser"/>
    <n v="4"/>
    <x v="1"/>
  </r>
  <r>
    <n v="2012"/>
    <x v="5"/>
    <n v="6"/>
    <s v="Cincinnati"/>
    <n v="65"/>
    <n v="11"/>
    <s v="Texas"/>
    <n v="59"/>
    <s v="Winner"/>
    <n v="6"/>
    <x v="0"/>
  </r>
  <r>
    <n v="2012"/>
    <x v="5"/>
    <n v="8"/>
    <s v="Creighton"/>
    <n v="58"/>
    <n v="9"/>
    <s v="Alabama"/>
    <n v="57"/>
    <s v="Winner"/>
    <n v="8"/>
    <x v="0"/>
  </r>
  <r>
    <n v="2012"/>
    <x v="5"/>
    <n v="6"/>
    <s v="San Diego State"/>
    <n v="65"/>
    <n v="11"/>
    <s v="North Carolina State"/>
    <n v="79"/>
    <s v="Loser"/>
    <n v="11"/>
    <x v="1"/>
  </r>
  <r>
    <n v="2012"/>
    <x v="5"/>
    <n v="7"/>
    <s v="Florida"/>
    <n v="71"/>
    <n v="10"/>
    <s v="Virginia"/>
    <n v="45"/>
    <s v="Winner"/>
    <n v="7"/>
    <x v="0"/>
  </r>
  <r>
    <n v="2012"/>
    <x v="5"/>
    <n v="3"/>
    <s v="Florida State"/>
    <n v="66"/>
    <n v="14"/>
    <s v="St. Bonaventure"/>
    <n v="63"/>
    <s v="Winner"/>
    <n v="3"/>
    <x v="0"/>
  </r>
  <r>
    <n v="2012"/>
    <x v="5"/>
    <n v="3"/>
    <s v="Georgetown"/>
    <n v="74"/>
    <n v="14"/>
    <s v="Belmont"/>
    <n v="59"/>
    <s v="Winner"/>
    <n v="3"/>
    <x v="0"/>
  </r>
  <r>
    <n v="2012"/>
    <x v="5"/>
    <n v="1"/>
    <s v="North Carolina"/>
    <n v="77"/>
    <n v="16"/>
    <s v="Vermont"/>
    <n v="58"/>
    <s v="Winner"/>
    <n v="1"/>
    <x v="0"/>
  </r>
  <r>
    <n v="2012"/>
    <x v="5"/>
    <n v="2"/>
    <s v="Missouri"/>
    <n v="84"/>
    <n v="15"/>
    <s v="Norfolk State"/>
    <n v="86"/>
    <s v="Loser"/>
    <n v="15"/>
    <x v="1"/>
  </r>
  <r>
    <n v="2012"/>
    <x v="5"/>
    <n v="4"/>
    <s v="Michigan"/>
    <n v="60"/>
    <n v="13"/>
    <s v="Ohio"/>
    <n v="65"/>
    <s v="Loser"/>
    <n v="13"/>
    <x v="1"/>
  </r>
  <r>
    <n v="2012"/>
    <x v="5"/>
    <n v="7"/>
    <s v="St. Mary's (Cal.)"/>
    <n v="69"/>
    <n v="10"/>
    <s v="Purdue"/>
    <n v="72"/>
    <s v="Loser"/>
    <n v="10"/>
    <x v="1"/>
  </r>
  <r>
    <n v="2012"/>
    <x v="5"/>
    <n v="2"/>
    <s v="Duke"/>
    <n v="70"/>
    <n v="15"/>
    <s v="Lehigh"/>
    <n v="75"/>
    <s v="Loser"/>
    <n v="15"/>
    <x v="1"/>
  </r>
  <r>
    <n v="2012"/>
    <x v="5"/>
    <n v="1"/>
    <s v="Michigan State"/>
    <n v="89"/>
    <n v="16"/>
    <s v="Long Island"/>
    <n v="67"/>
    <s v="Winner"/>
    <n v="1"/>
    <x v="0"/>
  </r>
  <r>
    <n v="2012"/>
    <x v="5"/>
    <n v="7"/>
    <s v="Notre Dame"/>
    <n v="63"/>
    <n v="10"/>
    <s v="Xavier"/>
    <n v="67"/>
    <s v="Loser"/>
    <n v="10"/>
    <x v="1"/>
  </r>
  <r>
    <n v="2012"/>
    <x v="5"/>
    <n v="2"/>
    <s v="Kansas"/>
    <n v="65"/>
    <n v="15"/>
    <s v="Detroit"/>
    <n v="50"/>
    <s v="Winner"/>
    <n v="2"/>
    <x v="0"/>
  </r>
  <r>
    <n v="2012"/>
    <x v="5"/>
    <n v="5"/>
    <s v="Temple"/>
    <n v="44"/>
    <n v="12"/>
    <s v="South Florida"/>
    <n v="58"/>
    <s v="Loser"/>
    <n v="12"/>
    <x v="1"/>
  </r>
  <r>
    <n v="2012"/>
    <x v="5"/>
    <n v="8"/>
    <s v="Memphis"/>
    <n v="54"/>
    <n v="9"/>
    <s v="St. Louis"/>
    <n v="61"/>
    <s v="Loser"/>
    <n v="9"/>
    <x v="1"/>
  </r>
  <r>
    <n v="2012"/>
    <x v="5"/>
    <n v="6"/>
    <s v="Murray St."/>
    <n v="58"/>
    <n v="11"/>
    <s v="Colorado State"/>
    <n v="41"/>
    <s v="Winner"/>
    <n v="6"/>
    <x v="0"/>
  </r>
  <r>
    <n v="2012"/>
    <x v="5"/>
    <n v="4"/>
    <s v="Louisville"/>
    <n v="69"/>
    <n v="13"/>
    <s v="Davidson"/>
    <n v="62"/>
    <s v="Winner"/>
    <n v="4"/>
    <x v="0"/>
  </r>
  <r>
    <n v="2012"/>
    <x v="5"/>
    <n v="8"/>
    <s v="Kansas State"/>
    <n v="70"/>
    <n v="9"/>
    <s v="Southern Mississippi"/>
    <n v="64"/>
    <s v="Winner"/>
    <n v="8"/>
    <x v="0"/>
  </r>
  <r>
    <n v="2012"/>
    <x v="5"/>
    <n v="4"/>
    <s v="Wisconsin"/>
    <n v="73"/>
    <n v="13"/>
    <s v="Montana"/>
    <n v="49"/>
    <s v="Winner"/>
    <n v="4"/>
    <x v="0"/>
  </r>
  <r>
    <n v="2012"/>
    <x v="5"/>
    <n v="3"/>
    <s v="Marquette"/>
    <n v="88"/>
    <n v="14"/>
    <s v="Brigham Young"/>
    <n v="68"/>
    <s v="Winner"/>
    <n v="3"/>
    <x v="0"/>
  </r>
  <r>
    <n v="2012"/>
    <x v="5"/>
    <n v="1"/>
    <s v="Syracuse"/>
    <n v="72"/>
    <n v="16"/>
    <s v="UNC Asheville"/>
    <n v="65"/>
    <s v="Winner"/>
    <n v="1"/>
    <x v="0"/>
  </r>
  <r>
    <n v="2012"/>
    <x v="5"/>
    <n v="5"/>
    <s v="New Mexico"/>
    <n v="75"/>
    <n v="12"/>
    <s v="Long Beach State"/>
    <n v="68"/>
    <s v="Winner"/>
    <n v="5"/>
    <x v="0"/>
  </r>
  <r>
    <n v="2012"/>
    <x v="5"/>
    <n v="5"/>
    <s v="Vanderbilt"/>
    <n v="79"/>
    <n v="12"/>
    <s v="Harvard"/>
    <n v="70"/>
    <s v="Winner"/>
    <n v="5"/>
    <x v="0"/>
  </r>
  <r>
    <n v="2012"/>
    <x v="5"/>
    <n v="1"/>
    <s v="Kentucky"/>
    <n v="81"/>
    <n v="16"/>
    <s v="Western Kentucky"/>
    <n v="66"/>
    <s v="Winner"/>
    <n v="1"/>
    <x v="0"/>
  </r>
  <r>
    <n v="2012"/>
    <x v="5"/>
    <n v="5"/>
    <s v="Wichita State"/>
    <n v="59"/>
    <n v="12"/>
    <s v="Virginia Commonwealth"/>
    <n v="62"/>
    <s v="Loser"/>
    <n v="12"/>
    <x v="1"/>
  </r>
  <r>
    <n v="2012"/>
    <x v="5"/>
    <n v="7"/>
    <s v="Gonzaga"/>
    <n v="77"/>
    <n v="10"/>
    <s v="West Virginia"/>
    <n v="54"/>
    <s v="Winner"/>
    <n v="7"/>
    <x v="0"/>
  </r>
  <r>
    <n v="2012"/>
    <x v="5"/>
    <n v="2"/>
    <s v="Ohio State"/>
    <n v="78"/>
    <n v="15"/>
    <s v="Loyola (Md.)"/>
    <n v="59"/>
    <s v="Winner"/>
    <n v="2"/>
    <x v="0"/>
  </r>
  <r>
    <n v="2012"/>
    <x v="5"/>
    <n v="8"/>
    <s v="Iowa State"/>
    <n v="77"/>
    <n v="9"/>
    <s v="Connecticut"/>
    <n v="64"/>
    <s v="Winner"/>
    <n v="8"/>
    <x v="0"/>
  </r>
  <r>
    <n v="2012"/>
    <x v="5"/>
    <n v="4"/>
    <s v="Indiana"/>
    <n v="79"/>
    <n v="13"/>
    <s v="New Mexico State"/>
    <n v="66"/>
    <s v="Winner"/>
    <n v="4"/>
    <x v="0"/>
  </r>
  <r>
    <n v="2012"/>
    <x v="5"/>
    <n v="6"/>
    <s v="UNLV"/>
    <n v="64"/>
    <n v="11"/>
    <s v="Colorado"/>
    <n v="68"/>
    <s v="Loser"/>
    <n v="11"/>
    <x v="1"/>
  </r>
  <r>
    <n v="2012"/>
    <x v="5"/>
    <n v="3"/>
    <s v="Baylor"/>
    <n v="68"/>
    <n v="14"/>
    <s v="South Dakota State"/>
    <n v="60"/>
    <s v="Winner"/>
    <n v="3"/>
    <x v="0"/>
  </r>
  <r>
    <n v="2012"/>
    <x v="6"/>
    <n v="16"/>
    <s v="Lamar"/>
    <n v="59"/>
    <n v="16"/>
    <s v="Vermont"/>
    <n v="71"/>
    <s v="Loser"/>
    <n v="16"/>
    <x v="1"/>
  </r>
  <r>
    <n v="2012"/>
    <x v="6"/>
    <n v="12"/>
    <s v="California"/>
    <n v="54"/>
    <n v="12"/>
    <s v="South Florida"/>
    <n v="65"/>
    <s v="Loser"/>
    <n v="12"/>
    <x v="1"/>
  </r>
  <r>
    <n v="2012"/>
    <x v="6"/>
    <n v="16"/>
    <s v="Mississippi Valley State"/>
    <n v="58"/>
    <n v="16"/>
    <s v="Western Kentucky"/>
    <n v="59"/>
    <s v="Loser"/>
    <n v="16"/>
    <x v="1"/>
  </r>
  <r>
    <n v="2012"/>
    <x v="6"/>
    <n v="14"/>
    <s v="Brigham Young"/>
    <n v="78"/>
    <n v="14"/>
    <s v="Iona"/>
    <n v="72"/>
    <s v="Winner"/>
    <n v="14"/>
    <x v="0"/>
  </r>
  <r>
    <n v="2011"/>
    <x v="0"/>
    <n v="3"/>
    <s v="Connecticut"/>
    <n v="53"/>
    <n v="8"/>
    <s v="Butler"/>
    <n v="41"/>
    <s v="Winner"/>
    <n v="3"/>
    <x v="0"/>
  </r>
  <r>
    <n v="2011"/>
    <x v="1"/>
    <n v="11"/>
    <s v="Virginia Commonwealth"/>
    <n v="62"/>
    <n v="8"/>
    <s v="Butler"/>
    <n v="70"/>
    <s v="Loser"/>
    <n v="8"/>
    <x v="1"/>
  </r>
  <r>
    <n v="2011"/>
    <x v="1"/>
    <n v="4"/>
    <s v="Kentucky"/>
    <n v="55"/>
    <n v="3"/>
    <s v="Connecticut"/>
    <n v="56"/>
    <s v="Loser"/>
    <n v="3"/>
    <x v="1"/>
  </r>
  <r>
    <n v="2011"/>
    <x v="2"/>
    <n v="4"/>
    <s v="Kentucky"/>
    <n v="76"/>
    <n v="2"/>
    <s v="North Carolina"/>
    <n v="69"/>
    <s v="Winner"/>
    <n v="4"/>
    <x v="0"/>
  </r>
  <r>
    <n v="2011"/>
    <x v="2"/>
    <n v="1"/>
    <s v="Kansas"/>
    <n v="61"/>
    <n v="11"/>
    <s v="Virginia Commonwealth"/>
    <n v="71"/>
    <s v="Loser"/>
    <n v="11"/>
    <x v="1"/>
  </r>
  <r>
    <n v="2011"/>
    <x v="2"/>
    <n v="8"/>
    <s v="Butler"/>
    <n v="74"/>
    <n v="2"/>
    <s v="Florida"/>
    <n v="71"/>
    <s v="Winner"/>
    <n v="8"/>
    <x v="0"/>
  </r>
  <r>
    <n v="2011"/>
    <x v="2"/>
    <n v="5"/>
    <s v="Arizona"/>
    <n v="63"/>
    <n v="3"/>
    <s v="Connecticut"/>
    <n v="65"/>
    <s v="Loser"/>
    <n v="3"/>
    <x v="1"/>
  </r>
  <r>
    <n v="2011"/>
    <x v="3"/>
    <n v="1"/>
    <s v="Kansas"/>
    <n v="77"/>
    <n v="12"/>
    <s v="Richmond"/>
    <n v="57"/>
    <s v="Winner"/>
    <n v="1"/>
    <x v="0"/>
  </r>
  <r>
    <n v="2011"/>
    <x v="3"/>
    <n v="11"/>
    <s v="Marquette"/>
    <n v="63"/>
    <n v="2"/>
    <s v="North Carolina"/>
    <n v="81"/>
    <s v="Loser"/>
    <n v="2"/>
    <x v="1"/>
  </r>
  <r>
    <n v="2011"/>
    <x v="3"/>
    <n v="1"/>
    <s v="Ohio State"/>
    <n v="60"/>
    <n v="4"/>
    <s v="Kentucky"/>
    <n v="62"/>
    <s v="Loser"/>
    <n v="4"/>
    <x v="1"/>
  </r>
  <r>
    <n v="2011"/>
    <x v="3"/>
    <n v="11"/>
    <s v="Virginia Commonwealth"/>
    <n v="72"/>
    <n v="10"/>
    <s v="Florida State"/>
    <n v="71"/>
    <s v="Winner"/>
    <n v="11"/>
    <x v="0"/>
  </r>
  <r>
    <n v="2011"/>
    <x v="3"/>
    <n v="3"/>
    <s v="Brigham Young"/>
    <n v="74"/>
    <n v="2"/>
    <s v="Florida"/>
    <n v="83"/>
    <s v="Loser"/>
    <n v="2"/>
    <x v="1"/>
  </r>
  <r>
    <n v="2011"/>
    <x v="3"/>
    <n v="3"/>
    <s v="Connecticut"/>
    <n v="74"/>
    <n v="2"/>
    <s v="San Diego State"/>
    <n v="67"/>
    <s v="Winner"/>
    <n v="3"/>
    <x v="0"/>
  </r>
  <r>
    <n v="2011"/>
    <x v="3"/>
    <n v="1"/>
    <s v="Duke"/>
    <n v="77"/>
    <n v="5"/>
    <s v="Arizona"/>
    <n v="93"/>
    <s v="Loser"/>
    <n v="5"/>
    <x v="1"/>
  </r>
  <r>
    <n v="2011"/>
    <x v="3"/>
    <n v="8"/>
    <s v="Butler"/>
    <n v="61"/>
    <n v="4"/>
    <s v="Wisconsin"/>
    <n v="54"/>
    <s v="Winner"/>
    <n v="8"/>
    <x v="0"/>
  </r>
  <r>
    <n v="2011"/>
    <x v="4"/>
    <n v="1"/>
    <s v="Duke"/>
    <n v="73"/>
    <n v="8"/>
    <s v="Michigan"/>
    <n v="71"/>
    <s v="Winner"/>
    <n v="1"/>
    <x v="0"/>
  </r>
  <r>
    <n v="2011"/>
    <x v="4"/>
    <n v="7"/>
    <s v="Washington"/>
    <n v="83"/>
    <n v="2"/>
    <s v="North Carolina"/>
    <n v="86"/>
    <s v="Loser"/>
    <n v="2"/>
    <x v="1"/>
  </r>
  <r>
    <n v="2011"/>
    <x v="4"/>
    <n v="1"/>
    <s v="Kansas"/>
    <n v="73"/>
    <n v="9"/>
    <s v="Illinois"/>
    <n v="59"/>
    <s v="Winner"/>
    <n v="1"/>
    <x v="0"/>
  </r>
  <r>
    <n v="2011"/>
    <x v="4"/>
    <n v="11"/>
    <s v="Marquette"/>
    <n v="66"/>
    <n v="3"/>
    <s v="Syracuse"/>
    <n v="62"/>
    <s v="Winner"/>
    <n v="11"/>
    <x v="0"/>
  </r>
  <r>
    <n v="2011"/>
    <x v="4"/>
    <n v="1"/>
    <s v="Ohio State"/>
    <n v="98"/>
    <n v="8"/>
    <s v="George Mason"/>
    <n v="66"/>
    <s v="Winner"/>
    <n v="1"/>
    <x v="0"/>
  </r>
  <r>
    <n v="2011"/>
    <x v="4"/>
    <n v="11"/>
    <s v="Virginia Commonwealth"/>
    <n v="94"/>
    <n v="3"/>
    <s v="Purdue"/>
    <n v="76"/>
    <s v="Winner"/>
    <n v="11"/>
    <x v="0"/>
  </r>
  <r>
    <n v="2011"/>
    <x v="4"/>
    <n v="5"/>
    <s v="Arizona"/>
    <n v="70"/>
    <n v="4"/>
    <s v="Texas"/>
    <n v="69"/>
    <s v="Winner"/>
    <n v="5"/>
    <x v="0"/>
  </r>
  <r>
    <n v="2011"/>
    <x v="4"/>
    <n v="10"/>
    <s v="Florida State"/>
    <n v="71"/>
    <n v="2"/>
    <s v="Notre Dame"/>
    <n v="57"/>
    <s v="Winner"/>
    <n v="10"/>
    <x v="0"/>
  </r>
  <r>
    <n v="2011"/>
    <x v="4"/>
    <n v="5"/>
    <s v="West Virginia"/>
    <n v="63"/>
    <n v="4"/>
    <s v="Kentucky"/>
    <n v="71"/>
    <s v="Loser"/>
    <n v="4"/>
    <x v="1"/>
  </r>
  <r>
    <n v="2011"/>
    <x v="4"/>
    <n v="7"/>
    <s v="UCLA"/>
    <n v="65"/>
    <n v="2"/>
    <s v="Florida"/>
    <n v="73"/>
    <s v="Loser"/>
    <n v="2"/>
    <x v="1"/>
  </r>
  <r>
    <n v="2011"/>
    <x v="4"/>
    <n v="12"/>
    <s v="Richmond"/>
    <n v="65"/>
    <n v="13"/>
    <s v="Morehead State"/>
    <n v="48"/>
    <s v="Winner"/>
    <n v="12"/>
    <x v="0"/>
  </r>
  <r>
    <n v="2011"/>
    <x v="4"/>
    <n v="7"/>
    <s v="Temple"/>
    <n v="64"/>
    <n v="2"/>
    <s v="San Diego State"/>
    <n v="71"/>
    <s v="Loser"/>
    <n v="2"/>
    <x v="1"/>
  </r>
  <r>
    <n v="2011"/>
    <x v="4"/>
    <n v="11"/>
    <s v="Gonzaga"/>
    <n v="67"/>
    <n v="3"/>
    <s v="Brigham Young"/>
    <n v="89"/>
    <s v="Loser"/>
    <n v="3"/>
    <x v="1"/>
  </r>
  <r>
    <n v="2011"/>
    <x v="4"/>
    <n v="6"/>
    <s v="Cincinnati"/>
    <n v="58"/>
    <n v="3"/>
    <s v="Connecticut"/>
    <n v="69"/>
    <s v="Loser"/>
    <n v="3"/>
    <x v="1"/>
  </r>
  <r>
    <n v="2011"/>
    <x v="4"/>
    <n v="5"/>
    <s v="Kansas State"/>
    <n v="65"/>
    <n v="4"/>
    <s v="Wisconsin"/>
    <n v="70"/>
    <s v="Loser"/>
    <n v="4"/>
    <x v="1"/>
  </r>
  <r>
    <n v="2011"/>
    <x v="4"/>
    <n v="1"/>
    <s v="Pittsburgh"/>
    <n v="70"/>
    <n v="8"/>
    <s v="Butler"/>
    <n v="71"/>
    <s v="Loser"/>
    <n v="8"/>
    <x v="1"/>
  </r>
  <r>
    <n v="2011"/>
    <x v="5"/>
    <n v="4"/>
    <s v="Texas"/>
    <n v="85"/>
    <n v="13"/>
    <s v="Oakland"/>
    <n v="81"/>
    <s v="Winner"/>
    <n v="4"/>
    <x v="0"/>
  </r>
  <r>
    <n v="2011"/>
    <x v="5"/>
    <n v="2"/>
    <s v="Notre Dame"/>
    <n v="69"/>
    <n v="15"/>
    <s v="Akron"/>
    <n v="56"/>
    <s v="Winner"/>
    <n v="2"/>
    <x v="0"/>
  </r>
  <r>
    <n v="2011"/>
    <x v="5"/>
    <n v="1"/>
    <s v="Duke"/>
    <n v="87"/>
    <n v="16"/>
    <s v="Hampton"/>
    <n v="45"/>
    <s v="Winner"/>
    <n v="1"/>
    <x v="0"/>
  </r>
  <r>
    <n v="2011"/>
    <x v="5"/>
    <n v="5"/>
    <s v="Arizona"/>
    <n v="77"/>
    <n v="12"/>
    <s v="Memphis"/>
    <n v="75"/>
    <s v="Winner"/>
    <n v="5"/>
    <x v="0"/>
  </r>
  <r>
    <n v="2011"/>
    <x v="5"/>
    <n v="7"/>
    <s v="Texas A&amp;M"/>
    <n v="50"/>
    <n v="10"/>
    <s v="Florida State"/>
    <n v="57"/>
    <s v="Loser"/>
    <n v="10"/>
    <x v="1"/>
  </r>
  <r>
    <n v="2011"/>
    <x v="5"/>
    <n v="8"/>
    <s v="George Mason"/>
    <n v="61"/>
    <n v="9"/>
    <s v="Villanova"/>
    <n v="57"/>
    <s v="Winner"/>
    <n v="8"/>
    <x v="0"/>
  </r>
  <r>
    <n v="2011"/>
    <x v="5"/>
    <n v="8"/>
    <s v="Michigan"/>
    <n v="75"/>
    <n v="9"/>
    <s v="Tennessee"/>
    <n v="45"/>
    <s v="Winner"/>
    <n v="8"/>
    <x v="0"/>
  </r>
  <r>
    <n v="2011"/>
    <x v="5"/>
    <n v="3"/>
    <s v="Purdue"/>
    <n v="65"/>
    <n v="14"/>
    <s v="St. Peter's"/>
    <n v="43"/>
    <s v="Winner"/>
    <n v="3"/>
    <x v="0"/>
  </r>
  <r>
    <n v="2011"/>
    <x v="5"/>
    <n v="2"/>
    <s v="North Carolina"/>
    <n v="102"/>
    <n v="15"/>
    <s v="Long Island"/>
    <n v="87"/>
    <s v="Winner"/>
    <n v="2"/>
    <x v="0"/>
  </r>
  <r>
    <n v="2011"/>
    <x v="5"/>
    <n v="6"/>
    <s v="Xavier"/>
    <n v="55"/>
    <n v="11"/>
    <s v="Marquette"/>
    <n v="66"/>
    <s v="Loser"/>
    <n v="11"/>
    <x v="1"/>
  </r>
  <r>
    <n v="2011"/>
    <x v="5"/>
    <n v="1"/>
    <s v="Kansas"/>
    <n v="72"/>
    <n v="16"/>
    <s v="Boston University"/>
    <n v="53"/>
    <s v="Winner"/>
    <n v="1"/>
    <x v="0"/>
  </r>
  <r>
    <n v="2011"/>
    <x v="5"/>
    <n v="8"/>
    <s v="UNLV"/>
    <n v="62"/>
    <n v="9"/>
    <s v="Illinois"/>
    <n v="73"/>
    <s v="Loser"/>
    <n v="9"/>
    <x v="1"/>
  </r>
  <r>
    <n v="2011"/>
    <x v="5"/>
    <n v="3"/>
    <s v="Syracuse"/>
    <n v="77"/>
    <n v="14"/>
    <s v="Indiana State"/>
    <n v="60"/>
    <s v="Winner"/>
    <n v="3"/>
    <x v="0"/>
  </r>
  <r>
    <n v="2011"/>
    <x v="5"/>
    <n v="1"/>
    <s v="Ohio State"/>
    <n v="75"/>
    <n v="16"/>
    <s v="Texas-San Antonio"/>
    <n v="46"/>
    <s v="Winner"/>
    <n v="1"/>
    <x v="0"/>
  </r>
  <r>
    <n v="2011"/>
    <x v="5"/>
    <n v="7"/>
    <s v="Washington"/>
    <n v="68"/>
    <n v="10"/>
    <s v="Georgia"/>
    <n v="65"/>
    <s v="Winner"/>
    <n v="7"/>
    <x v="0"/>
  </r>
  <r>
    <n v="2011"/>
    <x v="5"/>
    <n v="6"/>
    <s v="Georgetown"/>
    <n v="56"/>
    <n v="11"/>
    <s v="Virginia Commonwealth"/>
    <n v="74"/>
    <s v="Loser"/>
    <n v="11"/>
    <x v="1"/>
  </r>
  <r>
    <n v="2011"/>
    <x v="5"/>
    <n v="5"/>
    <s v="West Virginia"/>
    <n v="84"/>
    <n v="12"/>
    <s v="Clemson"/>
    <n v="76"/>
    <s v="Winner"/>
    <n v="5"/>
    <x v="0"/>
  </r>
  <r>
    <n v="2011"/>
    <x v="5"/>
    <n v="4"/>
    <s v="Louisville"/>
    <n v="61"/>
    <n v="13"/>
    <s v="Morehead State"/>
    <n v="62"/>
    <s v="Loser"/>
    <n v="13"/>
    <x v="1"/>
  </r>
  <r>
    <n v="2011"/>
    <x v="5"/>
    <n v="4"/>
    <s v="Kentucky"/>
    <n v="59"/>
    <n v="13"/>
    <s v="Princeton"/>
    <n v="57"/>
    <s v="Winner"/>
    <n v="4"/>
    <x v="0"/>
  </r>
  <r>
    <n v="2011"/>
    <x v="5"/>
    <n v="7"/>
    <s v="Temple"/>
    <n v="66"/>
    <n v="10"/>
    <s v="Penn State"/>
    <n v="64"/>
    <s v="Winner"/>
    <n v="7"/>
    <x v="0"/>
  </r>
  <r>
    <n v="2011"/>
    <x v="5"/>
    <n v="5"/>
    <s v="Vanderbilt"/>
    <n v="66"/>
    <n v="12"/>
    <s v="Richmond"/>
    <n v="69"/>
    <s v="Loser"/>
    <n v="12"/>
    <x v="1"/>
  </r>
  <r>
    <n v="2011"/>
    <x v="5"/>
    <n v="2"/>
    <s v="San Diego State"/>
    <n v="68"/>
    <n v="15"/>
    <s v="Northern Colorado"/>
    <n v="50"/>
    <s v="Winner"/>
    <n v="2"/>
    <x v="0"/>
  </r>
  <r>
    <n v="2011"/>
    <x v="5"/>
    <n v="6"/>
    <s v="St. John's"/>
    <n v="71"/>
    <n v="11"/>
    <s v="Gonzaga"/>
    <n v="86"/>
    <s v="Loser"/>
    <n v="11"/>
    <x v="1"/>
  </r>
  <r>
    <n v="2011"/>
    <x v="5"/>
    <n v="5"/>
    <s v="Kansas State"/>
    <n v="73"/>
    <n v="12"/>
    <s v="Utah State"/>
    <n v="68"/>
    <s v="Winner"/>
    <n v="5"/>
    <x v="0"/>
  </r>
  <r>
    <n v="2011"/>
    <x v="5"/>
    <n v="4"/>
    <s v="Wisconsin"/>
    <n v="72"/>
    <n v="13"/>
    <s v="Belmont"/>
    <n v="58"/>
    <s v="Winner"/>
    <n v="4"/>
    <x v="0"/>
  </r>
  <r>
    <n v="2011"/>
    <x v="5"/>
    <n v="3"/>
    <s v="Brigham Young"/>
    <n v="74"/>
    <n v="14"/>
    <s v="Wofford"/>
    <n v="66"/>
    <s v="Winner"/>
    <n v="3"/>
    <x v="0"/>
  </r>
  <r>
    <n v="2011"/>
    <x v="5"/>
    <n v="2"/>
    <s v="Florida"/>
    <n v="79"/>
    <n v="15"/>
    <s v="UC Santa Barbara"/>
    <n v="51"/>
    <s v="Winner"/>
    <n v="2"/>
    <x v="0"/>
  </r>
  <r>
    <n v="2011"/>
    <x v="5"/>
    <n v="7"/>
    <s v="UCLA"/>
    <n v="78"/>
    <n v="10"/>
    <s v="Michigan State"/>
    <n v="76"/>
    <s v="Winner"/>
    <n v="7"/>
    <x v="0"/>
  </r>
  <r>
    <n v="2011"/>
    <x v="5"/>
    <n v="8"/>
    <s v="Butler"/>
    <n v="60"/>
    <n v="9"/>
    <s v="Old Dominion"/>
    <n v="58"/>
    <s v="Winner"/>
    <n v="8"/>
    <x v="0"/>
  </r>
  <r>
    <n v="2011"/>
    <x v="5"/>
    <n v="1"/>
    <s v="Pittsburgh"/>
    <n v="74"/>
    <n v="16"/>
    <s v="UNC Asheville"/>
    <n v="51"/>
    <s v="Winner"/>
    <n v="1"/>
    <x v="0"/>
  </r>
  <r>
    <n v="2011"/>
    <x v="5"/>
    <n v="3"/>
    <s v="Connecticut"/>
    <n v="81"/>
    <n v="14"/>
    <s v="Bucknell"/>
    <n v="52"/>
    <s v="Winner"/>
    <n v="3"/>
    <x v="0"/>
  </r>
  <r>
    <n v="2011"/>
    <x v="5"/>
    <n v="6"/>
    <s v="Cincinnati"/>
    <n v="78"/>
    <n v="11"/>
    <s v="Missouri"/>
    <n v="63"/>
    <s v="Winner"/>
    <n v="6"/>
    <x v="0"/>
  </r>
  <r>
    <n v="2011"/>
    <x v="6"/>
    <n v="16"/>
    <s v="Texas-San Antonio"/>
    <n v="70"/>
    <n v="16"/>
    <s v="Alabama State"/>
    <n v="61"/>
    <s v="Winner"/>
    <n v="16"/>
    <x v="0"/>
  </r>
  <r>
    <n v="2011"/>
    <x v="6"/>
    <n v="11"/>
    <s v="Southern California"/>
    <n v="46"/>
    <n v="11"/>
    <s v="Virginia Commonwealth"/>
    <n v="59"/>
    <s v="Loser"/>
    <n v="11"/>
    <x v="1"/>
  </r>
  <r>
    <n v="2011"/>
    <x v="6"/>
    <n v="16"/>
    <s v="UNC Asheville"/>
    <n v="81"/>
    <n v="16"/>
    <s v="Arkansas-Little Rock"/>
    <n v="77"/>
    <s v="Winner"/>
    <n v="16"/>
    <x v="0"/>
  </r>
  <r>
    <n v="2011"/>
    <x v="6"/>
    <n v="12"/>
    <s v="Alabama-Birmingham"/>
    <n v="52"/>
    <n v="12"/>
    <s v="Clemson"/>
    <n v="70"/>
    <s v="Loser"/>
    <n v="12"/>
    <x v="1"/>
  </r>
  <r>
    <n v="2010"/>
    <x v="0"/>
    <n v="5"/>
    <s v="Butler"/>
    <n v="59"/>
    <n v="1"/>
    <s v="Duke"/>
    <n v="61"/>
    <s v="Loser"/>
    <n v="1"/>
    <x v="1"/>
  </r>
  <r>
    <n v="2010"/>
    <x v="1"/>
    <n v="5"/>
    <s v="Michigan State"/>
    <n v="50"/>
    <n v="5"/>
    <s v="Butler"/>
    <n v="52"/>
    <s v="Loser"/>
    <n v="5"/>
    <x v="1"/>
  </r>
  <r>
    <n v="2010"/>
    <x v="1"/>
    <n v="2"/>
    <s v="West Virginia"/>
    <n v="57"/>
    <n v="1"/>
    <s v="Duke"/>
    <n v="78"/>
    <s v="Loser"/>
    <n v="1"/>
    <x v="1"/>
  </r>
  <r>
    <n v="2010"/>
    <x v="2"/>
    <n v="1"/>
    <s v="Duke"/>
    <n v="78"/>
    <n v="3"/>
    <s v="Baylor"/>
    <n v="71"/>
    <s v="Winner"/>
    <n v="1"/>
    <x v="0"/>
  </r>
  <r>
    <n v="2010"/>
    <x v="2"/>
    <n v="5"/>
    <s v="Michigan State"/>
    <n v="70"/>
    <n v="6"/>
    <s v="Tennessee"/>
    <n v="69"/>
    <s v="Winner"/>
    <n v="5"/>
    <x v="0"/>
  </r>
  <r>
    <n v="2010"/>
    <x v="2"/>
    <n v="1"/>
    <s v="Kentucky"/>
    <n v="66"/>
    <n v="2"/>
    <s v="West Virginia"/>
    <n v="73"/>
    <s v="Loser"/>
    <n v="2"/>
    <x v="1"/>
  </r>
  <r>
    <n v="2010"/>
    <x v="2"/>
    <n v="5"/>
    <s v="Butler"/>
    <n v="63"/>
    <n v="2"/>
    <s v="Kansas State"/>
    <n v="56"/>
    <s v="Winner"/>
    <n v="5"/>
    <x v="0"/>
  </r>
  <r>
    <n v="2010"/>
    <x v="3"/>
    <n v="9"/>
    <s v="Northern Iowa"/>
    <n v="52"/>
    <n v="5"/>
    <s v="Michigan State"/>
    <n v="59"/>
    <s v="Loser"/>
    <n v="5"/>
    <x v="1"/>
  </r>
  <r>
    <n v="2010"/>
    <x v="3"/>
    <n v="1"/>
    <s v="Duke"/>
    <n v="70"/>
    <n v="4"/>
    <s v="Purdue"/>
    <n v="57"/>
    <s v="Winner"/>
    <n v="1"/>
    <x v="0"/>
  </r>
  <r>
    <n v="2010"/>
    <x v="3"/>
    <n v="3"/>
    <s v="Baylor"/>
    <n v="72"/>
    <n v="10"/>
    <s v="St. Mary's (Cal.)"/>
    <n v="49"/>
    <s v="Winner"/>
    <n v="3"/>
    <x v="0"/>
  </r>
  <r>
    <n v="2010"/>
    <x v="3"/>
    <n v="6"/>
    <s v="Tennessee"/>
    <n v="76"/>
    <n v="2"/>
    <s v="Ohio State"/>
    <n v="73"/>
    <s v="Winner"/>
    <n v="6"/>
    <x v="0"/>
  </r>
  <r>
    <n v="2010"/>
    <x v="3"/>
    <n v="11"/>
    <s v="Washington"/>
    <n v="56"/>
    <n v="2"/>
    <s v="West Virginia"/>
    <n v="69"/>
    <s v="Loser"/>
    <n v="2"/>
    <x v="1"/>
  </r>
  <r>
    <n v="2010"/>
    <x v="3"/>
    <n v="1"/>
    <s v="Syracuse"/>
    <n v="59"/>
    <n v="5"/>
    <s v="Butler"/>
    <n v="63"/>
    <s v="Loser"/>
    <n v="5"/>
    <x v="1"/>
  </r>
  <r>
    <n v="2010"/>
    <x v="3"/>
    <n v="1"/>
    <s v="Kentucky"/>
    <n v="62"/>
    <n v="12"/>
    <s v="Cornell"/>
    <n v="45"/>
    <s v="Winner"/>
    <n v="1"/>
    <x v="0"/>
  </r>
  <r>
    <n v="2010"/>
    <x v="3"/>
    <n v="6"/>
    <s v="Xavier"/>
    <n v="96"/>
    <n v="2"/>
    <s v="Kansas State"/>
    <n v="101"/>
    <s v="Loser"/>
    <n v="2"/>
    <x v="1"/>
  </r>
  <r>
    <n v="2010"/>
    <x v="4"/>
    <n v="10"/>
    <s v="Missouri"/>
    <n v="59"/>
    <n v="2"/>
    <s v="West Virginia"/>
    <n v="68"/>
    <s v="Loser"/>
    <n v="2"/>
    <x v="1"/>
  </r>
  <r>
    <n v="2010"/>
    <x v="4"/>
    <n v="12"/>
    <s v="Cornell"/>
    <n v="87"/>
    <n v="4"/>
    <s v="Wisconsin"/>
    <n v="69"/>
    <s v="Winner"/>
    <n v="12"/>
    <x v="0"/>
  </r>
  <r>
    <n v="2010"/>
    <x v="4"/>
    <n v="6"/>
    <s v="Xavier"/>
    <n v="71"/>
    <n v="3"/>
    <s v="Pittsburgh"/>
    <n v="68"/>
    <s v="Winner"/>
    <n v="6"/>
    <x v="0"/>
  </r>
  <r>
    <n v="2010"/>
    <x v="4"/>
    <n v="1"/>
    <s v="Syracuse"/>
    <n v="87"/>
    <n v="8"/>
    <s v="Gonzaga"/>
    <n v="65"/>
    <s v="Winner"/>
    <n v="1"/>
    <x v="0"/>
  </r>
  <r>
    <n v="2010"/>
    <x v="4"/>
    <n v="10"/>
    <s v="Georgia Tech"/>
    <n v="66"/>
    <n v="2"/>
    <s v="Ohio State"/>
    <n v="75"/>
    <s v="Loser"/>
    <n v="2"/>
    <x v="1"/>
  </r>
  <r>
    <n v="2010"/>
    <x v="4"/>
    <n v="5"/>
    <s v="Michigan State"/>
    <n v="85"/>
    <n v="4"/>
    <s v="Maryland"/>
    <n v="83"/>
    <s v="Winner"/>
    <n v="5"/>
    <x v="0"/>
  </r>
  <r>
    <n v="2010"/>
    <x v="4"/>
    <n v="5"/>
    <s v="Texas A&amp;M"/>
    <n v="61"/>
    <n v="4"/>
    <s v="Purdue"/>
    <n v="63"/>
    <s v="Loser"/>
    <n v="4"/>
    <x v="1"/>
  </r>
  <r>
    <n v="2010"/>
    <x v="4"/>
    <n v="1"/>
    <s v="Duke"/>
    <n v="68"/>
    <n v="8"/>
    <s v="California"/>
    <n v="53"/>
    <s v="Winner"/>
    <n v="1"/>
    <x v="0"/>
  </r>
  <r>
    <n v="2010"/>
    <x v="4"/>
    <n v="10"/>
    <s v="St. Mary's (Cal.)"/>
    <n v="75"/>
    <n v="2"/>
    <s v="Villanova"/>
    <n v="68"/>
    <s v="Winner"/>
    <n v="10"/>
    <x v="0"/>
  </r>
  <r>
    <n v="2010"/>
    <x v="4"/>
    <n v="7"/>
    <s v="Brigham Young"/>
    <n v="72"/>
    <n v="2"/>
    <s v="Kansas State"/>
    <n v="84"/>
    <s v="Loser"/>
    <n v="2"/>
    <x v="1"/>
  </r>
  <r>
    <n v="2010"/>
    <x v="4"/>
    <n v="5"/>
    <s v="Butler"/>
    <n v="54"/>
    <n v="13"/>
    <s v="Murray St."/>
    <n v="52"/>
    <s v="Winner"/>
    <n v="5"/>
    <x v="0"/>
  </r>
  <r>
    <n v="2010"/>
    <x v="4"/>
    <n v="1"/>
    <s v="Kansas"/>
    <n v="67"/>
    <n v="9"/>
    <s v="Northern Iowa"/>
    <n v="69"/>
    <s v="Loser"/>
    <n v="9"/>
    <x v="1"/>
  </r>
  <r>
    <n v="2010"/>
    <x v="4"/>
    <n v="1"/>
    <s v="Kentucky"/>
    <n v="90"/>
    <n v="9"/>
    <s v="Wake Forest"/>
    <n v="60"/>
    <s v="Winner"/>
    <n v="1"/>
    <x v="0"/>
  </r>
  <r>
    <n v="2010"/>
    <x v="4"/>
    <n v="11"/>
    <s v="Washington"/>
    <n v="82"/>
    <n v="3"/>
    <s v="New Mexico"/>
    <n v="64"/>
    <s v="Winner"/>
    <n v="11"/>
    <x v="0"/>
  </r>
  <r>
    <n v="2010"/>
    <x v="4"/>
    <n v="11"/>
    <s v="Old Dominion"/>
    <n v="68"/>
    <n v="3"/>
    <s v="Baylor"/>
    <n v="76"/>
    <s v="Loser"/>
    <n v="3"/>
    <x v="1"/>
  </r>
  <r>
    <n v="2010"/>
    <x v="4"/>
    <n v="6"/>
    <s v="Tennessee"/>
    <n v="83"/>
    <n v="14"/>
    <s v="Ohio"/>
    <n v="68"/>
    <s v="Winner"/>
    <n v="6"/>
    <x v="0"/>
  </r>
  <r>
    <n v="2010"/>
    <x v="5"/>
    <n v="5"/>
    <s v="Michigan State"/>
    <n v="70"/>
    <n v="12"/>
    <s v="New Mexico State"/>
    <n v="67"/>
    <s v="Winner"/>
    <n v="5"/>
    <x v="0"/>
  </r>
  <r>
    <n v="2010"/>
    <x v="5"/>
    <n v="4"/>
    <s v="Maryland"/>
    <n v="89"/>
    <n v="13"/>
    <s v="Houston"/>
    <n v="77"/>
    <s v="Winner"/>
    <n v="4"/>
    <x v="0"/>
  </r>
  <r>
    <n v="2010"/>
    <x v="5"/>
    <n v="1"/>
    <s v="Syracuse"/>
    <n v="79"/>
    <n v="16"/>
    <s v="Vermont"/>
    <n v="56"/>
    <s v="Winner"/>
    <n v="1"/>
    <x v="0"/>
  </r>
  <r>
    <n v="2010"/>
    <x v="5"/>
    <n v="2"/>
    <s v="Ohio State"/>
    <n v="68"/>
    <n v="15"/>
    <s v="UC Santa Barbara"/>
    <n v="51"/>
    <s v="Winner"/>
    <n v="2"/>
    <x v="0"/>
  </r>
  <r>
    <n v="2010"/>
    <x v="5"/>
    <n v="7"/>
    <s v="Clemson"/>
    <n v="78"/>
    <n v="10"/>
    <s v="Missouri"/>
    <n v="86"/>
    <s v="Loser"/>
    <n v="10"/>
    <x v="1"/>
  </r>
  <r>
    <n v="2010"/>
    <x v="5"/>
    <n v="4"/>
    <s v="Purdue"/>
    <n v="72"/>
    <n v="13"/>
    <s v="Siena"/>
    <n v="64"/>
    <s v="Winner"/>
    <n v="4"/>
    <x v="0"/>
  </r>
  <r>
    <n v="2010"/>
    <x v="5"/>
    <n v="7"/>
    <s v="Oklahoma State"/>
    <n v="59"/>
    <n v="10"/>
    <s v="Georgia Tech"/>
    <n v="64"/>
    <s v="Loser"/>
    <n v="10"/>
    <x v="1"/>
  </r>
  <r>
    <n v="2010"/>
    <x v="5"/>
    <n v="8"/>
    <s v="Gonzaga"/>
    <n v="67"/>
    <n v="9"/>
    <s v="Florida State"/>
    <n v="60"/>
    <s v="Winner"/>
    <n v="8"/>
    <x v="0"/>
  </r>
  <r>
    <n v="2010"/>
    <x v="5"/>
    <n v="4"/>
    <s v="Wisconsin"/>
    <n v="53"/>
    <n v="13"/>
    <s v="Wofford"/>
    <n v="49"/>
    <s v="Winner"/>
    <n v="4"/>
    <x v="0"/>
  </r>
  <r>
    <n v="2010"/>
    <x v="5"/>
    <n v="5"/>
    <s v="Texas A&amp;M"/>
    <n v="69"/>
    <n v="12"/>
    <s v="Utah State"/>
    <n v="53"/>
    <s v="Winner"/>
    <n v="5"/>
    <x v="0"/>
  </r>
  <r>
    <n v="2010"/>
    <x v="5"/>
    <n v="5"/>
    <s v="Temple"/>
    <n v="65"/>
    <n v="12"/>
    <s v="Cornell"/>
    <n v="78"/>
    <s v="Loser"/>
    <n v="12"/>
    <x v="1"/>
  </r>
  <r>
    <n v="2010"/>
    <x v="5"/>
    <n v="8"/>
    <s v="California"/>
    <n v="77"/>
    <n v="9"/>
    <s v="Louisville"/>
    <n v="62"/>
    <s v="Winner"/>
    <n v="8"/>
    <x v="0"/>
  </r>
  <r>
    <n v="2010"/>
    <x v="5"/>
    <n v="3"/>
    <s v="Pittsburgh"/>
    <n v="89"/>
    <n v="14"/>
    <s v="Oakland"/>
    <n v="66"/>
    <s v="Winner"/>
    <n v="3"/>
    <x v="0"/>
  </r>
  <r>
    <n v="2010"/>
    <x v="5"/>
    <n v="1"/>
    <s v="Duke"/>
    <n v="73"/>
    <n v="16"/>
    <s v="Arkansas-Pine Bluff"/>
    <n v="44"/>
    <s v="Winner"/>
    <n v="1"/>
    <x v="0"/>
  </r>
  <r>
    <n v="2010"/>
    <x v="5"/>
    <n v="6"/>
    <s v="Xavier"/>
    <n v="65"/>
    <n v="11"/>
    <s v="Minnesota"/>
    <n v="54"/>
    <s v="Winner"/>
    <n v="6"/>
    <x v="0"/>
  </r>
  <r>
    <n v="2010"/>
    <x v="5"/>
    <n v="2"/>
    <s v="West Virginia"/>
    <n v="77"/>
    <n v="15"/>
    <s v="Morgan State"/>
    <n v="50"/>
    <s v="Winner"/>
    <n v="2"/>
    <x v="0"/>
  </r>
  <r>
    <n v="2010"/>
    <x v="5"/>
    <n v="2"/>
    <s v="Kansas State"/>
    <n v="82"/>
    <n v="15"/>
    <s v="North Texas"/>
    <n v="62"/>
    <s v="Winner"/>
    <n v="2"/>
    <x v="0"/>
  </r>
  <r>
    <n v="2010"/>
    <x v="5"/>
    <n v="4"/>
    <s v="Vanderbilt"/>
    <n v="65"/>
    <n v="13"/>
    <s v="Murray St."/>
    <n v="66"/>
    <s v="Loser"/>
    <n v="13"/>
    <x v="1"/>
  </r>
  <r>
    <n v="2010"/>
    <x v="5"/>
    <n v="7"/>
    <s v="Brigham Young"/>
    <n v="99"/>
    <n v="10"/>
    <s v="Florida"/>
    <n v="92"/>
    <s v="Winner"/>
    <n v="7"/>
    <x v="0"/>
  </r>
  <r>
    <n v="2010"/>
    <x v="5"/>
    <n v="5"/>
    <s v="Butler"/>
    <n v="77"/>
    <n v="12"/>
    <s v="UTEP"/>
    <n v="59"/>
    <s v="Winner"/>
    <n v="5"/>
    <x v="0"/>
  </r>
  <r>
    <n v="2010"/>
    <x v="5"/>
    <n v="3"/>
    <s v="New Mexico"/>
    <n v="62"/>
    <n v="14"/>
    <s v="Montana"/>
    <n v="57"/>
    <s v="Winner"/>
    <n v="3"/>
    <x v="0"/>
  </r>
  <r>
    <n v="2010"/>
    <x v="5"/>
    <n v="1"/>
    <s v="Kentucky"/>
    <n v="100"/>
    <n v="16"/>
    <s v="East Tennessee State"/>
    <n v="71"/>
    <s v="Winner"/>
    <n v="1"/>
    <x v="0"/>
  </r>
  <r>
    <n v="2010"/>
    <x v="5"/>
    <n v="8"/>
    <s v="Texas"/>
    <n v="80"/>
    <n v="9"/>
    <s v="Wake Forest"/>
    <n v="81"/>
    <s v="Loser"/>
    <n v="9"/>
    <x v="1"/>
  </r>
  <r>
    <n v="2010"/>
    <x v="5"/>
    <n v="6"/>
    <s v="Notre Dame"/>
    <n v="50"/>
    <n v="11"/>
    <s v="Old Dominion"/>
    <n v="51"/>
    <s v="Loser"/>
    <n v="11"/>
    <x v="1"/>
  </r>
  <r>
    <n v="2010"/>
    <x v="5"/>
    <n v="3"/>
    <s v="Baylor"/>
    <n v="68"/>
    <n v="14"/>
    <s v="Sam Houston State"/>
    <n v="59"/>
    <s v="Winner"/>
    <n v="3"/>
    <x v="0"/>
  </r>
  <r>
    <n v="2010"/>
    <x v="5"/>
    <n v="7"/>
    <s v="Richmond"/>
    <n v="71"/>
    <n v="10"/>
    <s v="St. Mary's (Cal.)"/>
    <n v="80"/>
    <s v="Loser"/>
    <n v="10"/>
    <x v="1"/>
  </r>
  <r>
    <n v="2010"/>
    <x v="5"/>
    <n v="2"/>
    <s v="Villanova"/>
    <n v="73"/>
    <n v="15"/>
    <s v="Robert Morris"/>
    <n v="70"/>
    <s v="Winner"/>
    <n v="2"/>
    <x v="0"/>
  </r>
  <r>
    <n v="2010"/>
    <x v="5"/>
    <n v="6"/>
    <s v="Marquette"/>
    <n v="78"/>
    <n v="11"/>
    <s v="Washington"/>
    <n v="80"/>
    <s v="Loser"/>
    <n v="11"/>
    <x v="1"/>
  </r>
  <r>
    <n v="2010"/>
    <x v="5"/>
    <n v="1"/>
    <s v="Kansas"/>
    <n v="90"/>
    <n v="16"/>
    <s v="Lehigh"/>
    <n v="74"/>
    <s v="Winner"/>
    <n v="1"/>
    <x v="0"/>
  </r>
  <r>
    <n v="2010"/>
    <x v="5"/>
    <n v="8"/>
    <s v="UNLV"/>
    <n v="66"/>
    <n v="9"/>
    <s v="Northern Iowa"/>
    <n v="69"/>
    <s v="Loser"/>
    <n v="9"/>
    <x v="1"/>
  </r>
  <r>
    <n v="2010"/>
    <x v="5"/>
    <n v="3"/>
    <s v="Georgetown"/>
    <n v="83"/>
    <n v="14"/>
    <s v="Ohio"/>
    <n v="97"/>
    <s v="Loser"/>
    <n v="14"/>
    <x v="1"/>
  </r>
  <r>
    <n v="2010"/>
    <x v="5"/>
    <n v="6"/>
    <s v="Tennessee"/>
    <n v="62"/>
    <n v="11"/>
    <s v="San Diego State"/>
    <n v="59"/>
    <s v="Winner"/>
    <n v="6"/>
    <x v="0"/>
  </r>
  <r>
    <n v="2010"/>
    <x v="6"/>
    <n v="16"/>
    <s v="Arkansas-Pine Bluff"/>
    <n v="61"/>
    <n v="16"/>
    <s v="Winthrop"/>
    <n v="44"/>
    <s v="Winner"/>
    <n v="16"/>
    <x v="0"/>
  </r>
  <r>
    <n v="2009"/>
    <x v="0"/>
    <n v="2"/>
    <s v="Michigan State"/>
    <n v="72"/>
    <n v="1"/>
    <s v="North Carolina"/>
    <n v="89"/>
    <s v="Loser"/>
    <n v="1"/>
    <x v="1"/>
  </r>
  <r>
    <n v="2009"/>
    <x v="1"/>
    <n v="2"/>
    <s v="Michigan State"/>
    <n v="82"/>
    <n v="1"/>
    <s v="Connecticut"/>
    <n v="73"/>
    <s v="Winner"/>
    <n v="2"/>
    <x v="0"/>
  </r>
  <r>
    <n v="2009"/>
    <x v="1"/>
    <n v="3"/>
    <s v="Villanova"/>
    <n v="69"/>
    <n v="1"/>
    <s v="North Carolina"/>
    <n v="83"/>
    <s v="Loser"/>
    <n v="1"/>
    <x v="1"/>
  </r>
  <r>
    <n v="2009"/>
    <x v="2"/>
    <n v="1"/>
    <s v="North Carolina"/>
    <n v="72"/>
    <n v="2"/>
    <s v="Oklahoma"/>
    <n v="60"/>
    <s v="Winner"/>
    <n v="1"/>
    <x v="0"/>
  </r>
  <r>
    <n v="2009"/>
    <x v="2"/>
    <n v="1"/>
    <s v="Louisville"/>
    <n v="52"/>
    <n v="2"/>
    <s v="Michigan State"/>
    <n v="64"/>
    <s v="Loser"/>
    <n v="2"/>
    <x v="1"/>
  </r>
  <r>
    <n v="2009"/>
    <x v="2"/>
    <n v="1"/>
    <s v="Connecticut"/>
    <n v="82"/>
    <n v="3"/>
    <s v="Missouri"/>
    <n v="75"/>
    <s v="Winner"/>
    <n v="1"/>
    <x v="0"/>
  </r>
  <r>
    <n v="2009"/>
    <x v="2"/>
    <n v="1"/>
    <s v="Pittsburgh"/>
    <n v="76"/>
    <n v="3"/>
    <s v="Villanova"/>
    <n v="78"/>
    <s v="Loser"/>
    <n v="3"/>
    <x v="1"/>
  </r>
  <r>
    <n v="2009"/>
    <x v="3"/>
    <n v="1"/>
    <s v="Louisville"/>
    <n v="103"/>
    <n v="12"/>
    <s v="Arizona"/>
    <n v="64"/>
    <s v="Winner"/>
    <n v="1"/>
    <x v="0"/>
  </r>
  <r>
    <n v="2009"/>
    <x v="3"/>
    <n v="3"/>
    <s v="Kansas"/>
    <n v="62"/>
    <n v="2"/>
    <s v="Michigan State"/>
    <n v="67"/>
    <s v="Loser"/>
    <n v="2"/>
    <x v="1"/>
  </r>
  <r>
    <n v="2009"/>
    <x v="3"/>
    <n v="1"/>
    <s v="North Carolina"/>
    <n v="98"/>
    <n v="4"/>
    <s v="Gonzaga"/>
    <n v="77"/>
    <s v="Winner"/>
    <n v="1"/>
    <x v="0"/>
  </r>
  <r>
    <n v="2009"/>
    <x v="3"/>
    <n v="3"/>
    <s v="Syracuse"/>
    <n v="71"/>
    <n v="2"/>
    <s v="Oklahoma"/>
    <n v="84"/>
    <s v="Loser"/>
    <n v="2"/>
    <x v="1"/>
  </r>
  <r>
    <n v="2009"/>
    <x v="3"/>
    <n v="1"/>
    <s v="Connecticut"/>
    <n v="72"/>
    <n v="5"/>
    <s v="Purdue"/>
    <n v="60"/>
    <s v="Winner"/>
    <n v="1"/>
    <x v="0"/>
  </r>
  <r>
    <n v="2009"/>
    <x v="3"/>
    <n v="3"/>
    <s v="Missouri"/>
    <n v="102"/>
    <n v="2"/>
    <s v="Memphis"/>
    <n v="91"/>
    <s v="Winner"/>
    <n v="3"/>
    <x v="0"/>
  </r>
  <r>
    <n v="2009"/>
    <x v="3"/>
    <n v="1"/>
    <s v="Pittsburgh"/>
    <n v="60"/>
    <n v="4"/>
    <s v="Xavier"/>
    <n v="55"/>
    <s v="Winner"/>
    <n v="1"/>
    <x v="0"/>
  </r>
  <r>
    <n v="2009"/>
    <x v="3"/>
    <n v="3"/>
    <s v="Villanova"/>
    <n v="77"/>
    <n v="2"/>
    <s v="Duke"/>
    <n v="54"/>
    <s v="Winner"/>
    <n v="3"/>
    <x v="0"/>
  </r>
  <r>
    <n v="2009"/>
    <x v="4"/>
    <n v="1"/>
    <s v="Louisville"/>
    <n v="79"/>
    <n v="9"/>
    <s v="Siena"/>
    <n v="62"/>
    <s v="Winner"/>
    <n v="1"/>
    <x v="0"/>
  </r>
  <r>
    <n v="2009"/>
    <x v="4"/>
    <n v="10"/>
    <s v="Southern California"/>
    <n v="69"/>
    <n v="2"/>
    <s v="Michigan State"/>
    <n v="74"/>
    <s v="Loser"/>
    <n v="2"/>
    <x v="1"/>
  </r>
  <r>
    <n v="2009"/>
    <x v="4"/>
    <n v="12"/>
    <s v="Arizona"/>
    <n v="71"/>
    <n v="13"/>
    <s v="Cleveland State"/>
    <n v="57"/>
    <s v="Winner"/>
    <n v="12"/>
    <x v="0"/>
  </r>
  <r>
    <n v="2009"/>
    <x v="4"/>
    <n v="12"/>
    <s v="Wisconsin"/>
    <n v="49"/>
    <n v="4"/>
    <s v="Xavier"/>
    <n v="60"/>
    <s v="Loser"/>
    <n v="4"/>
    <x v="1"/>
  </r>
  <r>
    <n v="2009"/>
    <x v="4"/>
    <n v="6"/>
    <s v="Arizona State"/>
    <n v="67"/>
    <n v="3"/>
    <s v="Syracuse"/>
    <n v="78"/>
    <s v="Loser"/>
    <n v="3"/>
    <x v="1"/>
  </r>
  <r>
    <n v="2009"/>
    <x v="4"/>
    <n v="11"/>
    <s v="Dayton"/>
    <n v="43"/>
    <n v="3"/>
    <s v="Kansas"/>
    <n v="60"/>
    <s v="Loser"/>
    <n v="3"/>
    <x v="1"/>
  </r>
  <r>
    <n v="2009"/>
    <x v="4"/>
    <n v="1"/>
    <s v="Pittsburgh"/>
    <n v="84"/>
    <n v="8"/>
    <s v="Oklahoma State"/>
    <n v="76"/>
    <s v="Winner"/>
    <n v="1"/>
    <x v="0"/>
  </r>
  <r>
    <n v="2009"/>
    <x v="4"/>
    <n v="6"/>
    <s v="Marquette"/>
    <n v="79"/>
    <n v="3"/>
    <s v="Missouri"/>
    <n v="83"/>
    <s v="Loser"/>
    <n v="3"/>
    <x v="1"/>
  </r>
  <r>
    <n v="2009"/>
    <x v="4"/>
    <n v="6"/>
    <s v="UCLA"/>
    <n v="69"/>
    <n v="3"/>
    <s v="Villanova"/>
    <n v="89"/>
    <s v="Loser"/>
    <n v="3"/>
    <x v="1"/>
  </r>
  <r>
    <n v="2009"/>
    <x v="4"/>
    <n v="1"/>
    <s v="Connecticut"/>
    <n v="92"/>
    <n v="9"/>
    <s v="Texas A&amp;M"/>
    <n v="66"/>
    <s v="Winner"/>
    <n v="1"/>
    <x v="0"/>
  </r>
  <r>
    <n v="2009"/>
    <x v="4"/>
    <n v="1"/>
    <s v="North Carolina"/>
    <n v="84"/>
    <n v="8"/>
    <s v="LSU"/>
    <n v="70"/>
    <s v="Winner"/>
    <n v="1"/>
    <x v="0"/>
  </r>
  <r>
    <n v="2009"/>
    <x v="4"/>
    <n v="5"/>
    <s v="Purdue"/>
    <n v="76"/>
    <n v="4"/>
    <s v="Washington"/>
    <n v="74"/>
    <s v="Winner"/>
    <n v="5"/>
    <x v="0"/>
  </r>
  <r>
    <n v="2009"/>
    <x v="4"/>
    <n v="10"/>
    <s v="Michigan"/>
    <n v="63"/>
    <n v="2"/>
    <s v="Oklahoma"/>
    <n v="73"/>
    <s v="Loser"/>
    <n v="2"/>
    <x v="1"/>
  </r>
  <r>
    <n v="2009"/>
    <x v="4"/>
    <n v="12"/>
    <s v="Western Kentucky"/>
    <n v="81"/>
    <n v="4"/>
    <s v="Gonzaga"/>
    <n v="83"/>
    <s v="Loser"/>
    <n v="4"/>
    <x v="1"/>
  </r>
  <r>
    <n v="2009"/>
    <x v="4"/>
    <n v="7"/>
    <s v="Texas"/>
    <n v="69"/>
    <n v="2"/>
    <s v="Duke"/>
    <n v="74"/>
    <s v="Loser"/>
    <n v="2"/>
    <x v="1"/>
  </r>
  <r>
    <n v="2009"/>
    <x v="4"/>
    <n v="10"/>
    <s v="Maryland"/>
    <n v="70"/>
    <n v="2"/>
    <s v="Memphis"/>
    <n v="89"/>
    <s v="Loser"/>
    <n v="2"/>
    <x v="1"/>
  </r>
  <r>
    <n v="2009"/>
    <x v="5"/>
    <n v="5"/>
    <s v="Florida State"/>
    <n v="59"/>
    <n v="12"/>
    <s v="Wisconsin"/>
    <n v="61"/>
    <s v="Loser"/>
    <n v="12"/>
    <x v="1"/>
  </r>
  <r>
    <n v="2009"/>
    <x v="5"/>
    <n v="6"/>
    <s v="West Virginia"/>
    <n v="60"/>
    <n v="11"/>
    <s v="Dayton"/>
    <n v="68"/>
    <s v="Loser"/>
    <n v="11"/>
    <x v="1"/>
  </r>
  <r>
    <n v="2009"/>
    <x v="5"/>
    <n v="4"/>
    <s v="Wake Forest"/>
    <n v="69"/>
    <n v="13"/>
    <s v="Cleveland State"/>
    <n v="84"/>
    <s v="Loser"/>
    <n v="13"/>
    <x v="1"/>
  </r>
  <r>
    <n v="2009"/>
    <x v="5"/>
    <n v="7"/>
    <s v="Boston College"/>
    <n v="55"/>
    <n v="10"/>
    <s v="Southern California"/>
    <n v="72"/>
    <s v="Loser"/>
    <n v="10"/>
    <x v="1"/>
  </r>
  <r>
    <n v="2009"/>
    <x v="5"/>
    <n v="3"/>
    <s v="Missouri"/>
    <n v="78"/>
    <n v="14"/>
    <s v="Cornell"/>
    <n v="59"/>
    <s v="Winner"/>
    <n v="3"/>
    <x v="0"/>
  </r>
  <r>
    <n v="2009"/>
    <x v="5"/>
    <n v="3"/>
    <s v="Syracuse"/>
    <n v="59"/>
    <n v="14"/>
    <s v="Stephen F. Austin"/>
    <n v="44"/>
    <s v="Winner"/>
    <n v="3"/>
    <x v="0"/>
  </r>
  <r>
    <n v="2009"/>
    <x v="5"/>
    <n v="6"/>
    <s v="Arizona State"/>
    <n v="66"/>
    <n v="11"/>
    <s v="Temple"/>
    <n v="57"/>
    <s v="Winner"/>
    <n v="6"/>
    <x v="0"/>
  </r>
  <r>
    <n v="2009"/>
    <x v="5"/>
    <n v="4"/>
    <s v="Xavier"/>
    <n v="77"/>
    <n v="13"/>
    <s v="Portland State"/>
    <n v="59"/>
    <s v="Winner"/>
    <n v="4"/>
    <x v="0"/>
  </r>
  <r>
    <n v="2009"/>
    <x v="5"/>
    <n v="3"/>
    <s v="Kansas"/>
    <n v="84"/>
    <n v="14"/>
    <s v="North Dakota State"/>
    <n v="74"/>
    <s v="Winner"/>
    <n v="3"/>
    <x v="0"/>
  </r>
  <r>
    <n v="2009"/>
    <x v="5"/>
    <n v="1"/>
    <s v="Louisville"/>
    <n v="74"/>
    <n v="16"/>
    <s v="Morehead State"/>
    <n v="54"/>
    <s v="Winner"/>
    <n v="1"/>
    <x v="0"/>
  </r>
  <r>
    <n v="2009"/>
    <x v="5"/>
    <n v="6"/>
    <s v="Marquette"/>
    <n v="58"/>
    <n v="11"/>
    <s v="Utah State"/>
    <n v="57"/>
    <s v="Winner"/>
    <n v="6"/>
    <x v="0"/>
  </r>
  <r>
    <n v="2009"/>
    <x v="5"/>
    <n v="8"/>
    <s v="Ohio State"/>
    <n v="72"/>
    <n v="9"/>
    <s v="Siena"/>
    <n v="74"/>
    <s v="Loser"/>
    <n v="9"/>
    <x v="1"/>
  </r>
  <r>
    <n v="2009"/>
    <x v="5"/>
    <n v="5"/>
    <s v="Utah"/>
    <n v="71"/>
    <n v="12"/>
    <s v="Arizona"/>
    <n v="84"/>
    <s v="Loser"/>
    <n v="12"/>
    <x v="1"/>
  </r>
  <r>
    <n v="2009"/>
    <x v="5"/>
    <n v="1"/>
    <s v="Pittsburgh"/>
    <n v="72"/>
    <n v="16"/>
    <s v="East Tennessee State"/>
    <n v="62"/>
    <s v="Winner"/>
    <n v="1"/>
    <x v="0"/>
  </r>
  <r>
    <n v="2009"/>
    <x v="5"/>
    <n v="8"/>
    <s v="Oklahoma State"/>
    <n v="77"/>
    <n v="9"/>
    <s v="Tennessee"/>
    <n v="75"/>
    <s v="Winner"/>
    <n v="8"/>
    <x v="0"/>
  </r>
  <r>
    <n v="2009"/>
    <x v="5"/>
    <n v="2"/>
    <s v="Michigan State"/>
    <n v="77"/>
    <n v="15"/>
    <s v="Robert Morris"/>
    <n v="62"/>
    <s v="Winner"/>
    <n v="2"/>
    <x v="0"/>
  </r>
  <r>
    <n v="2009"/>
    <x v="5"/>
    <n v="5"/>
    <s v="Illinois"/>
    <n v="72"/>
    <n v="12"/>
    <s v="Western Kentucky"/>
    <n v="76"/>
    <s v="Loser"/>
    <n v="12"/>
    <x v="1"/>
  </r>
  <r>
    <n v="2009"/>
    <x v="5"/>
    <n v="2"/>
    <s v="Oklahoma"/>
    <n v="82"/>
    <n v="15"/>
    <s v="Morgan State"/>
    <n v="54"/>
    <s v="Winner"/>
    <n v="2"/>
    <x v="0"/>
  </r>
  <r>
    <n v="2009"/>
    <x v="5"/>
    <n v="4"/>
    <s v="Gonzaga"/>
    <n v="77"/>
    <n v="13"/>
    <s v="Akron"/>
    <n v="64"/>
    <s v="Winner"/>
    <n v="4"/>
    <x v="0"/>
  </r>
  <r>
    <n v="2009"/>
    <x v="5"/>
    <n v="8"/>
    <s v="LSU"/>
    <n v="75"/>
    <n v="9"/>
    <s v="Butler"/>
    <n v="71"/>
    <s v="Winner"/>
    <n v="8"/>
    <x v="0"/>
  </r>
  <r>
    <n v="2009"/>
    <x v="5"/>
    <n v="1"/>
    <s v="North Carolina"/>
    <n v="101"/>
    <n v="16"/>
    <s v="Radford"/>
    <n v="58"/>
    <s v="Winner"/>
    <n v="1"/>
    <x v="0"/>
  </r>
  <r>
    <n v="2009"/>
    <x v="5"/>
    <n v="7"/>
    <s v="Clemson"/>
    <n v="59"/>
    <n v="10"/>
    <s v="Michigan"/>
    <n v="62"/>
    <s v="Loser"/>
    <n v="10"/>
    <x v="1"/>
  </r>
  <r>
    <n v="2009"/>
    <x v="5"/>
    <n v="2"/>
    <s v="Duke"/>
    <n v="86"/>
    <n v="15"/>
    <s v="Binghamton"/>
    <n v="62"/>
    <s v="Winner"/>
    <n v="2"/>
    <x v="0"/>
  </r>
  <r>
    <n v="2009"/>
    <x v="5"/>
    <n v="7"/>
    <s v="Texas"/>
    <n v="76"/>
    <n v="10"/>
    <s v="Minnesota"/>
    <n v="62"/>
    <s v="Winner"/>
    <n v="7"/>
    <x v="0"/>
  </r>
  <r>
    <n v="2009"/>
    <x v="5"/>
    <n v="6"/>
    <s v="UCLA"/>
    <n v="65"/>
    <n v="11"/>
    <s v="Virginia Commonwealth"/>
    <n v="64"/>
    <s v="Winner"/>
    <n v="6"/>
    <x v="0"/>
  </r>
  <r>
    <n v="2009"/>
    <x v="5"/>
    <n v="2"/>
    <s v="Memphis"/>
    <n v="81"/>
    <n v="15"/>
    <s v="Cal State Northridge"/>
    <n v="70"/>
    <s v="Winner"/>
    <n v="2"/>
    <x v="0"/>
  </r>
  <r>
    <n v="2009"/>
    <x v="5"/>
    <n v="7"/>
    <s v="California"/>
    <n v="71"/>
    <n v="10"/>
    <s v="Maryland"/>
    <n v="84"/>
    <s v="Loser"/>
    <n v="10"/>
    <x v="1"/>
  </r>
  <r>
    <n v="2009"/>
    <x v="5"/>
    <n v="4"/>
    <s v="Washington"/>
    <n v="71"/>
    <n v="13"/>
    <s v="Mississippi State"/>
    <n v="58"/>
    <s v="Winner"/>
    <n v="4"/>
    <x v="0"/>
  </r>
  <r>
    <n v="2009"/>
    <x v="5"/>
    <n v="5"/>
    <s v="Purdue"/>
    <n v="61"/>
    <n v="12"/>
    <s v="Northern Iowa"/>
    <n v="56"/>
    <s v="Winner"/>
    <n v="5"/>
    <x v="0"/>
  </r>
  <r>
    <n v="2009"/>
    <x v="5"/>
    <n v="8"/>
    <s v="Brigham Young"/>
    <n v="66"/>
    <n v="9"/>
    <s v="Texas A&amp;M"/>
    <n v="79"/>
    <s v="Loser"/>
    <n v="9"/>
    <x v="1"/>
  </r>
  <r>
    <n v="2009"/>
    <x v="5"/>
    <n v="1"/>
    <s v="Connecticut"/>
    <n v="103"/>
    <n v="16"/>
    <s v="Chattanooga"/>
    <n v="47"/>
    <s v="Winner"/>
    <n v="1"/>
    <x v="0"/>
  </r>
  <r>
    <n v="2009"/>
    <x v="5"/>
    <n v="3"/>
    <s v="Villanova"/>
    <n v="80"/>
    <n v="14"/>
    <s v="American"/>
    <n v="67"/>
    <s v="Winner"/>
    <n v="3"/>
    <x v="0"/>
  </r>
  <r>
    <n v="2009"/>
    <x v="6"/>
    <n v="16"/>
    <s v="Morehead State"/>
    <n v="58"/>
    <n v="16"/>
    <s v="Alabama State"/>
    <n v="43"/>
    <s v="Winner"/>
    <n v="16"/>
    <x v="0"/>
  </r>
  <r>
    <n v="2008"/>
    <x v="0"/>
    <n v="1"/>
    <s v="Kansas"/>
    <n v="75"/>
    <n v="1"/>
    <s v="Memphis"/>
    <n v="68"/>
    <s v="Winner"/>
    <n v="1"/>
    <x v="0"/>
  </r>
  <r>
    <n v="2008"/>
    <x v="1"/>
    <n v="1"/>
    <s v="Memphis"/>
    <n v="78"/>
    <n v="1"/>
    <s v="UCLA"/>
    <n v="63"/>
    <s v="Winner"/>
    <n v="1"/>
    <x v="0"/>
  </r>
  <r>
    <n v="2008"/>
    <x v="1"/>
    <n v="1"/>
    <s v="North Carolina"/>
    <n v="66"/>
    <n v="1"/>
    <s v="Kansas"/>
    <n v="84"/>
    <s v="Loser"/>
    <n v="1"/>
    <x v="1"/>
  </r>
  <r>
    <n v="2008"/>
    <x v="2"/>
    <n v="1"/>
    <s v="Memphis"/>
    <n v="85"/>
    <n v="2"/>
    <s v="Texas"/>
    <n v="67"/>
    <s v="Winner"/>
    <n v="1"/>
    <x v="0"/>
  </r>
  <r>
    <n v="2008"/>
    <x v="2"/>
    <n v="1"/>
    <s v="Kansas"/>
    <n v="59"/>
    <n v="10"/>
    <s v="Davidson"/>
    <n v="57"/>
    <s v="Winner"/>
    <n v="1"/>
    <x v="0"/>
  </r>
  <r>
    <n v="2008"/>
    <x v="2"/>
    <n v="1"/>
    <s v="North Carolina"/>
    <n v="83"/>
    <n v="3"/>
    <s v="Louisville"/>
    <n v="73"/>
    <s v="Winner"/>
    <n v="1"/>
    <x v="0"/>
  </r>
  <r>
    <n v="2008"/>
    <x v="2"/>
    <n v="1"/>
    <s v="UCLA"/>
    <n v="76"/>
    <n v="3"/>
    <s v="Xavier"/>
    <n v="57"/>
    <s v="Winner"/>
    <n v="1"/>
    <x v="0"/>
  </r>
  <r>
    <n v="2008"/>
    <x v="3"/>
    <n v="3"/>
    <s v="Stanford"/>
    <n v="62"/>
    <n v="2"/>
    <s v="Texas"/>
    <n v="82"/>
    <s v="Loser"/>
    <n v="2"/>
    <x v="1"/>
  </r>
  <r>
    <n v="2008"/>
    <x v="3"/>
    <n v="1"/>
    <s v="Kansas"/>
    <n v="72"/>
    <n v="12"/>
    <s v="Villanova"/>
    <n v="57"/>
    <s v="Winner"/>
    <n v="1"/>
    <x v="0"/>
  </r>
  <r>
    <n v="2008"/>
    <x v="3"/>
    <n v="3"/>
    <s v="Wisconsin"/>
    <n v="56"/>
    <n v="10"/>
    <s v="Davidson"/>
    <n v="73"/>
    <s v="Loser"/>
    <n v="10"/>
    <x v="1"/>
  </r>
  <r>
    <n v="2008"/>
    <x v="3"/>
    <n v="1"/>
    <s v="Memphis"/>
    <n v="92"/>
    <n v="5"/>
    <s v="Michigan State"/>
    <n v="74"/>
    <s v="Winner"/>
    <n v="1"/>
    <x v="0"/>
  </r>
  <r>
    <n v="2008"/>
    <x v="3"/>
    <n v="1"/>
    <s v="North Carolina"/>
    <n v="68"/>
    <n v="4"/>
    <s v="Washington State"/>
    <n v="47"/>
    <s v="Winner"/>
    <n v="1"/>
    <x v="0"/>
  </r>
  <r>
    <n v="2008"/>
    <x v="3"/>
    <n v="3"/>
    <s v="Xavier"/>
    <n v="79"/>
    <n v="7"/>
    <s v="West Virginia"/>
    <n v="75"/>
    <s v="Winner"/>
    <n v="3"/>
    <x v="0"/>
  </r>
  <r>
    <n v="2008"/>
    <x v="3"/>
    <n v="3"/>
    <s v="Louisville"/>
    <n v="79"/>
    <n v="2"/>
    <s v="Tennessee"/>
    <n v="60"/>
    <s v="Winner"/>
    <n v="3"/>
    <x v="0"/>
  </r>
  <r>
    <n v="2008"/>
    <x v="3"/>
    <n v="1"/>
    <s v="UCLA"/>
    <n v="88"/>
    <n v="12"/>
    <s v="Western Kentucky"/>
    <n v="78"/>
    <s v="Winner"/>
    <n v="1"/>
    <x v="0"/>
  </r>
  <r>
    <n v="2008"/>
    <x v="4"/>
    <n v="12"/>
    <s v="Villanova"/>
    <n v="84"/>
    <n v="13"/>
    <s v="Siena"/>
    <n v="72"/>
    <s v="Winner"/>
    <n v="12"/>
    <x v="0"/>
  </r>
  <r>
    <n v="2008"/>
    <x v="4"/>
    <n v="12"/>
    <s v="Western Kentucky"/>
    <n v="72"/>
    <n v="13"/>
    <s v="San Diego"/>
    <n v="63"/>
    <s v="Winner"/>
    <n v="12"/>
    <x v="0"/>
  </r>
  <r>
    <n v="2008"/>
    <x v="4"/>
    <n v="6"/>
    <s v="Oklahoma"/>
    <n v="48"/>
    <n v="3"/>
    <s v="Louisville"/>
    <n v="78"/>
    <s v="Loser"/>
    <n v="3"/>
    <x v="1"/>
  </r>
  <r>
    <n v="2008"/>
    <x v="4"/>
    <n v="7"/>
    <s v="Miami (Fla.)"/>
    <n v="72"/>
    <n v="2"/>
    <s v="Texas"/>
    <n v="75"/>
    <s v="Loser"/>
    <n v="2"/>
    <x v="1"/>
  </r>
  <r>
    <n v="2008"/>
    <x v="4"/>
    <n v="10"/>
    <s v="Davidson"/>
    <n v="74"/>
    <n v="2"/>
    <s v="Georgetown"/>
    <n v="70"/>
    <s v="Winner"/>
    <n v="10"/>
    <x v="0"/>
  </r>
  <r>
    <n v="2008"/>
    <x v="4"/>
    <n v="1"/>
    <s v="North Carolina"/>
    <n v="108"/>
    <n v="9"/>
    <s v="Arkansas"/>
    <n v="77"/>
    <s v="Winner"/>
    <n v="1"/>
    <x v="0"/>
  </r>
  <r>
    <n v="2008"/>
    <x v="4"/>
    <n v="1"/>
    <s v="Memphis"/>
    <n v="77"/>
    <n v="8"/>
    <s v="Mississippi State"/>
    <n v="74"/>
    <s v="Winner"/>
    <n v="1"/>
    <x v="0"/>
  </r>
  <r>
    <n v="2008"/>
    <x v="4"/>
    <n v="7"/>
    <s v="Butler"/>
    <n v="71"/>
    <n v="2"/>
    <s v="Tennessee"/>
    <n v="76"/>
    <s v="Loser"/>
    <n v="2"/>
    <x v="1"/>
  </r>
  <r>
    <n v="2008"/>
    <x v="4"/>
    <n v="6"/>
    <s v="Marquette"/>
    <n v="81"/>
    <n v="3"/>
    <s v="Stanford"/>
    <n v="82"/>
    <s v="Loser"/>
    <n v="3"/>
    <x v="1"/>
  </r>
  <r>
    <n v="2008"/>
    <x v="4"/>
    <n v="11"/>
    <s v="Kansas State"/>
    <n v="55"/>
    <n v="3"/>
    <s v="Wisconsin"/>
    <n v="72"/>
    <s v="Loser"/>
    <n v="3"/>
    <x v="1"/>
  </r>
  <r>
    <n v="2008"/>
    <x v="4"/>
    <n v="5"/>
    <s v="Notre Dame"/>
    <n v="41"/>
    <n v="4"/>
    <s v="Washington State"/>
    <n v="61"/>
    <s v="Loser"/>
    <n v="4"/>
    <x v="1"/>
  </r>
  <r>
    <n v="2008"/>
    <x v="4"/>
    <n v="1"/>
    <s v="Kansas"/>
    <n v="75"/>
    <n v="8"/>
    <s v="UNLV"/>
    <n v="56"/>
    <s v="Winner"/>
    <n v="1"/>
    <x v="0"/>
  </r>
  <r>
    <n v="2008"/>
    <x v="4"/>
    <n v="7"/>
    <s v="West Virginia"/>
    <n v="73"/>
    <n v="2"/>
    <s v="Duke"/>
    <n v="67"/>
    <s v="Winner"/>
    <n v="7"/>
    <x v="0"/>
  </r>
  <r>
    <n v="2008"/>
    <x v="4"/>
    <n v="1"/>
    <s v="UCLA"/>
    <n v="51"/>
    <n v="9"/>
    <s v="Texas A&amp;M"/>
    <n v="49"/>
    <s v="Winner"/>
    <n v="1"/>
    <x v="0"/>
  </r>
  <r>
    <n v="2008"/>
    <x v="4"/>
    <n v="6"/>
    <s v="Purdue"/>
    <n v="78"/>
    <n v="3"/>
    <s v="Xavier"/>
    <n v="85"/>
    <s v="Loser"/>
    <n v="3"/>
    <x v="1"/>
  </r>
  <r>
    <n v="2008"/>
    <x v="4"/>
    <n v="5"/>
    <s v="Michigan State"/>
    <n v="65"/>
    <n v="4"/>
    <s v="Pittsburgh"/>
    <n v="54"/>
    <s v="Winner"/>
    <n v="5"/>
    <x v="0"/>
  </r>
  <r>
    <n v="2008"/>
    <x v="5"/>
    <n v="1"/>
    <s v="Memphis"/>
    <n v="87"/>
    <n v="16"/>
    <s v="Texas-Arlington"/>
    <n v="63"/>
    <s v="Winner"/>
    <n v="1"/>
    <x v="0"/>
  </r>
  <r>
    <n v="2008"/>
    <x v="5"/>
    <n v="2"/>
    <s v="Tennessee"/>
    <n v="72"/>
    <n v="15"/>
    <s v="American"/>
    <n v="57"/>
    <s v="Winner"/>
    <n v="2"/>
    <x v="0"/>
  </r>
  <r>
    <n v="2008"/>
    <x v="5"/>
    <n v="2"/>
    <s v="Texas"/>
    <n v="74"/>
    <n v="15"/>
    <s v="Austin Peay"/>
    <n v="54"/>
    <s v="Winner"/>
    <n v="2"/>
    <x v="0"/>
  </r>
  <r>
    <n v="2008"/>
    <x v="5"/>
    <n v="2"/>
    <s v="Georgetown"/>
    <n v="66"/>
    <n v="15"/>
    <s v="Maryland-Baltimore County"/>
    <n v="47"/>
    <s v="Winner"/>
    <n v="2"/>
    <x v="0"/>
  </r>
  <r>
    <n v="2008"/>
    <x v="5"/>
    <n v="3"/>
    <s v="Louisville"/>
    <n v="79"/>
    <n v="14"/>
    <s v="Boise State"/>
    <n v="61"/>
    <s v="Winner"/>
    <n v="3"/>
    <x v="0"/>
  </r>
  <r>
    <n v="2008"/>
    <x v="5"/>
    <n v="1"/>
    <s v="North Carolina"/>
    <n v="113"/>
    <n v="16"/>
    <s v="Mount St. Mary's"/>
    <n v="74"/>
    <s v="Winner"/>
    <n v="1"/>
    <x v="0"/>
  </r>
  <r>
    <n v="2008"/>
    <x v="5"/>
    <n v="4"/>
    <s v="Vanderbilt"/>
    <n v="62"/>
    <n v="13"/>
    <s v="Siena"/>
    <n v="83"/>
    <s v="Loser"/>
    <n v="13"/>
    <x v="1"/>
  </r>
  <r>
    <n v="2008"/>
    <x v="5"/>
    <n v="4"/>
    <s v="Connecticut"/>
    <n v="69"/>
    <n v="13"/>
    <s v="San Diego"/>
    <n v="70"/>
    <s v="Loser"/>
    <n v="13"/>
    <x v="1"/>
  </r>
  <r>
    <n v="2008"/>
    <x v="5"/>
    <n v="6"/>
    <s v="Oklahoma"/>
    <n v="72"/>
    <n v="11"/>
    <s v="St. Joseph's"/>
    <n v="64"/>
    <s v="Winner"/>
    <n v="6"/>
    <x v="0"/>
  </r>
  <r>
    <n v="2008"/>
    <x v="5"/>
    <n v="8"/>
    <s v="Mississippi State"/>
    <n v="76"/>
    <n v="9"/>
    <s v="Oregon"/>
    <n v="69"/>
    <s v="Winner"/>
    <n v="8"/>
    <x v="0"/>
  </r>
  <r>
    <n v="2008"/>
    <x v="5"/>
    <n v="8"/>
    <s v="Indiana"/>
    <n v="72"/>
    <n v="9"/>
    <s v="Arkansas"/>
    <n v="86"/>
    <s v="Loser"/>
    <n v="9"/>
    <x v="1"/>
  </r>
  <r>
    <n v="2008"/>
    <x v="5"/>
    <n v="7"/>
    <s v="Gonzaga"/>
    <n v="76"/>
    <n v="10"/>
    <s v="Davidson"/>
    <n v="82"/>
    <s v="Loser"/>
    <n v="10"/>
    <x v="1"/>
  </r>
  <r>
    <n v="2008"/>
    <x v="5"/>
    <n v="7"/>
    <s v="Butler"/>
    <n v="81"/>
    <n v="10"/>
    <s v="South Alabama"/>
    <n v="61"/>
    <s v="Winner"/>
    <n v="7"/>
    <x v="0"/>
  </r>
  <r>
    <n v="2008"/>
    <x v="5"/>
    <n v="5"/>
    <s v="Drake"/>
    <n v="99"/>
    <n v="12"/>
    <s v="Western Kentucky"/>
    <n v="101"/>
    <s v="Loser"/>
    <n v="12"/>
    <x v="1"/>
  </r>
  <r>
    <n v="2008"/>
    <x v="5"/>
    <n v="5"/>
    <s v="Clemson"/>
    <n v="69"/>
    <n v="12"/>
    <s v="Villanova"/>
    <n v="75"/>
    <s v="Loser"/>
    <n v="12"/>
    <x v="1"/>
  </r>
  <r>
    <n v="2008"/>
    <x v="5"/>
    <n v="7"/>
    <s v="Miami (Fla.)"/>
    <n v="78"/>
    <n v="10"/>
    <s v="St. Mary's (Cal.)"/>
    <n v="64"/>
    <s v="Winner"/>
    <n v="7"/>
    <x v="0"/>
  </r>
  <r>
    <n v="2008"/>
    <x v="5"/>
    <n v="3"/>
    <s v="Stanford"/>
    <n v="77"/>
    <n v="14"/>
    <s v="Cornell"/>
    <n v="53"/>
    <s v="Winner"/>
    <n v="3"/>
    <x v="0"/>
  </r>
  <r>
    <n v="2008"/>
    <x v="5"/>
    <n v="3"/>
    <s v="Wisconsin"/>
    <n v="71"/>
    <n v="14"/>
    <s v="Cal State Fullerton"/>
    <n v="56"/>
    <s v="Winner"/>
    <n v="3"/>
    <x v="0"/>
  </r>
  <r>
    <n v="2008"/>
    <x v="5"/>
    <n v="8"/>
    <s v="Brigham Young"/>
    <n v="62"/>
    <n v="9"/>
    <s v="Texas A&amp;M"/>
    <n v="67"/>
    <s v="Loser"/>
    <n v="9"/>
    <x v="1"/>
  </r>
  <r>
    <n v="2008"/>
    <x v="5"/>
    <n v="7"/>
    <s v="West Virginia"/>
    <n v="75"/>
    <n v="10"/>
    <s v="Arizona"/>
    <n v="65"/>
    <s v="Winner"/>
    <n v="7"/>
    <x v="0"/>
  </r>
  <r>
    <n v="2008"/>
    <x v="5"/>
    <n v="4"/>
    <s v="Washington State"/>
    <n v="71"/>
    <n v="13"/>
    <s v="Winthrop"/>
    <n v="40"/>
    <s v="Winner"/>
    <n v="4"/>
    <x v="0"/>
  </r>
  <r>
    <n v="2008"/>
    <x v="5"/>
    <n v="3"/>
    <s v="Xavier"/>
    <n v="73"/>
    <n v="14"/>
    <s v="Georgia"/>
    <n v="61"/>
    <s v="Winner"/>
    <n v="3"/>
    <x v="0"/>
  </r>
  <r>
    <n v="2008"/>
    <x v="5"/>
    <n v="4"/>
    <s v="Pittsburgh"/>
    <n v="82"/>
    <n v="13"/>
    <s v="Oral Roberts"/>
    <n v="63"/>
    <s v="Winner"/>
    <n v="4"/>
    <x v="0"/>
  </r>
  <r>
    <n v="2008"/>
    <x v="5"/>
    <n v="2"/>
    <s v="Duke"/>
    <n v="71"/>
    <n v="15"/>
    <s v="Belmont"/>
    <n v="70"/>
    <s v="Winner"/>
    <n v="2"/>
    <x v="0"/>
  </r>
  <r>
    <n v="2008"/>
    <x v="5"/>
    <n v="1"/>
    <s v="Kansas"/>
    <n v="85"/>
    <n v="16"/>
    <s v="Portland State"/>
    <n v="61"/>
    <s v="Winner"/>
    <n v="1"/>
    <x v="0"/>
  </r>
  <r>
    <n v="2008"/>
    <x v="5"/>
    <n v="5"/>
    <s v="Michigan State"/>
    <n v="72"/>
    <n v="12"/>
    <s v="Temple"/>
    <n v="61"/>
    <s v="Winner"/>
    <n v="5"/>
    <x v="0"/>
  </r>
  <r>
    <n v="2008"/>
    <x v="5"/>
    <n v="5"/>
    <s v="Notre Dame"/>
    <n v="68"/>
    <n v="12"/>
    <s v="George Mason"/>
    <n v="50"/>
    <s v="Winner"/>
    <n v="5"/>
    <x v="0"/>
  </r>
  <r>
    <n v="2008"/>
    <x v="5"/>
    <n v="1"/>
    <s v="UCLA"/>
    <n v="70"/>
    <n v="16"/>
    <s v="Mississippi Valley State"/>
    <n v="29"/>
    <s v="Winner"/>
    <n v="1"/>
    <x v="0"/>
  </r>
  <r>
    <n v="2008"/>
    <x v="5"/>
    <n v="8"/>
    <s v="UNLV"/>
    <n v="71"/>
    <n v="9"/>
    <s v="Kent State"/>
    <n v="58"/>
    <s v="Winner"/>
    <n v="8"/>
    <x v="0"/>
  </r>
  <r>
    <n v="2008"/>
    <x v="5"/>
    <n v="6"/>
    <s v="Marquette"/>
    <n v="74"/>
    <n v="11"/>
    <s v="Kentucky"/>
    <n v="66"/>
    <s v="Winner"/>
    <n v="6"/>
    <x v="0"/>
  </r>
  <r>
    <n v="2008"/>
    <x v="5"/>
    <n v="6"/>
    <s v="Purdue"/>
    <n v="90"/>
    <n v="11"/>
    <s v="Baylor"/>
    <n v="79"/>
    <s v="Winner"/>
    <n v="6"/>
    <x v="0"/>
  </r>
  <r>
    <n v="2008"/>
    <x v="5"/>
    <n v="6"/>
    <s v="Southern California"/>
    <n v="67"/>
    <n v="11"/>
    <s v="Kansas State"/>
    <n v="80"/>
    <s v="Loser"/>
    <n v="11"/>
    <x v="1"/>
  </r>
  <r>
    <n v="2008"/>
    <x v="6"/>
    <n v="16"/>
    <s v="Mount St. Mary's"/>
    <n v="69"/>
    <n v="16"/>
    <s v="Coppin State"/>
    <n v="60"/>
    <s v="Winner"/>
    <n v="16"/>
    <x v="0"/>
  </r>
  <r>
    <n v="2007"/>
    <x v="0"/>
    <n v="1"/>
    <s v="Florida"/>
    <n v="84"/>
    <n v="1"/>
    <s v="Ohio State"/>
    <n v="75"/>
    <s v="Winner"/>
    <n v="1"/>
    <x v="0"/>
  </r>
  <r>
    <n v="2007"/>
    <x v="1"/>
    <n v="2"/>
    <s v="Georgetown"/>
    <n v="60"/>
    <n v="1"/>
    <s v="Ohio State"/>
    <n v="67"/>
    <s v="Loser"/>
    <n v="1"/>
    <x v="1"/>
  </r>
  <r>
    <n v="2007"/>
    <x v="1"/>
    <n v="1"/>
    <s v="Florida"/>
    <n v="76"/>
    <n v="2"/>
    <s v="UCLA"/>
    <n v="66"/>
    <s v="Winner"/>
    <n v="1"/>
    <x v="0"/>
  </r>
  <r>
    <n v="2007"/>
    <x v="2"/>
    <n v="1"/>
    <s v="North Carolina"/>
    <n v="84"/>
    <n v="2"/>
    <s v="Georgetown"/>
    <n v="96"/>
    <s v="Loser"/>
    <n v="2"/>
    <x v="1"/>
  </r>
  <r>
    <n v="2007"/>
    <x v="2"/>
    <n v="1"/>
    <s v="Florida"/>
    <n v="85"/>
    <n v="3"/>
    <s v="Oregon"/>
    <n v="77"/>
    <s v="Winner"/>
    <n v="1"/>
    <x v="0"/>
  </r>
  <r>
    <n v="2007"/>
    <x v="2"/>
    <n v="1"/>
    <s v="Ohio State"/>
    <n v="92"/>
    <n v="2"/>
    <s v="Memphis"/>
    <n v="76"/>
    <s v="Winner"/>
    <n v="1"/>
    <x v="0"/>
  </r>
  <r>
    <n v="2007"/>
    <x v="2"/>
    <n v="1"/>
    <s v="Kansas"/>
    <n v="55"/>
    <n v="2"/>
    <s v="UCLA"/>
    <n v="68"/>
    <s v="Loser"/>
    <n v="2"/>
    <x v="1"/>
  </r>
  <r>
    <n v="2007"/>
    <x v="3"/>
    <n v="6"/>
    <s v="Vanderbilt"/>
    <n v="65"/>
    <n v="2"/>
    <s v="Georgetown"/>
    <n v="66"/>
    <s v="Loser"/>
    <n v="2"/>
    <x v="1"/>
  </r>
  <r>
    <n v="2007"/>
    <x v="3"/>
    <n v="1"/>
    <s v="North Carolina"/>
    <n v="74"/>
    <n v="5"/>
    <s v="Southern California"/>
    <n v="64"/>
    <s v="Winner"/>
    <n v="1"/>
    <x v="0"/>
  </r>
  <r>
    <n v="2007"/>
    <x v="3"/>
    <n v="3"/>
    <s v="Oregon"/>
    <n v="76"/>
    <n v="7"/>
    <s v="UNLV"/>
    <n v="72"/>
    <s v="Winner"/>
    <n v="3"/>
    <x v="0"/>
  </r>
  <r>
    <n v="2007"/>
    <x v="3"/>
    <n v="1"/>
    <s v="Florida"/>
    <n v="65"/>
    <n v="5"/>
    <s v="Butler"/>
    <n v="57"/>
    <s v="Winner"/>
    <n v="1"/>
    <x v="0"/>
  </r>
  <r>
    <n v="2007"/>
    <x v="3"/>
    <n v="1"/>
    <s v="Kansas"/>
    <n v="61"/>
    <n v="4"/>
    <s v="Southern Illinois"/>
    <n v="58"/>
    <s v="Winner"/>
    <n v="1"/>
    <x v="0"/>
  </r>
  <r>
    <n v="2007"/>
    <x v="3"/>
    <n v="3"/>
    <s v="Texas A&amp;M"/>
    <n v="64"/>
    <n v="2"/>
    <s v="Memphis"/>
    <n v="65"/>
    <s v="Loser"/>
    <n v="2"/>
    <x v="1"/>
  </r>
  <r>
    <n v="2007"/>
    <x v="3"/>
    <n v="1"/>
    <s v="Ohio State"/>
    <n v="85"/>
    <n v="5"/>
    <s v="Tennessee"/>
    <n v="84"/>
    <s v="Winner"/>
    <n v="1"/>
    <x v="0"/>
  </r>
  <r>
    <n v="2007"/>
    <x v="3"/>
    <n v="3"/>
    <s v="Pittsburgh"/>
    <n v="55"/>
    <n v="2"/>
    <s v="UCLA"/>
    <n v="64"/>
    <s v="Loser"/>
    <n v="2"/>
    <x v="1"/>
  </r>
  <r>
    <n v="2007"/>
    <x v="4"/>
    <n v="7"/>
    <s v="UNLV"/>
    <n v="74"/>
    <n v="2"/>
    <s v="Wisconsin"/>
    <n v="68"/>
    <s v="Winner"/>
    <n v="7"/>
    <x v="0"/>
  </r>
  <r>
    <n v="2007"/>
    <x v="4"/>
    <n v="5"/>
    <s v="Southern California"/>
    <n v="87"/>
    <n v="4"/>
    <s v="Texas"/>
    <n v="68"/>
    <s v="Winner"/>
    <n v="5"/>
    <x v="0"/>
  </r>
  <r>
    <n v="2007"/>
    <x v="4"/>
    <n v="5"/>
    <s v="Tennessee"/>
    <n v="77"/>
    <n v="4"/>
    <s v="Virginia"/>
    <n v="74"/>
    <s v="Winner"/>
    <n v="5"/>
    <x v="0"/>
  </r>
  <r>
    <n v="2007"/>
    <x v="4"/>
    <n v="11"/>
    <s v="Winthrop"/>
    <n v="61"/>
    <n v="3"/>
    <s v="Oregon"/>
    <n v="75"/>
    <s v="Loser"/>
    <n v="3"/>
    <x v="1"/>
  </r>
  <r>
    <n v="2007"/>
    <x v="4"/>
    <n v="1"/>
    <s v="Kansas"/>
    <n v="88"/>
    <n v="8"/>
    <s v="Kentucky"/>
    <n v="76"/>
    <s v="Winner"/>
    <n v="1"/>
    <x v="0"/>
  </r>
  <r>
    <n v="2007"/>
    <x v="4"/>
    <n v="5"/>
    <s v="Virginia Tech"/>
    <n v="48"/>
    <n v="4"/>
    <s v="Southern Illinois"/>
    <n v="63"/>
    <s v="Loser"/>
    <n v="4"/>
    <x v="1"/>
  </r>
  <r>
    <n v="2007"/>
    <x v="4"/>
    <n v="1"/>
    <s v="Florida"/>
    <n v="74"/>
    <n v="9"/>
    <s v="Purdue"/>
    <n v="67"/>
    <s v="Winner"/>
    <n v="1"/>
    <x v="0"/>
  </r>
  <r>
    <n v="2007"/>
    <x v="4"/>
    <n v="7"/>
    <s v="Nevada"/>
    <n v="62"/>
    <n v="2"/>
    <s v="Memphis"/>
    <n v="78"/>
    <s v="Loser"/>
    <n v="2"/>
    <x v="1"/>
  </r>
  <r>
    <n v="2007"/>
    <x v="4"/>
    <n v="5"/>
    <s v="Butler"/>
    <n v="62"/>
    <n v="4"/>
    <s v="Maryland"/>
    <n v="59"/>
    <s v="Winner"/>
    <n v="5"/>
    <x v="0"/>
  </r>
  <r>
    <n v="2007"/>
    <x v="4"/>
    <n v="1"/>
    <s v="Ohio State"/>
    <n v="78"/>
    <n v="9"/>
    <s v="Xavier"/>
    <n v="71"/>
    <s v="Winner"/>
    <n v="1"/>
    <x v="0"/>
  </r>
  <r>
    <n v="2007"/>
    <x v="4"/>
    <n v="6"/>
    <s v="Louisville"/>
    <n v="69"/>
    <n v="3"/>
    <s v="Texas A&amp;M"/>
    <n v="72"/>
    <s v="Loser"/>
    <n v="3"/>
    <x v="1"/>
  </r>
  <r>
    <n v="2007"/>
    <x v="4"/>
    <n v="1"/>
    <s v="North Carolina"/>
    <n v="81"/>
    <n v="9"/>
    <s v="Michigan State"/>
    <n v="67"/>
    <s v="Winner"/>
    <n v="1"/>
    <x v="0"/>
  </r>
  <r>
    <n v="2007"/>
    <x v="4"/>
    <n v="7"/>
    <s v="Indiana"/>
    <n v="49"/>
    <n v="2"/>
    <s v="UCLA"/>
    <n v="54"/>
    <s v="Loser"/>
    <n v="2"/>
    <x v="1"/>
  </r>
  <r>
    <n v="2007"/>
    <x v="4"/>
    <n v="6"/>
    <s v="Vanderbilt"/>
    <n v="78"/>
    <n v="3"/>
    <s v="Washington State"/>
    <n v="74"/>
    <s v="Winner"/>
    <n v="6"/>
    <x v="0"/>
  </r>
  <r>
    <n v="2007"/>
    <x v="4"/>
    <n v="11"/>
    <s v="Virginia Commonwealth"/>
    <n v="79"/>
    <n v="3"/>
    <s v="Pittsburgh"/>
    <n v="84"/>
    <s v="Loser"/>
    <n v="3"/>
    <x v="1"/>
  </r>
  <r>
    <n v="2007"/>
    <x v="4"/>
    <n v="7"/>
    <s v="Boston College"/>
    <n v="55"/>
    <n v="2"/>
    <s v="Georgetown"/>
    <n v="62"/>
    <s v="Loser"/>
    <n v="2"/>
    <x v="1"/>
  </r>
  <r>
    <n v="2007"/>
    <x v="5"/>
    <n v="1"/>
    <s v="Florida"/>
    <n v="112"/>
    <n v="16"/>
    <s v="Jackson State"/>
    <n v="69"/>
    <s v="Winner"/>
    <n v="1"/>
    <x v="0"/>
  </r>
  <r>
    <n v="2007"/>
    <x v="5"/>
    <n v="5"/>
    <s v="Tennessee"/>
    <n v="121"/>
    <n v="12"/>
    <s v="Long Beach State"/>
    <n v="86"/>
    <s v="Winner"/>
    <n v="5"/>
    <x v="0"/>
  </r>
  <r>
    <n v="2007"/>
    <x v="5"/>
    <n v="4"/>
    <s v="Texas"/>
    <n v="79"/>
    <n v="13"/>
    <s v="New Mexico State"/>
    <n v="67"/>
    <s v="Winner"/>
    <n v="4"/>
    <x v="0"/>
  </r>
  <r>
    <n v="2007"/>
    <x v="5"/>
    <n v="4"/>
    <s v="Virginia"/>
    <n v="84"/>
    <n v="13"/>
    <s v="Albany (N.Y.)"/>
    <n v="57"/>
    <s v="Winner"/>
    <n v="4"/>
    <x v="0"/>
  </r>
  <r>
    <n v="2007"/>
    <x v="5"/>
    <n v="7"/>
    <s v="Nevada"/>
    <n v="77"/>
    <n v="10"/>
    <s v="Creighton"/>
    <n v="71"/>
    <s v="Winner"/>
    <n v="7"/>
    <x v="0"/>
  </r>
  <r>
    <n v="2007"/>
    <x v="5"/>
    <n v="2"/>
    <s v="Memphis"/>
    <n v="73"/>
    <n v="15"/>
    <s v="North Texas"/>
    <n v="58"/>
    <s v="Winner"/>
    <n v="2"/>
    <x v="0"/>
  </r>
  <r>
    <n v="2007"/>
    <x v="5"/>
    <n v="3"/>
    <s v="Oregon"/>
    <n v="58"/>
    <n v="14"/>
    <s v="Miami (Ohio)"/>
    <n v="56"/>
    <s v="Winner"/>
    <n v="3"/>
    <x v="0"/>
  </r>
  <r>
    <n v="2007"/>
    <x v="5"/>
    <n v="7"/>
    <s v="UNLV"/>
    <n v="67"/>
    <n v="10"/>
    <s v="Georgia Tech"/>
    <n v="63"/>
    <s v="Winner"/>
    <n v="7"/>
    <x v="0"/>
  </r>
  <r>
    <n v="2007"/>
    <x v="5"/>
    <n v="2"/>
    <s v="Wisconsin"/>
    <n v="76"/>
    <n v="15"/>
    <s v="Texas A&amp;M-Corpus Christi"/>
    <n v="63"/>
    <s v="Winner"/>
    <n v="2"/>
    <x v="0"/>
  </r>
  <r>
    <n v="2007"/>
    <x v="5"/>
    <n v="8"/>
    <s v="Arizona"/>
    <n v="63"/>
    <n v="9"/>
    <s v="Purdue"/>
    <n v="72"/>
    <s v="Loser"/>
    <n v="9"/>
    <x v="1"/>
  </r>
  <r>
    <n v="2007"/>
    <x v="5"/>
    <n v="6"/>
    <s v="Notre Dame"/>
    <n v="64"/>
    <n v="11"/>
    <s v="Winthrop"/>
    <n v="74"/>
    <s v="Loser"/>
    <n v="11"/>
    <x v="1"/>
  </r>
  <r>
    <n v="2007"/>
    <x v="5"/>
    <n v="1"/>
    <s v="Kansas"/>
    <n v="107"/>
    <n v="16"/>
    <s v="Niagara"/>
    <n v="67"/>
    <s v="Winner"/>
    <n v="1"/>
    <x v="0"/>
  </r>
  <r>
    <n v="2007"/>
    <x v="5"/>
    <n v="8"/>
    <s v="Kentucky"/>
    <n v="67"/>
    <n v="9"/>
    <s v="Villanova"/>
    <n v="58"/>
    <s v="Winner"/>
    <n v="8"/>
    <x v="0"/>
  </r>
  <r>
    <n v="2007"/>
    <x v="5"/>
    <n v="5"/>
    <s v="Virginia Tech"/>
    <n v="54"/>
    <n v="12"/>
    <s v="Illinois"/>
    <n v="52"/>
    <s v="Winner"/>
    <n v="5"/>
    <x v="0"/>
  </r>
  <r>
    <n v="2007"/>
    <x v="5"/>
    <n v="5"/>
    <s v="Southern California"/>
    <n v="77"/>
    <n v="12"/>
    <s v="Arkansas"/>
    <n v="60"/>
    <s v="Winner"/>
    <n v="5"/>
    <x v="0"/>
  </r>
  <r>
    <n v="2007"/>
    <x v="5"/>
    <n v="4"/>
    <s v="Southern Illinois"/>
    <n v="61"/>
    <n v="13"/>
    <s v="Holy Cross"/>
    <n v="51"/>
    <s v="Winner"/>
    <n v="4"/>
    <x v="0"/>
  </r>
  <r>
    <n v="2007"/>
    <x v="5"/>
    <n v="2"/>
    <s v="UCLA"/>
    <n v="70"/>
    <n v="15"/>
    <s v="Weber State"/>
    <n v="42"/>
    <s v="Winner"/>
    <n v="2"/>
    <x v="0"/>
  </r>
  <r>
    <n v="2007"/>
    <x v="5"/>
    <n v="3"/>
    <s v="Texas A&amp;M"/>
    <n v="68"/>
    <n v="14"/>
    <s v="Penn"/>
    <n v="52"/>
    <s v="Winner"/>
    <n v="3"/>
    <x v="0"/>
  </r>
  <r>
    <n v="2007"/>
    <x v="5"/>
    <n v="3"/>
    <s v="Pittsburgh"/>
    <n v="79"/>
    <n v="14"/>
    <s v="Wright State"/>
    <n v="58"/>
    <s v="Winner"/>
    <n v="3"/>
    <x v="0"/>
  </r>
  <r>
    <n v="2007"/>
    <x v="5"/>
    <n v="6"/>
    <s v="Vanderbilt"/>
    <n v="77"/>
    <n v="11"/>
    <s v="George Washington"/>
    <n v="44"/>
    <s v="Winner"/>
    <n v="6"/>
    <x v="0"/>
  </r>
  <r>
    <n v="2007"/>
    <x v="5"/>
    <n v="1"/>
    <s v="North Carolina"/>
    <n v="86"/>
    <n v="16"/>
    <s v="Eastern Kentucky"/>
    <n v="65"/>
    <s v="Winner"/>
    <n v="1"/>
    <x v="0"/>
  </r>
  <r>
    <n v="2007"/>
    <x v="5"/>
    <n v="2"/>
    <s v="Georgetown"/>
    <n v="80"/>
    <n v="15"/>
    <s v="Belmont"/>
    <n v="55"/>
    <s v="Winner"/>
    <n v="2"/>
    <x v="0"/>
  </r>
  <r>
    <n v="2007"/>
    <x v="5"/>
    <n v="6"/>
    <s v="Duke"/>
    <n v="77"/>
    <n v="11"/>
    <s v="Virginia Commonwealth"/>
    <n v="79"/>
    <s v="Loser"/>
    <n v="11"/>
    <x v="1"/>
  </r>
  <r>
    <n v="2007"/>
    <x v="5"/>
    <n v="8"/>
    <s v="Brigham Young"/>
    <n v="77"/>
    <n v="9"/>
    <s v="Xavier"/>
    <n v="79"/>
    <s v="Loser"/>
    <n v="9"/>
    <x v="1"/>
  </r>
  <r>
    <n v="2007"/>
    <x v="5"/>
    <n v="4"/>
    <s v="Maryland"/>
    <n v="82"/>
    <n v="13"/>
    <s v="Davidson"/>
    <n v="70"/>
    <s v="Winner"/>
    <n v="4"/>
    <x v="0"/>
  </r>
  <r>
    <n v="2007"/>
    <x v="5"/>
    <n v="5"/>
    <s v="Butler"/>
    <n v="57"/>
    <n v="12"/>
    <s v="Old Dominion"/>
    <n v="46"/>
    <s v="Winner"/>
    <n v="5"/>
    <x v="0"/>
  </r>
  <r>
    <n v="2007"/>
    <x v="5"/>
    <n v="3"/>
    <s v="Washington State"/>
    <n v="70"/>
    <n v="14"/>
    <s v="Oral Roberts"/>
    <n v="54"/>
    <s v="Winner"/>
    <n v="3"/>
    <x v="0"/>
  </r>
  <r>
    <n v="2007"/>
    <x v="5"/>
    <n v="8"/>
    <s v="Marquette"/>
    <n v="49"/>
    <n v="9"/>
    <s v="Michigan State"/>
    <n v="61"/>
    <s v="Loser"/>
    <n v="9"/>
    <x v="1"/>
  </r>
  <r>
    <n v="2007"/>
    <x v="5"/>
    <n v="7"/>
    <s v="Boston College"/>
    <n v="84"/>
    <n v="10"/>
    <s v="Texas Tech"/>
    <n v="75"/>
    <s v="Winner"/>
    <n v="7"/>
    <x v="0"/>
  </r>
  <r>
    <n v="2007"/>
    <x v="5"/>
    <n v="1"/>
    <s v="Ohio State"/>
    <n v="78"/>
    <n v="16"/>
    <s v="Central Connecticut State"/>
    <n v="57"/>
    <s v="Winner"/>
    <n v="1"/>
    <x v="0"/>
  </r>
  <r>
    <n v="2007"/>
    <x v="5"/>
    <n v="7"/>
    <s v="Indiana"/>
    <n v="70"/>
    <n v="10"/>
    <s v="Gonzaga"/>
    <n v="57"/>
    <s v="Winner"/>
    <n v="7"/>
    <x v="0"/>
  </r>
  <r>
    <n v="2007"/>
    <x v="5"/>
    <n v="6"/>
    <s v="Louisville"/>
    <n v="78"/>
    <n v="11"/>
    <s v="Stanford"/>
    <n v="58"/>
    <s v="Winner"/>
    <n v="6"/>
    <x v="0"/>
  </r>
  <r>
    <n v="2007"/>
    <x v="6"/>
    <n v="16"/>
    <s v="Niagara"/>
    <n v="77"/>
    <n v="16"/>
    <s v="Florida A&amp;M"/>
    <n v="69"/>
    <s v="Winner"/>
    <n v="16"/>
    <x v="0"/>
  </r>
  <r>
    <n v="2006"/>
    <x v="0"/>
    <n v="2"/>
    <s v="UCLA"/>
    <n v="57"/>
    <n v="3"/>
    <s v="Florida"/>
    <n v="73"/>
    <s v="Loser"/>
    <n v="3"/>
    <x v="1"/>
  </r>
  <r>
    <n v="2006"/>
    <x v="1"/>
    <n v="4"/>
    <s v="LSU"/>
    <n v="45"/>
    <n v="2"/>
    <s v="UCLA"/>
    <n v="59"/>
    <s v="Loser"/>
    <n v="2"/>
    <x v="1"/>
  </r>
  <r>
    <n v="2006"/>
    <x v="1"/>
    <n v="11"/>
    <s v="George Mason"/>
    <n v="58"/>
    <n v="3"/>
    <s v="Florida"/>
    <n v="73"/>
    <s v="Loser"/>
    <n v="3"/>
    <x v="1"/>
  </r>
  <r>
    <n v="2006"/>
    <x v="2"/>
    <n v="1"/>
    <s v="Villanova"/>
    <n v="62"/>
    <n v="3"/>
    <s v="Florida"/>
    <n v="75"/>
    <s v="Loser"/>
    <n v="3"/>
    <x v="1"/>
  </r>
  <r>
    <n v="2006"/>
    <x v="2"/>
    <n v="1"/>
    <s v="Connecticut"/>
    <n v="84"/>
    <n v="11"/>
    <s v="George Mason"/>
    <n v="86"/>
    <s v="Loser"/>
    <n v="11"/>
    <x v="1"/>
  </r>
  <r>
    <n v="2006"/>
    <x v="2"/>
    <n v="1"/>
    <s v="Memphis"/>
    <n v="45"/>
    <n v="2"/>
    <s v="UCLA"/>
    <n v="50"/>
    <s v="Loser"/>
    <n v="2"/>
    <x v="1"/>
  </r>
  <r>
    <n v="2006"/>
    <x v="2"/>
    <n v="4"/>
    <s v="LSU"/>
    <n v="70"/>
    <n v="2"/>
    <s v="Texas"/>
    <n v="60"/>
    <s v="Winner"/>
    <n v="4"/>
    <x v="0"/>
  </r>
  <r>
    <n v="2006"/>
    <x v="3"/>
    <n v="1"/>
    <s v="Villanova"/>
    <n v="60"/>
    <n v="4"/>
    <s v="Boston College"/>
    <n v="59"/>
    <s v="Winner"/>
    <n v="1"/>
    <x v="0"/>
  </r>
  <r>
    <n v="2006"/>
    <x v="3"/>
    <n v="3"/>
    <s v="Florida"/>
    <n v="57"/>
    <n v="7"/>
    <s v="Georgetown"/>
    <n v="53"/>
    <s v="Winner"/>
    <n v="3"/>
    <x v="0"/>
  </r>
  <r>
    <n v="2006"/>
    <x v="3"/>
    <n v="11"/>
    <s v="George Mason"/>
    <n v="63"/>
    <n v="7"/>
    <s v="Wichita State"/>
    <n v="55"/>
    <s v="Winner"/>
    <n v="11"/>
    <x v="0"/>
  </r>
  <r>
    <n v="2006"/>
    <x v="3"/>
    <n v="1"/>
    <s v="Connecticut"/>
    <n v="98"/>
    <n v="5"/>
    <s v="Washington"/>
    <n v="92"/>
    <s v="Winner"/>
    <n v="1"/>
    <x v="0"/>
  </r>
  <r>
    <n v="2006"/>
    <x v="3"/>
    <n v="3"/>
    <s v="Gonzaga"/>
    <n v="71"/>
    <n v="2"/>
    <s v="UCLA"/>
    <n v="73"/>
    <s v="Loser"/>
    <n v="2"/>
    <x v="1"/>
  </r>
  <r>
    <n v="2006"/>
    <x v="3"/>
    <n v="1"/>
    <s v="Duke"/>
    <n v="54"/>
    <n v="4"/>
    <s v="LSU"/>
    <n v="62"/>
    <s v="Loser"/>
    <n v="4"/>
    <x v="1"/>
  </r>
  <r>
    <n v="2006"/>
    <x v="3"/>
    <n v="6"/>
    <s v="West Virginia"/>
    <n v="71"/>
    <n v="2"/>
    <s v="Texas"/>
    <n v="74"/>
    <s v="Loser"/>
    <n v="2"/>
    <x v="1"/>
  </r>
  <r>
    <n v="2006"/>
    <x v="3"/>
    <n v="1"/>
    <s v="Memphis"/>
    <n v="80"/>
    <n v="13"/>
    <s v="Bradley"/>
    <n v="64"/>
    <s v="Winner"/>
    <n v="1"/>
    <x v="0"/>
  </r>
  <r>
    <n v="2006"/>
    <x v="4"/>
    <n v="1"/>
    <s v="Memphis"/>
    <n v="72"/>
    <n v="9"/>
    <s v="Bucknell"/>
    <n v="56"/>
    <s v="Winner"/>
    <n v="1"/>
    <x v="0"/>
  </r>
  <r>
    <n v="2006"/>
    <x v="4"/>
    <n v="6"/>
    <s v="West Virginia"/>
    <n v="67"/>
    <n v="14"/>
    <s v="Northwestern State"/>
    <n v="54"/>
    <s v="Winner"/>
    <n v="6"/>
    <x v="0"/>
  </r>
  <r>
    <n v="2006"/>
    <x v="4"/>
    <n v="7"/>
    <s v="Georgetown"/>
    <n v="70"/>
    <n v="2"/>
    <s v="Ohio State"/>
    <n v="52"/>
    <s v="Winner"/>
    <n v="7"/>
    <x v="0"/>
  </r>
  <r>
    <n v="2006"/>
    <x v="4"/>
    <n v="1"/>
    <s v="Villanova"/>
    <n v="82"/>
    <n v="8"/>
    <s v="Arizona"/>
    <n v="78"/>
    <s v="Winner"/>
    <n v="1"/>
    <x v="0"/>
  </r>
  <r>
    <n v="2006"/>
    <x v="4"/>
    <n v="11"/>
    <s v="George Mason"/>
    <n v="65"/>
    <n v="3"/>
    <s v="North Carolina"/>
    <n v="60"/>
    <s v="Winner"/>
    <n v="11"/>
    <x v="0"/>
  </r>
  <r>
    <n v="2006"/>
    <x v="4"/>
    <n v="1"/>
    <s v="Connecticut"/>
    <n v="87"/>
    <n v="8"/>
    <s v="Kentucky"/>
    <n v="83"/>
    <s v="Winner"/>
    <n v="1"/>
    <x v="0"/>
  </r>
  <r>
    <n v="2006"/>
    <x v="4"/>
    <n v="5"/>
    <s v="Pittsburgh"/>
    <n v="66"/>
    <n v="13"/>
    <s v="Bradley"/>
    <n v="72"/>
    <s v="Loser"/>
    <n v="13"/>
    <x v="1"/>
  </r>
  <r>
    <n v="2006"/>
    <x v="4"/>
    <n v="10"/>
    <s v="North Carolina State"/>
    <n v="54"/>
    <n v="2"/>
    <s v="Texas"/>
    <n v="75"/>
    <s v="Loser"/>
    <n v="2"/>
    <x v="1"/>
  </r>
  <r>
    <n v="2006"/>
    <x v="4"/>
    <n v="11"/>
    <s v="Wisconsin-Milwaukee"/>
    <n v="60"/>
    <n v="3"/>
    <s v="Florida"/>
    <n v="82"/>
    <s v="Loser"/>
    <n v="3"/>
    <x v="1"/>
  </r>
  <r>
    <n v="2006"/>
    <x v="4"/>
    <n v="12"/>
    <s v="Texas A&amp;M"/>
    <n v="57"/>
    <n v="4"/>
    <s v="LSU"/>
    <n v="58"/>
    <s v="Loser"/>
    <n v="4"/>
    <x v="1"/>
  </r>
  <r>
    <n v="2006"/>
    <x v="4"/>
    <n v="1"/>
    <s v="Duke"/>
    <n v="70"/>
    <n v="8"/>
    <s v="George Washington"/>
    <n v="64"/>
    <s v="Winner"/>
    <n v="1"/>
    <x v="0"/>
  </r>
  <r>
    <n v="2006"/>
    <x v="4"/>
    <n v="12"/>
    <s v="Montana"/>
    <n v="56"/>
    <n v="4"/>
    <s v="Boston College"/>
    <n v="69"/>
    <s v="Loser"/>
    <n v="4"/>
    <x v="1"/>
  </r>
  <r>
    <n v="2006"/>
    <x v="4"/>
    <n v="5"/>
    <s v="Washington"/>
    <n v="67"/>
    <n v="4"/>
    <s v="Illinois"/>
    <n v="64"/>
    <s v="Winner"/>
    <n v="5"/>
    <x v="0"/>
  </r>
  <r>
    <n v="2006"/>
    <x v="4"/>
    <n v="7"/>
    <s v="Wichita State"/>
    <n v="80"/>
    <n v="2"/>
    <s v="Tennessee"/>
    <n v="73"/>
    <s v="Winner"/>
    <n v="7"/>
    <x v="0"/>
  </r>
  <r>
    <n v="2006"/>
    <x v="4"/>
    <n v="10"/>
    <s v="Alabama"/>
    <n v="59"/>
    <n v="2"/>
    <s v="UCLA"/>
    <n v="62"/>
    <s v="Loser"/>
    <n v="2"/>
    <x v="1"/>
  </r>
  <r>
    <n v="2006"/>
    <x v="4"/>
    <n v="6"/>
    <s v="Indiana"/>
    <n v="80"/>
    <n v="3"/>
    <s v="Gonzaga"/>
    <n v="90"/>
    <s v="Loser"/>
    <n v="3"/>
    <x v="1"/>
  </r>
  <r>
    <n v="2006"/>
    <x v="5"/>
    <n v="3"/>
    <s v="Iowa"/>
    <n v="63"/>
    <n v="14"/>
    <s v="Northwestern State"/>
    <n v="64"/>
    <s v="Loser"/>
    <n v="14"/>
    <x v="1"/>
  </r>
  <r>
    <n v="2006"/>
    <x v="5"/>
    <n v="1"/>
    <s v="Connecticut"/>
    <n v="72"/>
    <n v="16"/>
    <s v="Albany (N.Y.)"/>
    <n v="59"/>
    <s v="Winner"/>
    <n v="1"/>
    <x v="0"/>
  </r>
  <r>
    <n v="2006"/>
    <x v="5"/>
    <n v="7"/>
    <s v="Georgetown"/>
    <n v="54"/>
    <n v="10"/>
    <s v="Northern Iowa"/>
    <n v="49"/>
    <s v="Winner"/>
    <n v="7"/>
    <x v="0"/>
  </r>
  <r>
    <n v="2006"/>
    <x v="5"/>
    <n v="2"/>
    <s v="Ohio State"/>
    <n v="70"/>
    <n v="15"/>
    <s v="Davidson"/>
    <n v="62"/>
    <s v="Winner"/>
    <n v="2"/>
    <x v="0"/>
  </r>
  <r>
    <n v="2006"/>
    <x v="5"/>
    <n v="8"/>
    <s v="Arkansas"/>
    <n v="55"/>
    <n v="9"/>
    <s v="Bucknell"/>
    <n v="59"/>
    <s v="Loser"/>
    <n v="9"/>
    <x v="1"/>
  </r>
  <r>
    <n v="2006"/>
    <x v="5"/>
    <n v="1"/>
    <s v="Memphis"/>
    <n v="94"/>
    <n v="16"/>
    <s v="Oral Roberts"/>
    <n v="78"/>
    <s v="Winner"/>
    <n v="1"/>
    <x v="0"/>
  </r>
  <r>
    <n v="2006"/>
    <x v="5"/>
    <n v="2"/>
    <s v="Texas"/>
    <n v="60"/>
    <n v="15"/>
    <s v="Penn"/>
    <n v="52"/>
    <s v="Winner"/>
    <n v="2"/>
    <x v="0"/>
  </r>
  <r>
    <n v="2006"/>
    <x v="5"/>
    <n v="6"/>
    <s v="West Virginia"/>
    <n v="64"/>
    <n v="11"/>
    <s v="Southern Illinois"/>
    <n v="46"/>
    <s v="Winner"/>
    <n v="6"/>
    <x v="0"/>
  </r>
  <r>
    <n v="2006"/>
    <x v="5"/>
    <n v="8"/>
    <s v="Kentucky"/>
    <n v="72"/>
    <n v="9"/>
    <s v="Alabama-Birmingham"/>
    <n v="59"/>
    <s v="Winner"/>
    <n v="8"/>
    <x v="0"/>
  </r>
  <r>
    <n v="2006"/>
    <x v="5"/>
    <n v="6"/>
    <s v="Michigan State"/>
    <n v="65"/>
    <n v="11"/>
    <s v="George Mason"/>
    <n v="75"/>
    <s v="Loser"/>
    <n v="11"/>
    <x v="1"/>
  </r>
  <r>
    <n v="2006"/>
    <x v="5"/>
    <n v="3"/>
    <s v="North Carolina"/>
    <n v="69"/>
    <n v="14"/>
    <s v="Murray St."/>
    <n v="65"/>
    <s v="Winner"/>
    <n v="3"/>
    <x v="0"/>
  </r>
  <r>
    <n v="2006"/>
    <x v="5"/>
    <n v="4"/>
    <s v="Kansas"/>
    <n v="73"/>
    <n v="13"/>
    <s v="Bradley"/>
    <n v="77"/>
    <s v="Loser"/>
    <n v="13"/>
    <x v="1"/>
  </r>
  <r>
    <n v="2006"/>
    <x v="5"/>
    <n v="5"/>
    <s v="Pittsburgh"/>
    <n v="79"/>
    <n v="12"/>
    <s v="Kent State"/>
    <n v="64"/>
    <s v="Winner"/>
    <n v="5"/>
    <x v="0"/>
  </r>
  <r>
    <n v="2006"/>
    <x v="5"/>
    <n v="1"/>
    <s v="Villanova"/>
    <n v="58"/>
    <n v="16"/>
    <s v="Monmouth"/>
    <n v="45"/>
    <s v="Winner"/>
    <n v="1"/>
    <x v="0"/>
  </r>
  <r>
    <n v="2006"/>
    <x v="5"/>
    <n v="8"/>
    <s v="Arizona"/>
    <n v="94"/>
    <n v="9"/>
    <s v="Wisconsin"/>
    <n v="75"/>
    <s v="Winner"/>
    <n v="8"/>
    <x v="0"/>
  </r>
  <r>
    <n v="2006"/>
    <x v="5"/>
    <n v="7"/>
    <s v="California"/>
    <n v="52"/>
    <n v="10"/>
    <s v="North Carolina State"/>
    <n v="58"/>
    <s v="Loser"/>
    <n v="10"/>
    <x v="1"/>
  </r>
  <r>
    <n v="2006"/>
    <x v="5"/>
    <n v="4"/>
    <s v="LSU"/>
    <n v="80"/>
    <n v="13"/>
    <s v="Iona"/>
    <n v="64"/>
    <s v="Winner"/>
    <n v="4"/>
    <x v="0"/>
  </r>
  <r>
    <n v="2006"/>
    <x v="5"/>
    <n v="2"/>
    <s v="UCLA"/>
    <n v="78"/>
    <n v="15"/>
    <s v="Belmont"/>
    <n v="44"/>
    <s v="Winner"/>
    <n v="2"/>
    <x v="0"/>
  </r>
  <r>
    <n v="2006"/>
    <x v="5"/>
    <n v="7"/>
    <s v="Marquette"/>
    <n v="85"/>
    <n v="10"/>
    <s v="Alabama"/>
    <n v="90"/>
    <s v="Loser"/>
    <n v="10"/>
    <x v="1"/>
  </r>
  <r>
    <n v="2006"/>
    <x v="5"/>
    <n v="4"/>
    <s v="Illinois"/>
    <n v="78"/>
    <n v="13"/>
    <s v="Air Force"/>
    <n v="69"/>
    <s v="Winner"/>
    <n v="4"/>
    <x v="0"/>
  </r>
  <r>
    <n v="2006"/>
    <x v="5"/>
    <n v="5"/>
    <s v="Nevada"/>
    <n v="79"/>
    <n v="12"/>
    <s v="Montana"/>
    <n v="87"/>
    <s v="Loser"/>
    <n v="12"/>
    <x v="1"/>
  </r>
  <r>
    <n v="2006"/>
    <x v="5"/>
    <n v="3"/>
    <s v="Gonzaga"/>
    <n v="79"/>
    <n v="14"/>
    <s v="Xavier"/>
    <n v="75"/>
    <s v="Winner"/>
    <n v="3"/>
    <x v="0"/>
  </r>
  <r>
    <n v="2006"/>
    <x v="5"/>
    <n v="5"/>
    <s v="Syracuse"/>
    <n v="58"/>
    <n v="12"/>
    <s v="Texas A&amp;M"/>
    <n v="66"/>
    <s v="Loser"/>
    <n v="12"/>
    <x v="1"/>
  </r>
  <r>
    <n v="2006"/>
    <x v="5"/>
    <n v="8"/>
    <s v="George Washington"/>
    <n v="88"/>
    <n v="9"/>
    <s v="UNC Wilmington"/>
    <n v="85"/>
    <s v="Winner"/>
    <n v="8"/>
    <x v="0"/>
  </r>
  <r>
    <n v="2006"/>
    <x v="5"/>
    <n v="1"/>
    <s v="Duke"/>
    <n v="70"/>
    <n v="16"/>
    <s v="Southern"/>
    <n v="54"/>
    <s v="Winner"/>
    <n v="1"/>
    <x v="0"/>
  </r>
  <r>
    <n v="2006"/>
    <x v="5"/>
    <n v="5"/>
    <s v="Washington"/>
    <n v="75"/>
    <n v="12"/>
    <s v="Utah State"/>
    <n v="61"/>
    <s v="Winner"/>
    <n v="5"/>
    <x v="0"/>
  </r>
  <r>
    <n v="2006"/>
    <x v="5"/>
    <n v="7"/>
    <s v="Wichita State"/>
    <n v="86"/>
    <n v="10"/>
    <s v="Seton Hall"/>
    <n v="66"/>
    <s v="Winner"/>
    <n v="7"/>
    <x v="0"/>
  </r>
  <r>
    <n v="2006"/>
    <x v="5"/>
    <n v="2"/>
    <s v="Tennessee"/>
    <n v="63"/>
    <n v="15"/>
    <s v="Winthrop"/>
    <n v="61"/>
    <s v="Winner"/>
    <n v="2"/>
    <x v="0"/>
  </r>
  <r>
    <n v="2006"/>
    <x v="5"/>
    <n v="4"/>
    <s v="Boston College"/>
    <n v="88"/>
    <n v="13"/>
    <s v="Pacific"/>
    <n v="76"/>
    <s v="Winner"/>
    <n v="4"/>
    <x v="0"/>
  </r>
  <r>
    <n v="2006"/>
    <x v="5"/>
    <n v="6"/>
    <s v="Oklahoma"/>
    <n v="74"/>
    <n v="11"/>
    <s v="Wisconsin-Milwaukee"/>
    <n v="82"/>
    <s v="Loser"/>
    <n v="11"/>
    <x v="1"/>
  </r>
  <r>
    <n v="2006"/>
    <x v="5"/>
    <n v="3"/>
    <s v="Florida"/>
    <n v="76"/>
    <n v="14"/>
    <s v="South Alabama"/>
    <n v="50"/>
    <s v="Winner"/>
    <n v="3"/>
    <x v="0"/>
  </r>
  <r>
    <n v="2006"/>
    <x v="5"/>
    <n v="6"/>
    <s v="Indiana"/>
    <n v="87"/>
    <n v="11"/>
    <s v="San Diego State"/>
    <n v="83"/>
    <s v="Winner"/>
    <n v="6"/>
    <x v="0"/>
  </r>
  <r>
    <n v="2006"/>
    <x v="6"/>
    <n v="16"/>
    <s v="Monmouth"/>
    <n v="71"/>
    <n v="16"/>
    <s v="Hampton"/>
    <n v="49"/>
    <s v="Winner"/>
    <n v="16"/>
    <x v="0"/>
  </r>
  <r>
    <n v="2005"/>
    <x v="0"/>
    <n v="1"/>
    <s v="Illinois"/>
    <n v="70"/>
    <n v="1"/>
    <s v="North Carolina"/>
    <n v="75"/>
    <s v="Loser"/>
    <n v="1"/>
    <x v="1"/>
  </r>
  <r>
    <n v="2005"/>
    <x v="1"/>
    <n v="1"/>
    <s v="North Carolina"/>
    <n v="87"/>
    <n v="5"/>
    <s v="Michigan State"/>
    <n v="71"/>
    <s v="Winner"/>
    <n v="1"/>
    <x v="0"/>
  </r>
  <r>
    <n v="2005"/>
    <x v="1"/>
    <n v="1"/>
    <s v="Illinois"/>
    <n v="75"/>
    <n v="4"/>
    <s v="Louisville"/>
    <n v="58"/>
    <s v="Winner"/>
    <n v="1"/>
    <x v="0"/>
  </r>
  <r>
    <n v="2005"/>
    <x v="2"/>
    <n v="5"/>
    <s v="Michigan State"/>
    <n v="94"/>
    <n v="2"/>
    <s v="Kentucky"/>
    <n v="88"/>
    <s v="Winner"/>
    <n v="5"/>
    <x v="0"/>
  </r>
  <r>
    <n v="2005"/>
    <x v="2"/>
    <n v="1"/>
    <s v="North Carolina"/>
    <n v="88"/>
    <n v="6"/>
    <s v="Wisconsin"/>
    <n v="82"/>
    <s v="Winner"/>
    <n v="1"/>
    <x v="0"/>
  </r>
  <r>
    <n v="2005"/>
    <x v="2"/>
    <n v="4"/>
    <s v="Louisville"/>
    <n v="93"/>
    <n v="7"/>
    <s v="West Virginia"/>
    <n v="85"/>
    <s v="Winner"/>
    <n v="4"/>
    <x v="0"/>
  </r>
  <r>
    <n v="2005"/>
    <x v="2"/>
    <n v="1"/>
    <s v="Illinois"/>
    <n v="90"/>
    <n v="3"/>
    <s v="Arizona"/>
    <n v="89"/>
    <s v="Winner"/>
    <n v="1"/>
    <x v="0"/>
  </r>
  <r>
    <n v="2005"/>
    <x v="3"/>
    <n v="6"/>
    <s v="Utah"/>
    <n v="52"/>
    <n v="2"/>
    <s v="Kentucky"/>
    <n v="62"/>
    <s v="Loser"/>
    <n v="2"/>
    <x v="1"/>
  </r>
  <r>
    <n v="2005"/>
    <x v="3"/>
    <n v="1"/>
    <s v="North Carolina"/>
    <n v="67"/>
    <n v="5"/>
    <s v="Villanova"/>
    <n v="66"/>
    <s v="Winner"/>
    <n v="1"/>
    <x v="0"/>
  </r>
  <r>
    <n v="2005"/>
    <x v="3"/>
    <n v="6"/>
    <s v="Wisconsin"/>
    <n v="65"/>
    <n v="10"/>
    <s v="North Carolina State"/>
    <n v="56"/>
    <s v="Winner"/>
    <n v="6"/>
    <x v="0"/>
  </r>
  <r>
    <n v="2005"/>
    <x v="3"/>
    <n v="1"/>
    <s v="Duke"/>
    <n v="68"/>
    <n v="5"/>
    <s v="Michigan State"/>
    <n v="78"/>
    <s v="Loser"/>
    <n v="5"/>
    <x v="1"/>
  </r>
  <r>
    <n v="2005"/>
    <x v="3"/>
    <n v="3"/>
    <s v="Arizona"/>
    <n v="79"/>
    <n v="2"/>
    <s v="Oklahoma State"/>
    <n v="78"/>
    <s v="Winner"/>
    <n v="3"/>
    <x v="0"/>
  </r>
  <r>
    <n v="2005"/>
    <x v="3"/>
    <n v="6"/>
    <s v="Texas Tech"/>
    <n v="60"/>
    <n v="7"/>
    <s v="West Virginia"/>
    <n v="65"/>
    <s v="Loser"/>
    <n v="7"/>
    <x v="1"/>
  </r>
  <r>
    <n v="2005"/>
    <x v="3"/>
    <n v="1"/>
    <s v="Illinois"/>
    <n v="77"/>
    <n v="12"/>
    <s v="Wisconsin-Milwaukee"/>
    <n v="63"/>
    <s v="Winner"/>
    <n v="1"/>
    <x v="0"/>
  </r>
  <r>
    <n v="2005"/>
    <x v="3"/>
    <n v="1"/>
    <s v="Washington"/>
    <n v="79"/>
    <n v="4"/>
    <s v="Louisville"/>
    <n v="93"/>
    <s v="Loser"/>
    <n v="4"/>
    <x v="1"/>
  </r>
  <r>
    <n v="2005"/>
    <x v="4"/>
    <n v="1"/>
    <s v="North Carolina"/>
    <n v="92"/>
    <n v="9"/>
    <s v="Iowa State"/>
    <n v="65"/>
    <s v="Winner"/>
    <n v="1"/>
    <x v="0"/>
  </r>
  <r>
    <n v="2005"/>
    <x v="4"/>
    <n v="5"/>
    <s v="Villanova"/>
    <n v="76"/>
    <n v="4"/>
    <s v="Florida"/>
    <n v="65"/>
    <s v="Winner"/>
    <n v="5"/>
    <x v="0"/>
  </r>
  <r>
    <n v="2005"/>
    <x v="4"/>
    <n v="6"/>
    <s v="Wisconsin"/>
    <n v="71"/>
    <n v="14"/>
    <s v="Bucknell"/>
    <n v="62"/>
    <s v="Winner"/>
    <n v="6"/>
    <x v="0"/>
  </r>
  <r>
    <n v="2005"/>
    <x v="4"/>
    <n v="5"/>
    <s v="Michigan State"/>
    <n v="72"/>
    <n v="13"/>
    <s v="Vermont"/>
    <n v="61"/>
    <s v="Winner"/>
    <n v="5"/>
    <x v="0"/>
  </r>
  <r>
    <n v="2005"/>
    <x v="4"/>
    <n v="10"/>
    <s v="North Carolina State"/>
    <n v="65"/>
    <n v="2"/>
    <s v="Connecticut"/>
    <n v="62"/>
    <s v="Winner"/>
    <n v="10"/>
    <x v="0"/>
  </r>
  <r>
    <n v="2005"/>
    <x v="4"/>
    <n v="7"/>
    <s v="Southern Illinois"/>
    <n v="77"/>
    <n v="2"/>
    <s v="Oklahoma State"/>
    <n v="85"/>
    <s v="Loser"/>
    <n v="2"/>
    <x v="1"/>
  </r>
  <r>
    <n v="2005"/>
    <x v="4"/>
    <n v="1"/>
    <s v="Duke"/>
    <n v="63"/>
    <n v="9"/>
    <s v="Mississippi State"/>
    <n v="55"/>
    <s v="Winner"/>
    <n v="1"/>
    <x v="0"/>
  </r>
  <r>
    <n v="2005"/>
    <x v="4"/>
    <n v="5"/>
    <s v="Georgia Tech"/>
    <n v="54"/>
    <n v="4"/>
    <s v="Louisville"/>
    <n v="76"/>
    <s v="Loser"/>
    <n v="4"/>
    <x v="1"/>
  </r>
  <r>
    <n v="2005"/>
    <x v="4"/>
    <n v="11"/>
    <s v="Alabama-Birmingham"/>
    <n v="63"/>
    <n v="3"/>
    <s v="Arizona"/>
    <n v="85"/>
    <s v="Loser"/>
    <n v="3"/>
    <x v="1"/>
  </r>
  <r>
    <n v="2005"/>
    <x v="4"/>
    <n v="7"/>
    <s v="West Virginia"/>
    <n v="111"/>
    <n v="2"/>
    <s v="Wake Forest"/>
    <n v="105"/>
    <s v="Winner"/>
    <n v="7"/>
    <x v="0"/>
  </r>
  <r>
    <n v="2005"/>
    <x v="4"/>
    <n v="12"/>
    <s v="Wisconsin-Milwaukee"/>
    <n v="85"/>
    <n v="4"/>
    <s v="Boston College"/>
    <n v="63"/>
    <s v="Winner"/>
    <n v="12"/>
    <x v="0"/>
  </r>
  <r>
    <n v="2005"/>
    <x v="4"/>
    <n v="6"/>
    <s v="Texas Tech"/>
    <n v="71"/>
    <n v="3"/>
    <s v="Gonzaga"/>
    <n v="69"/>
    <s v="Winner"/>
    <n v="6"/>
    <x v="0"/>
  </r>
  <r>
    <n v="2005"/>
    <x v="4"/>
    <n v="7"/>
    <s v="Cincinnati"/>
    <n v="60"/>
    <n v="2"/>
    <s v="Kentucky"/>
    <n v="69"/>
    <s v="Loser"/>
    <n v="2"/>
    <x v="1"/>
  </r>
  <r>
    <n v="2005"/>
    <x v="4"/>
    <n v="6"/>
    <s v="Utah"/>
    <n v="67"/>
    <n v="3"/>
    <s v="Oklahoma"/>
    <n v="58"/>
    <s v="Winner"/>
    <n v="6"/>
    <x v="0"/>
  </r>
  <r>
    <n v="2005"/>
    <x v="4"/>
    <n v="1"/>
    <s v="Illinois"/>
    <n v="71"/>
    <n v="9"/>
    <s v="Nevada"/>
    <n v="59"/>
    <s v="Winner"/>
    <n v="1"/>
    <x v="0"/>
  </r>
  <r>
    <n v="2005"/>
    <x v="4"/>
    <n v="1"/>
    <s v="Washington"/>
    <n v="97"/>
    <n v="8"/>
    <s v="Pacific"/>
    <n v="79"/>
    <s v="Winner"/>
    <n v="1"/>
    <x v="0"/>
  </r>
  <r>
    <n v="2005"/>
    <x v="5"/>
    <n v="7"/>
    <s v="Southern Illinois"/>
    <n v="65"/>
    <n v="10"/>
    <s v="St. Mary's (Cal.)"/>
    <n v="56"/>
    <s v="Winner"/>
    <n v="7"/>
    <x v="0"/>
  </r>
  <r>
    <n v="2005"/>
    <x v="5"/>
    <n v="5"/>
    <s v="Michigan State"/>
    <n v="89"/>
    <n v="12"/>
    <s v="Old Dominion"/>
    <n v="81"/>
    <s v="Winner"/>
    <n v="5"/>
    <x v="0"/>
  </r>
  <r>
    <n v="2005"/>
    <x v="5"/>
    <n v="8"/>
    <s v="Stanford"/>
    <n v="70"/>
    <n v="9"/>
    <s v="Mississippi State"/>
    <n v="93"/>
    <s v="Loser"/>
    <n v="9"/>
    <x v="1"/>
  </r>
  <r>
    <n v="2005"/>
    <x v="5"/>
    <n v="1"/>
    <s v="Duke"/>
    <n v="57"/>
    <n v="16"/>
    <s v="Delaware State"/>
    <n v="46"/>
    <s v="Winner"/>
    <n v="1"/>
    <x v="0"/>
  </r>
  <r>
    <n v="2005"/>
    <x v="5"/>
    <n v="2"/>
    <s v="Connecticut"/>
    <n v="77"/>
    <n v="15"/>
    <s v="Central Florida"/>
    <n v="71"/>
    <s v="Winner"/>
    <n v="2"/>
    <x v="0"/>
  </r>
  <r>
    <n v="2005"/>
    <x v="5"/>
    <n v="7"/>
    <s v="Charlotte"/>
    <n v="63"/>
    <n v="10"/>
    <s v="North Carolina State"/>
    <n v="75"/>
    <s v="Loser"/>
    <n v="10"/>
    <x v="1"/>
  </r>
  <r>
    <n v="2005"/>
    <x v="5"/>
    <n v="3"/>
    <s v="Kansas"/>
    <n v="63"/>
    <n v="14"/>
    <s v="Bucknell"/>
    <n v="64"/>
    <s v="Loser"/>
    <n v="14"/>
    <x v="1"/>
  </r>
  <r>
    <n v="2005"/>
    <x v="5"/>
    <n v="4"/>
    <s v="Syracuse"/>
    <n v="57"/>
    <n v="13"/>
    <s v="Vermont"/>
    <n v="60"/>
    <s v="Loser"/>
    <n v="13"/>
    <x v="1"/>
  </r>
  <r>
    <n v="2005"/>
    <x v="5"/>
    <n v="1"/>
    <s v="North Carolina"/>
    <n v="96"/>
    <n v="16"/>
    <s v="Oakland"/>
    <n v="68"/>
    <s v="Winner"/>
    <n v="1"/>
    <x v="0"/>
  </r>
  <r>
    <n v="2005"/>
    <x v="5"/>
    <n v="2"/>
    <s v="Wake Forest"/>
    <n v="70"/>
    <n v="15"/>
    <s v="Chattanooga"/>
    <n v="54"/>
    <s v="Winner"/>
    <n v="2"/>
    <x v="0"/>
  </r>
  <r>
    <n v="2005"/>
    <x v="5"/>
    <n v="4"/>
    <s v="Louisville"/>
    <n v="68"/>
    <n v="13"/>
    <s v="Louisiana-Lafayette"/>
    <n v="62"/>
    <s v="Winner"/>
    <n v="4"/>
    <x v="0"/>
  </r>
  <r>
    <n v="2005"/>
    <x v="5"/>
    <n v="6"/>
    <s v="Wisconsin"/>
    <n v="57"/>
    <n v="11"/>
    <s v="Northern Iowa"/>
    <n v="52"/>
    <s v="Winner"/>
    <n v="6"/>
    <x v="0"/>
  </r>
  <r>
    <n v="2005"/>
    <x v="5"/>
    <n v="5"/>
    <s v="Georgia Tech"/>
    <n v="80"/>
    <n v="12"/>
    <s v="George Washington"/>
    <n v="68"/>
    <s v="Winner"/>
    <n v="5"/>
    <x v="0"/>
  </r>
  <r>
    <n v="2005"/>
    <x v="5"/>
    <n v="4"/>
    <s v="Florida"/>
    <n v="67"/>
    <n v="13"/>
    <s v="Ohio"/>
    <n v="62"/>
    <s v="Winner"/>
    <n v="4"/>
    <x v="0"/>
  </r>
  <r>
    <n v="2005"/>
    <x v="5"/>
    <n v="5"/>
    <s v="Villanova"/>
    <n v="55"/>
    <n v="12"/>
    <s v="New Mexico"/>
    <n v="47"/>
    <s v="Winner"/>
    <n v="5"/>
    <x v="0"/>
  </r>
  <r>
    <n v="2005"/>
    <x v="5"/>
    <n v="2"/>
    <s v="Oklahoma State"/>
    <n v="63"/>
    <n v="15"/>
    <s v="Southeastern Louisiana"/>
    <n v="50"/>
    <s v="Winner"/>
    <n v="2"/>
    <x v="0"/>
  </r>
  <r>
    <n v="2005"/>
    <x v="5"/>
    <n v="8"/>
    <s v="Minnesota"/>
    <n v="53"/>
    <n v="9"/>
    <s v="Iowa State"/>
    <n v="64"/>
    <s v="Loser"/>
    <n v="9"/>
    <x v="1"/>
  </r>
  <r>
    <n v="2005"/>
    <x v="5"/>
    <n v="8"/>
    <s v="Pacific"/>
    <n v="79"/>
    <n v="9"/>
    <s v="Pittsburgh"/>
    <n v="71"/>
    <s v="Winner"/>
    <n v="8"/>
    <x v="0"/>
  </r>
  <r>
    <n v="2005"/>
    <x v="5"/>
    <n v="8"/>
    <s v="Texas"/>
    <n v="57"/>
    <n v="9"/>
    <s v="Nevada"/>
    <n v="61"/>
    <s v="Loser"/>
    <n v="9"/>
    <x v="1"/>
  </r>
  <r>
    <n v="2005"/>
    <x v="5"/>
    <n v="6"/>
    <s v="Utah"/>
    <n v="60"/>
    <n v="11"/>
    <s v="UTEP"/>
    <n v="54"/>
    <s v="Winner"/>
    <n v="6"/>
    <x v="0"/>
  </r>
  <r>
    <n v="2005"/>
    <x v="5"/>
    <n v="1"/>
    <s v="Illinois"/>
    <n v="67"/>
    <n v="16"/>
    <s v="Fairleigh Dickinson"/>
    <n v="55"/>
    <s v="Winner"/>
    <n v="1"/>
    <x v="0"/>
  </r>
  <r>
    <n v="2005"/>
    <x v="5"/>
    <n v="6"/>
    <s v="Texas Tech"/>
    <n v="78"/>
    <n v="11"/>
    <s v="UCLA"/>
    <n v="66"/>
    <s v="Winner"/>
    <n v="6"/>
    <x v="0"/>
  </r>
  <r>
    <n v="2005"/>
    <x v="5"/>
    <n v="4"/>
    <s v="Boston College"/>
    <n v="85"/>
    <n v="13"/>
    <s v="Penn"/>
    <n v="65"/>
    <s v="Winner"/>
    <n v="4"/>
    <x v="0"/>
  </r>
  <r>
    <n v="2005"/>
    <x v="5"/>
    <n v="3"/>
    <s v="Gonzaga"/>
    <n v="74"/>
    <n v="14"/>
    <s v="Winthrop"/>
    <n v="64"/>
    <s v="Winner"/>
    <n v="3"/>
    <x v="0"/>
  </r>
  <r>
    <n v="2005"/>
    <x v="5"/>
    <n v="7"/>
    <s v="West Virginia"/>
    <n v="63"/>
    <n v="10"/>
    <s v="Creighton"/>
    <n v="61"/>
    <s v="Winner"/>
    <n v="7"/>
    <x v="0"/>
  </r>
  <r>
    <n v="2005"/>
    <x v="5"/>
    <n v="5"/>
    <s v="Alabama"/>
    <n v="73"/>
    <n v="12"/>
    <s v="Wisconsin-Milwaukee"/>
    <n v="83"/>
    <s v="Loser"/>
    <n v="12"/>
    <x v="1"/>
  </r>
  <r>
    <n v="2005"/>
    <x v="5"/>
    <n v="1"/>
    <s v="Washington"/>
    <n v="88"/>
    <n v="16"/>
    <s v="Montana"/>
    <n v="77"/>
    <s v="Winner"/>
    <n v="1"/>
    <x v="0"/>
  </r>
  <r>
    <n v="2005"/>
    <x v="5"/>
    <n v="2"/>
    <s v="Kentucky"/>
    <n v="72"/>
    <n v="15"/>
    <s v="Eastern Kentucky"/>
    <n v="64"/>
    <s v="Winner"/>
    <n v="2"/>
    <x v="0"/>
  </r>
  <r>
    <n v="2005"/>
    <x v="5"/>
    <n v="6"/>
    <s v="LSU"/>
    <n v="68"/>
    <n v="11"/>
    <s v="Alabama-Birmingham"/>
    <n v="82"/>
    <s v="Loser"/>
    <n v="11"/>
    <x v="1"/>
  </r>
  <r>
    <n v="2005"/>
    <x v="5"/>
    <n v="3"/>
    <s v="Arizona"/>
    <n v="66"/>
    <n v="14"/>
    <s v="Utah State"/>
    <n v="53"/>
    <s v="Winner"/>
    <n v="3"/>
    <x v="0"/>
  </r>
  <r>
    <n v="2005"/>
    <x v="5"/>
    <n v="7"/>
    <s v="Cincinnati"/>
    <n v="76"/>
    <n v="10"/>
    <s v="Iowa"/>
    <n v="64"/>
    <s v="Winner"/>
    <n v="7"/>
    <x v="0"/>
  </r>
  <r>
    <n v="2005"/>
    <x v="5"/>
    <n v="3"/>
    <s v="Oklahoma"/>
    <n v="84"/>
    <n v="14"/>
    <s v="Niagara"/>
    <n v="67"/>
    <s v="Winner"/>
    <n v="3"/>
    <x v="0"/>
  </r>
  <r>
    <n v="2005"/>
    <x v="6"/>
    <n v="16"/>
    <s v="Oakland"/>
    <n v="79"/>
    <n v="16"/>
    <s v="Alabama A&amp;M"/>
    <n v="69"/>
    <s v="Winner"/>
    <n v="16"/>
    <x v="0"/>
  </r>
  <r>
    <n v="2004"/>
    <x v="0"/>
    <n v="3"/>
    <s v="Georgia Tech"/>
    <n v="73"/>
    <n v="2"/>
    <s v="Connecticut"/>
    <n v="82"/>
    <s v="Loser"/>
    <n v="2"/>
    <x v="1"/>
  </r>
  <r>
    <n v="2004"/>
    <x v="1"/>
    <n v="3"/>
    <s v="Georgia Tech"/>
    <n v="67"/>
    <n v="2"/>
    <s v="Oklahoma State"/>
    <n v="65"/>
    <s v="Winner"/>
    <n v="3"/>
    <x v="0"/>
  </r>
  <r>
    <n v="2004"/>
    <x v="1"/>
    <n v="1"/>
    <s v="Duke"/>
    <n v="78"/>
    <n v="2"/>
    <s v="Connecticut"/>
    <n v="79"/>
    <s v="Loser"/>
    <n v="2"/>
    <x v="1"/>
  </r>
  <r>
    <n v="2004"/>
    <x v="2"/>
    <n v="1"/>
    <s v="Duke"/>
    <n v="66"/>
    <n v="7"/>
    <s v="Xavier"/>
    <n v="63"/>
    <s v="Winner"/>
    <n v="1"/>
    <x v="0"/>
  </r>
  <r>
    <n v="2004"/>
    <x v="2"/>
    <n v="4"/>
    <s v="Kansas"/>
    <n v="71"/>
    <n v="3"/>
    <s v="Georgia Tech"/>
    <n v="79"/>
    <s v="Loser"/>
    <n v="3"/>
    <x v="1"/>
  </r>
  <r>
    <n v="2004"/>
    <x v="2"/>
    <n v="8"/>
    <s v="Alabama"/>
    <n v="71"/>
    <n v="2"/>
    <s v="Connecticut"/>
    <n v="87"/>
    <s v="Loser"/>
    <n v="2"/>
    <x v="1"/>
  </r>
  <r>
    <n v="2004"/>
    <x v="2"/>
    <n v="1"/>
    <s v="St. Joseph's"/>
    <n v="62"/>
    <n v="2"/>
    <s v="Oklahoma State"/>
    <n v="64"/>
    <s v="Loser"/>
    <n v="2"/>
    <x v="1"/>
  </r>
  <r>
    <n v="2004"/>
    <x v="3"/>
    <n v="9"/>
    <s v="Alabama-Birmingham"/>
    <n v="74"/>
    <n v="4"/>
    <s v="Kansas"/>
    <n v="100"/>
    <s v="Loser"/>
    <n v="4"/>
    <x v="1"/>
  </r>
  <r>
    <n v="2004"/>
    <x v="3"/>
    <n v="3"/>
    <s v="Texas"/>
    <n v="71"/>
    <n v="7"/>
    <s v="Xavier"/>
    <n v="79"/>
    <s v="Loser"/>
    <n v="7"/>
    <x v="1"/>
  </r>
  <r>
    <n v="2004"/>
    <x v="3"/>
    <n v="1"/>
    <s v="Duke"/>
    <n v="72"/>
    <n v="5"/>
    <s v="Illinois"/>
    <n v="62"/>
    <s v="Winner"/>
    <n v="1"/>
    <x v="0"/>
  </r>
  <r>
    <n v="2004"/>
    <x v="3"/>
    <n v="3"/>
    <s v="Georgia Tech"/>
    <n v="72"/>
    <n v="10"/>
    <s v="Nevada"/>
    <n v="67"/>
    <s v="Winner"/>
    <n v="3"/>
    <x v="0"/>
  </r>
  <r>
    <n v="2004"/>
    <x v="3"/>
    <n v="6"/>
    <s v="Vanderbilt"/>
    <n v="53"/>
    <n v="2"/>
    <s v="Connecticut"/>
    <n v="73"/>
    <s v="Loser"/>
    <n v="2"/>
    <x v="1"/>
  </r>
  <r>
    <n v="2004"/>
    <x v="3"/>
    <n v="8"/>
    <s v="Alabama"/>
    <n v="80"/>
    <n v="5"/>
    <s v="Syracuse"/>
    <n v="71"/>
    <s v="Winner"/>
    <n v="8"/>
    <x v="0"/>
  </r>
  <r>
    <n v="2004"/>
    <x v="3"/>
    <n v="3"/>
    <s v="Pittsburgh"/>
    <n v="51"/>
    <n v="2"/>
    <s v="Oklahoma State"/>
    <n v="63"/>
    <s v="Loser"/>
    <n v="2"/>
    <x v="1"/>
  </r>
  <r>
    <n v="2004"/>
    <x v="3"/>
    <n v="1"/>
    <s v="St. Joseph's"/>
    <n v="84"/>
    <n v="4"/>
    <s v="Wake Forest"/>
    <n v="80"/>
    <s v="Winner"/>
    <n v="1"/>
    <x v="0"/>
  </r>
  <r>
    <n v="2004"/>
    <x v="4"/>
    <n v="6"/>
    <s v="Boston College"/>
    <n v="54"/>
    <n v="3"/>
    <s v="Georgia Tech"/>
    <n v="57"/>
    <s v="Loser"/>
    <n v="3"/>
    <x v="1"/>
  </r>
  <r>
    <n v="2004"/>
    <x v="4"/>
    <n v="6"/>
    <s v="Vanderbilt"/>
    <n v="75"/>
    <n v="3"/>
    <s v="North Carolina State"/>
    <n v="73"/>
    <s v="Winner"/>
    <n v="6"/>
    <x v="0"/>
  </r>
  <r>
    <n v="2004"/>
    <x v="4"/>
    <n v="7"/>
    <s v="Xavier"/>
    <n v="89"/>
    <n v="2"/>
    <s v="Mississippi State"/>
    <n v="74"/>
    <s v="Winner"/>
    <n v="7"/>
    <x v="0"/>
  </r>
  <r>
    <n v="2004"/>
    <x v="4"/>
    <n v="5"/>
    <s v="Illinois"/>
    <n v="92"/>
    <n v="4"/>
    <s v="Cincinnati"/>
    <n v="68"/>
    <s v="Winner"/>
    <n v="5"/>
    <x v="0"/>
  </r>
  <r>
    <n v="2004"/>
    <x v="4"/>
    <n v="7"/>
    <s v="Memphis"/>
    <n v="53"/>
    <n v="2"/>
    <s v="Oklahoma State"/>
    <n v="70"/>
    <s v="Loser"/>
    <n v="2"/>
    <x v="1"/>
  </r>
  <r>
    <n v="2004"/>
    <x v="4"/>
    <n v="6"/>
    <s v="Wisconsin"/>
    <n v="55"/>
    <n v="3"/>
    <s v="Pittsburgh"/>
    <n v="59"/>
    <s v="Loser"/>
    <n v="3"/>
    <x v="1"/>
  </r>
  <r>
    <n v="2004"/>
    <x v="4"/>
    <n v="12"/>
    <s v="Pacific"/>
    <n v="63"/>
    <n v="4"/>
    <s v="Kansas"/>
    <n v="78"/>
    <s v="Loser"/>
    <n v="4"/>
    <x v="1"/>
  </r>
  <r>
    <n v="2004"/>
    <x v="4"/>
    <n v="1"/>
    <s v="Kentucky"/>
    <n v="75"/>
    <n v="9"/>
    <s v="Alabama-Birmingham"/>
    <n v="76"/>
    <s v="Loser"/>
    <n v="9"/>
    <x v="1"/>
  </r>
  <r>
    <n v="2004"/>
    <x v="4"/>
    <n v="10"/>
    <s v="Nevada"/>
    <n v="91"/>
    <n v="2"/>
    <s v="Gonzaga"/>
    <n v="72"/>
    <s v="Winner"/>
    <n v="10"/>
    <x v="0"/>
  </r>
  <r>
    <n v="2004"/>
    <x v="4"/>
    <n v="1"/>
    <s v="Duke"/>
    <n v="90"/>
    <n v="8"/>
    <s v="Seton Hall"/>
    <n v="62"/>
    <s v="Winner"/>
    <n v="1"/>
    <x v="0"/>
  </r>
  <r>
    <n v="2004"/>
    <x v="4"/>
    <n v="7"/>
    <s v="DePaul"/>
    <n v="55"/>
    <n v="2"/>
    <s v="Connecticut"/>
    <n v="72"/>
    <s v="Loser"/>
    <n v="2"/>
    <x v="1"/>
  </r>
  <r>
    <n v="2004"/>
    <x v="4"/>
    <n v="12"/>
    <s v="Manhattan"/>
    <n v="80"/>
    <n v="4"/>
    <s v="Wake Forest"/>
    <n v="84"/>
    <s v="Loser"/>
    <n v="4"/>
    <x v="1"/>
  </r>
  <r>
    <n v="2004"/>
    <x v="4"/>
    <n v="5"/>
    <s v="Syracuse"/>
    <n v="72"/>
    <n v="4"/>
    <s v="Maryland"/>
    <n v="70"/>
    <s v="Winner"/>
    <n v="5"/>
    <x v="0"/>
  </r>
  <r>
    <n v="2004"/>
    <x v="4"/>
    <n v="1"/>
    <s v="Stanford"/>
    <n v="67"/>
    <n v="8"/>
    <s v="Alabama"/>
    <n v="70"/>
    <s v="Loser"/>
    <n v="8"/>
    <x v="1"/>
  </r>
  <r>
    <n v="2004"/>
    <x v="4"/>
    <n v="1"/>
    <s v="St. Joseph's"/>
    <n v="70"/>
    <n v="8"/>
    <s v="Texas Tech"/>
    <n v="65"/>
    <s v="Winner"/>
    <n v="1"/>
    <x v="0"/>
  </r>
  <r>
    <n v="2004"/>
    <x v="4"/>
    <n v="6"/>
    <s v="North Carolina"/>
    <n v="75"/>
    <n v="3"/>
    <s v="Texas"/>
    <n v="78"/>
    <s v="Loser"/>
    <n v="3"/>
    <x v="1"/>
  </r>
  <r>
    <n v="2004"/>
    <x v="5"/>
    <n v="6"/>
    <s v="Vanderbilt"/>
    <n v="71"/>
    <n v="11"/>
    <s v="Western Michigan"/>
    <n v="58"/>
    <s v="Winner"/>
    <n v="6"/>
    <x v="0"/>
  </r>
  <r>
    <n v="2004"/>
    <x v="5"/>
    <n v="1"/>
    <s v="Kentucky"/>
    <n v="96"/>
    <n v="16"/>
    <s v="Florida A&amp;M"/>
    <n v="76"/>
    <s v="Winner"/>
    <n v="1"/>
    <x v="0"/>
  </r>
  <r>
    <n v="2004"/>
    <x v="5"/>
    <n v="2"/>
    <s v="Mississippi State"/>
    <n v="80"/>
    <n v="15"/>
    <s v="Monmouth"/>
    <n v="70"/>
    <s v="Winner"/>
    <n v="2"/>
    <x v="0"/>
  </r>
  <r>
    <n v="2004"/>
    <x v="5"/>
    <n v="6"/>
    <s v="Wisconsin"/>
    <n v="76"/>
    <n v="11"/>
    <s v="Richmond"/>
    <n v="64"/>
    <s v="Winner"/>
    <n v="6"/>
    <x v="0"/>
  </r>
  <r>
    <n v="2004"/>
    <x v="5"/>
    <n v="5"/>
    <s v="Illinois"/>
    <n v="72"/>
    <n v="12"/>
    <s v="Murray St."/>
    <n v="53"/>
    <s v="Winner"/>
    <n v="5"/>
    <x v="0"/>
  </r>
  <r>
    <n v="2004"/>
    <x v="5"/>
    <n v="6"/>
    <s v="Boston College"/>
    <n v="58"/>
    <n v="11"/>
    <s v="Utah"/>
    <n v="51"/>
    <s v="Winner"/>
    <n v="6"/>
    <x v="0"/>
  </r>
  <r>
    <n v="2004"/>
    <x v="5"/>
    <n v="4"/>
    <s v="Kansas"/>
    <n v="78"/>
    <n v="13"/>
    <s v="Illinois-Chicago"/>
    <n v="53"/>
    <s v="Winner"/>
    <n v="4"/>
    <x v="0"/>
  </r>
  <r>
    <n v="2004"/>
    <x v="5"/>
    <n v="2"/>
    <s v="Oklahoma State"/>
    <n v="75"/>
    <n v="15"/>
    <s v="Eastern Washington"/>
    <n v="56"/>
    <s v="Winner"/>
    <n v="2"/>
    <x v="0"/>
  </r>
  <r>
    <n v="2004"/>
    <x v="5"/>
    <n v="5"/>
    <s v="Providence"/>
    <n v="58"/>
    <n v="12"/>
    <s v="Pacific"/>
    <n v="66"/>
    <s v="Loser"/>
    <n v="12"/>
    <x v="1"/>
  </r>
  <r>
    <n v="2004"/>
    <x v="5"/>
    <n v="8"/>
    <s v="Washington"/>
    <n v="100"/>
    <n v="9"/>
    <s v="Alabama-Birmingham"/>
    <n v="102"/>
    <s v="Loser"/>
    <n v="9"/>
    <x v="1"/>
  </r>
  <r>
    <n v="2004"/>
    <x v="5"/>
    <n v="3"/>
    <s v="Texas"/>
    <n v="80"/>
    <n v="14"/>
    <s v="Princeton"/>
    <n v="70"/>
    <s v="Winner"/>
    <n v="3"/>
    <x v="0"/>
  </r>
  <r>
    <n v="2004"/>
    <x v="5"/>
    <n v="4"/>
    <s v="Cincinnati"/>
    <n v="80"/>
    <n v="13"/>
    <s v="East Tennessee State"/>
    <n v="77"/>
    <s v="Winner"/>
    <n v="4"/>
    <x v="0"/>
  </r>
  <r>
    <n v="2004"/>
    <x v="5"/>
    <n v="7"/>
    <s v="Xavier"/>
    <n v="80"/>
    <n v="10"/>
    <s v="Louisville"/>
    <n v="70"/>
    <s v="Winner"/>
    <n v="7"/>
    <x v="0"/>
  </r>
  <r>
    <n v="2004"/>
    <x v="5"/>
    <n v="3"/>
    <s v="Georgia Tech"/>
    <n v="65"/>
    <n v="14"/>
    <s v="Northern Iowa"/>
    <n v="60"/>
    <s v="Winner"/>
    <n v="3"/>
    <x v="0"/>
  </r>
  <r>
    <n v="2004"/>
    <x v="5"/>
    <n v="7"/>
    <s v="Memphis"/>
    <n v="59"/>
    <n v="10"/>
    <s v="South Carolina"/>
    <n v="43"/>
    <s v="Winner"/>
    <n v="7"/>
    <x v="0"/>
  </r>
  <r>
    <n v="2004"/>
    <x v="5"/>
    <n v="3"/>
    <s v="Pittsburgh"/>
    <n v="53"/>
    <n v="14"/>
    <s v="Central Florida"/>
    <n v="44"/>
    <s v="Winner"/>
    <n v="3"/>
    <x v="0"/>
  </r>
  <r>
    <n v="2004"/>
    <x v="5"/>
    <n v="7"/>
    <s v="DePaul"/>
    <n v="76"/>
    <n v="10"/>
    <s v="Dayton"/>
    <n v="69"/>
    <s v="Winner"/>
    <n v="7"/>
    <x v="0"/>
  </r>
  <r>
    <n v="2004"/>
    <x v="5"/>
    <n v="3"/>
    <s v="North Carolina State"/>
    <n v="62"/>
    <n v="14"/>
    <s v="Louisiana-Lafayette"/>
    <n v="52"/>
    <s v="Winner"/>
    <n v="3"/>
    <x v="0"/>
  </r>
  <r>
    <n v="2004"/>
    <x v="5"/>
    <n v="6"/>
    <s v="North Carolina"/>
    <n v="63"/>
    <n v="11"/>
    <s v="Air Force"/>
    <n v="52"/>
    <s v="Winner"/>
    <n v="6"/>
    <x v="0"/>
  </r>
  <r>
    <n v="2004"/>
    <x v="5"/>
    <n v="8"/>
    <s v="Seton Hall"/>
    <n v="80"/>
    <n v="9"/>
    <s v="Arizona"/>
    <n v="76"/>
    <s v="Winner"/>
    <n v="8"/>
    <x v="0"/>
  </r>
  <r>
    <n v="2004"/>
    <x v="5"/>
    <n v="1"/>
    <s v="Stanford"/>
    <n v="71"/>
    <n v="16"/>
    <s v="Texas-San Antonio"/>
    <n v="45"/>
    <s v="Winner"/>
    <n v="1"/>
    <x v="0"/>
  </r>
  <r>
    <n v="2004"/>
    <x v="5"/>
    <n v="8"/>
    <s v="Alabama"/>
    <n v="65"/>
    <n v="9"/>
    <s v="Southern Illinois"/>
    <n v="64"/>
    <s v="Winner"/>
    <n v="8"/>
    <x v="0"/>
  </r>
  <r>
    <n v="2004"/>
    <x v="5"/>
    <n v="5"/>
    <s v="Syracuse"/>
    <n v="80"/>
    <n v="12"/>
    <s v="Brigham Young"/>
    <n v="75"/>
    <s v="Winner"/>
    <n v="5"/>
    <x v="0"/>
  </r>
  <r>
    <n v="2004"/>
    <x v="5"/>
    <n v="1"/>
    <s v="Duke"/>
    <n v="96"/>
    <n v="16"/>
    <s v="Alabama State"/>
    <n v="61"/>
    <s v="Winner"/>
    <n v="1"/>
    <x v="0"/>
  </r>
  <r>
    <n v="2004"/>
    <x v="5"/>
    <n v="4"/>
    <s v="Maryland"/>
    <n v="86"/>
    <n v="13"/>
    <s v="UTEP"/>
    <n v="83"/>
    <s v="Winner"/>
    <n v="4"/>
    <x v="0"/>
  </r>
  <r>
    <n v="2004"/>
    <x v="5"/>
    <n v="4"/>
    <s v="Wake Forest"/>
    <n v="79"/>
    <n v="13"/>
    <s v="Virginia Commonwealth"/>
    <n v="78"/>
    <s v="Winner"/>
    <n v="4"/>
    <x v="0"/>
  </r>
  <r>
    <n v="2004"/>
    <x v="5"/>
    <n v="5"/>
    <s v="Florida"/>
    <n v="60"/>
    <n v="12"/>
    <s v="Manhattan"/>
    <n v="75"/>
    <s v="Loser"/>
    <n v="12"/>
    <x v="1"/>
  </r>
  <r>
    <n v="2004"/>
    <x v="5"/>
    <n v="8"/>
    <s v="Texas Tech"/>
    <n v="76"/>
    <n v="9"/>
    <s v="Charlotte"/>
    <n v="73"/>
    <s v="Winner"/>
    <n v="8"/>
    <x v="0"/>
  </r>
  <r>
    <n v="2004"/>
    <x v="5"/>
    <n v="1"/>
    <s v="St. Joseph's"/>
    <n v="82"/>
    <n v="16"/>
    <s v="Liberty"/>
    <n v="63"/>
    <s v="Winner"/>
    <n v="1"/>
    <x v="0"/>
  </r>
  <r>
    <n v="2004"/>
    <x v="5"/>
    <n v="2"/>
    <s v="Gonzaga"/>
    <n v="76"/>
    <n v="15"/>
    <s v="Valparaiso"/>
    <n v="49"/>
    <s v="Winner"/>
    <n v="2"/>
    <x v="0"/>
  </r>
  <r>
    <n v="2004"/>
    <x v="5"/>
    <n v="7"/>
    <s v="Michigan State"/>
    <n v="66"/>
    <n v="10"/>
    <s v="Nevada"/>
    <n v="72"/>
    <s v="Loser"/>
    <n v="10"/>
    <x v="1"/>
  </r>
  <r>
    <n v="2004"/>
    <x v="5"/>
    <n v="2"/>
    <s v="Connecticut"/>
    <n v="70"/>
    <n v="15"/>
    <s v="Vermont"/>
    <n v="53"/>
    <s v="Winner"/>
    <n v="2"/>
    <x v="0"/>
  </r>
  <r>
    <n v="2004"/>
    <x v="6"/>
    <n v="16"/>
    <s v="Florida A&amp;M"/>
    <n v="72"/>
    <n v="16"/>
    <s v="Lehigh"/>
    <n v="57"/>
    <s v="Winner"/>
    <n v="16"/>
    <x v="0"/>
  </r>
  <r>
    <n v="2003"/>
    <x v="0"/>
    <n v="2"/>
    <s v="Kansas"/>
    <n v="78"/>
    <n v="3"/>
    <s v="Syracuse"/>
    <n v="81"/>
    <s v="Loser"/>
    <n v="3"/>
    <x v="1"/>
  </r>
  <r>
    <n v="2003"/>
    <x v="1"/>
    <n v="1"/>
    <s v="Texas"/>
    <n v="84"/>
    <n v="3"/>
    <s v="Syracuse"/>
    <n v="95"/>
    <s v="Loser"/>
    <n v="3"/>
    <x v="1"/>
  </r>
  <r>
    <n v="2003"/>
    <x v="1"/>
    <n v="3"/>
    <s v="Marquette"/>
    <n v="61"/>
    <n v="2"/>
    <s v="Kansas"/>
    <n v="94"/>
    <s v="Loser"/>
    <n v="2"/>
    <x v="1"/>
  </r>
  <r>
    <n v="2003"/>
    <x v="2"/>
    <n v="1"/>
    <s v="Texas"/>
    <n v="85"/>
    <n v="7"/>
    <s v="Michigan State"/>
    <n v="76"/>
    <s v="Winner"/>
    <n v="1"/>
    <x v="0"/>
  </r>
  <r>
    <n v="2003"/>
    <x v="2"/>
    <n v="1"/>
    <s v="Oklahoma"/>
    <n v="47"/>
    <n v="3"/>
    <s v="Syracuse"/>
    <n v="63"/>
    <s v="Loser"/>
    <n v="3"/>
    <x v="1"/>
  </r>
  <r>
    <n v="2003"/>
    <x v="2"/>
    <n v="1"/>
    <s v="Arizona"/>
    <n v="75"/>
    <n v="2"/>
    <s v="Kansas"/>
    <n v="78"/>
    <s v="Loser"/>
    <n v="2"/>
    <x v="1"/>
  </r>
  <r>
    <n v="2003"/>
    <x v="2"/>
    <n v="1"/>
    <s v="Kentucky"/>
    <n v="69"/>
    <n v="3"/>
    <s v="Marquette"/>
    <n v="83"/>
    <s v="Loser"/>
    <n v="3"/>
    <x v="1"/>
  </r>
  <r>
    <n v="2003"/>
    <x v="3"/>
    <n v="6"/>
    <s v="Maryland"/>
    <n v="58"/>
    <n v="7"/>
    <s v="Michigan State"/>
    <n v="60"/>
    <s v="Loser"/>
    <n v="7"/>
    <x v="1"/>
  </r>
  <r>
    <n v="2003"/>
    <x v="3"/>
    <n v="3"/>
    <s v="Syracuse"/>
    <n v="79"/>
    <n v="10"/>
    <s v="Auburn"/>
    <n v="78"/>
    <s v="Winner"/>
    <n v="3"/>
    <x v="0"/>
  </r>
  <r>
    <n v="2003"/>
    <x v="3"/>
    <n v="1"/>
    <s v="Oklahoma"/>
    <n v="65"/>
    <n v="12"/>
    <s v="Butler"/>
    <n v="54"/>
    <s v="Winner"/>
    <n v="1"/>
    <x v="0"/>
  </r>
  <r>
    <n v="2003"/>
    <x v="3"/>
    <n v="1"/>
    <s v="Texas"/>
    <n v="82"/>
    <n v="5"/>
    <s v="Connecticut"/>
    <n v="78"/>
    <s v="Winner"/>
    <n v="1"/>
    <x v="0"/>
  </r>
  <r>
    <n v="2003"/>
    <x v="3"/>
    <n v="1"/>
    <s v="Arizona"/>
    <n v="88"/>
    <n v="5"/>
    <s v="Notre Dame"/>
    <n v="71"/>
    <s v="Winner"/>
    <n v="1"/>
    <x v="0"/>
  </r>
  <r>
    <n v="2003"/>
    <x v="3"/>
    <n v="1"/>
    <s v="Kentucky"/>
    <n v="63"/>
    <n v="5"/>
    <s v="Wisconsin"/>
    <n v="57"/>
    <s v="Winner"/>
    <n v="1"/>
    <x v="0"/>
  </r>
  <r>
    <n v="2003"/>
    <x v="3"/>
    <n v="3"/>
    <s v="Marquette"/>
    <n v="77"/>
    <n v="2"/>
    <s v="Pittsburgh"/>
    <n v="74"/>
    <s v="Winner"/>
    <n v="3"/>
    <x v="0"/>
  </r>
  <r>
    <n v="2003"/>
    <x v="3"/>
    <n v="3"/>
    <s v="Duke"/>
    <n v="65"/>
    <n v="2"/>
    <s v="Kansas"/>
    <n v="69"/>
    <s v="Loser"/>
    <n v="2"/>
    <x v="1"/>
  </r>
  <r>
    <n v="2003"/>
    <x v="4"/>
    <n v="5"/>
    <s v="Wisconsin"/>
    <n v="61"/>
    <n v="13"/>
    <s v="Tulsa"/>
    <n v="60"/>
    <s v="Winner"/>
    <n v="5"/>
    <x v="0"/>
  </r>
  <r>
    <n v="2003"/>
    <x v="4"/>
    <n v="10"/>
    <s v="Auburn"/>
    <n v="68"/>
    <n v="2"/>
    <s v="Wake Forest"/>
    <n v="62"/>
    <s v="Winner"/>
    <n v="10"/>
    <x v="0"/>
  </r>
  <r>
    <n v="2003"/>
    <x v="4"/>
    <n v="6"/>
    <s v="Oklahoma State"/>
    <n v="56"/>
    <n v="3"/>
    <s v="Syracuse"/>
    <n v="68"/>
    <s v="Loser"/>
    <n v="3"/>
    <x v="1"/>
  </r>
  <r>
    <n v="2003"/>
    <x v="4"/>
    <n v="12"/>
    <s v="Butler"/>
    <n v="79"/>
    <n v="4"/>
    <s v="Louisville"/>
    <n v="71"/>
    <s v="Winner"/>
    <n v="12"/>
    <x v="0"/>
  </r>
  <r>
    <n v="2003"/>
    <x v="4"/>
    <n v="7"/>
    <s v="Michigan State"/>
    <n v="68"/>
    <n v="2"/>
    <s v="Florida"/>
    <n v="46"/>
    <s v="Winner"/>
    <n v="7"/>
    <x v="0"/>
  </r>
  <r>
    <n v="2003"/>
    <x v="4"/>
    <n v="6"/>
    <s v="Maryland"/>
    <n v="77"/>
    <n v="3"/>
    <s v="Xavier"/>
    <n v="64"/>
    <s v="Winner"/>
    <n v="6"/>
    <x v="0"/>
  </r>
  <r>
    <n v="2003"/>
    <x v="4"/>
    <n v="1"/>
    <s v="Texas"/>
    <n v="77"/>
    <n v="9"/>
    <s v="Purdue"/>
    <n v="67"/>
    <s v="Winner"/>
    <n v="1"/>
    <x v="0"/>
  </r>
  <r>
    <n v="2003"/>
    <x v="4"/>
    <n v="7"/>
    <s v="Indiana"/>
    <n v="52"/>
    <n v="2"/>
    <s v="Pittsburgh"/>
    <n v="74"/>
    <s v="Loser"/>
    <n v="2"/>
    <x v="1"/>
  </r>
  <r>
    <n v="2003"/>
    <x v="4"/>
    <n v="11"/>
    <s v="Central Michigan"/>
    <n v="80"/>
    <n v="3"/>
    <s v="Duke"/>
    <n v="86"/>
    <s v="Loser"/>
    <n v="3"/>
    <x v="1"/>
  </r>
  <r>
    <n v="2003"/>
    <x v="4"/>
    <n v="1"/>
    <s v="Kentucky"/>
    <n v="74"/>
    <n v="9"/>
    <s v="Utah"/>
    <n v="54"/>
    <s v="Winner"/>
    <n v="1"/>
    <x v="0"/>
  </r>
  <r>
    <n v="2003"/>
    <x v="4"/>
    <n v="1"/>
    <s v="Arizona"/>
    <n v="96"/>
    <n v="9"/>
    <s v="Gonzaga"/>
    <n v="95"/>
    <s v="Winner"/>
    <n v="1"/>
    <x v="0"/>
  </r>
  <r>
    <n v="2003"/>
    <x v="4"/>
    <n v="5"/>
    <s v="Notre Dame"/>
    <n v="68"/>
    <n v="4"/>
    <s v="Illinois"/>
    <n v="60"/>
    <s v="Winner"/>
    <n v="5"/>
    <x v="0"/>
  </r>
  <r>
    <n v="2003"/>
    <x v="4"/>
    <n v="10"/>
    <s v="Arizona State"/>
    <n v="76"/>
    <n v="2"/>
    <s v="Kansas"/>
    <n v="108"/>
    <s v="Loser"/>
    <n v="2"/>
    <x v="1"/>
  </r>
  <r>
    <n v="2003"/>
    <x v="4"/>
    <n v="5"/>
    <s v="Connecticut"/>
    <n v="84"/>
    <n v="4"/>
    <s v="Stanford"/>
    <n v="74"/>
    <s v="Winner"/>
    <n v="5"/>
    <x v="0"/>
  </r>
  <r>
    <n v="2003"/>
    <x v="4"/>
    <n v="1"/>
    <s v="Oklahoma"/>
    <n v="74"/>
    <n v="8"/>
    <s v="California"/>
    <n v="65"/>
    <s v="Winner"/>
    <n v="1"/>
    <x v="0"/>
  </r>
  <r>
    <n v="2003"/>
    <x v="4"/>
    <n v="6"/>
    <s v="Missouri"/>
    <n v="92"/>
    <n v="3"/>
    <s v="Marquette"/>
    <n v="101"/>
    <s v="Loser"/>
    <n v="3"/>
    <x v="1"/>
  </r>
  <r>
    <n v="2003"/>
    <x v="5"/>
    <n v="2"/>
    <s v="Pittsburgh"/>
    <n v="67"/>
    <n v="15"/>
    <s v="Wagner"/>
    <n v="62"/>
    <s v="Winner"/>
    <n v="2"/>
    <x v="0"/>
  </r>
  <r>
    <n v="2003"/>
    <x v="5"/>
    <n v="6"/>
    <s v="Maryland"/>
    <n v="75"/>
    <n v="11"/>
    <s v="UNC Wilmington"/>
    <n v="73"/>
    <s v="Winner"/>
    <n v="6"/>
    <x v="0"/>
  </r>
  <r>
    <n v="2003"/>
    <x v="5"/>
    <n v="7"/>
    <s v="Michigan State"/>
    <n v="79"/>
    <n v="10"/>
    <s v="Colorado"/>
    <n v="64"/>
    <s v="Winner"/>
    <n v="7"/>
    <x v="0"/>
  </r>
  <r>
    <n v="2003"/>
    <x v="5"/>
    <n v="8"/>
    <s v="Oregon"/>
    <n v="58"/>
    <n v="9"/>
    <s v="Utah"/>
    <n v="60"/>
    <s v="Loser"/>
    <n v="9"/>
    <x v="1"/>
  </r>
  <r>
    <n v="2003"/>
    <x v="5"/>
    <n v="1"/>
    <s v="Kentucky"/>
    <n v="95"/>
    <n v="16"/>
    <s v="IUPUI"/>
    <n v="64"/>
    <s v="Winner"/>
    <n v="1"/>
    <x v="0"/>
  </r>
  <r>
    <n v="2003"/>
    <x v="5"/>
    <n v="7"/>
    <s v="Indiana"/>
    <n v="67"/>
    <n v="10"/>
    <s v="Alabama"/>
    <n v="62"/>
    <s v="Winner"/>
    <n v="7"/>
    <x v="0"/>
  </r>
  <r>
    <n v="2003"/>
    <x v="5"/>
    <n v="8"/>
    <s v="LSU"/>
    <n v="56"/>
    <n v="9"/>
    <s v="Purdue"/>
    <n v="80"/>
    <s v="Loser"/>
    <n v="9"/>
    <x v="1"/>
  </r>
  <r>
    <n v="2003"/>
    <x v="5"/>
    <n v="5"/>
    <s v="Mississippi State"/>
    <n v="46"/>
    <n v="12"/>
    <s v="Butler"/>
    <n v="47"/>
    <s v="Loser"/>
    <n v="12"/>
    <x v="1"/>
  </r>
  <r>
    <n v="2003"/>
    <x v="5"/>
    <n v="1"/>
    <s v="Texas"/>
    <n v="82"/>
    <n v="16"/>
    <s v="UNC Asheville"/>
    <n v="61"/>
    <s v="Winner"/>
    <n v="1"/>
    <x v="0"/>
  </r>
  <r>
    <n v="2003"/>
    <x v="5"/>
    <n v="6"/>
    <s v="Oklahoma State"/>
    <n v="77"/>
    <n v="11"/>
    <s v="Penn"/>
    <n v="63"/>
    <s v="Winner"/>
    <n v="6"/>
    <x v="0"/>
  </r>
  <r>
    <n v="2003"/>
    <x v="5"/>
    <n v="3"/>
    <s v="Syracuse"/>
    <n v="77"/>
    <n v="14"/>
    <s v="Manhattan"/>
    <n v="63"/>
    <s v="Winner"/>
    <n v="3"/>
    <x v="0"/>
  </r>
  <r>
    <n v="2003"/>
    <x v="5"/>
    <n v="7"/>
    <s v="St. Joseph's"/>
    <n v="63"/>
    <n v="10"/>
    <s v="Auburn"/>
    <n v="65"/>
    <s v="Loser"/>
    <n v="10"/>
    <x v="1"/>
  </r>
  <r>
    <n v="2003"/>
    <x v="5"/>
    <n v="2"/>
    <s v="Wake Forest"/>
    <n v="76"/>
    <n v="15"/>
    <s v="East Tennessee State"/>
    <n v="73"/>
    <s v="Winner"/>
    <n v="2"/>
    <x v="0"/>
  </r>
  <r>
    <n v="2003"/>
    <x v="5"/>
    <n v="3"/>
    <s v="Xavier"/>
    <n v="71"/>
    <n v="14"/>
    <s v="Troy"/>
    <n v="59"/>
    <s v="Winner"/>
    <n v="3"/>
    <x v="0"/>
  </r>
  <r>
    <n v="2003"/>
    <x v="5"/>
    <n v="4"/>
    <s v="Louisville"/>
    <n v="86"/>
    <n v="13"/>
    <s v="Austin Peay"/>
    <n v="64"/>
    <s v="Winner"/>
    <n v="4"/>
    <x v="0"/>
  </r>
  <r>
    <n v="2003"/>
    <x v="5"/>
    <n v="2"/>
    <s v="Florida"/>
    <n v="85"/>
    <n v="15"/>
    <s v="Sam Houston State"/>
    <n v="55"/>
    <s v="Winner"/>
    <n v="2"/>
    <x v="0"/>
  </r>
  <r>
    <n v="2003"/>
    <x v="5"/>
    <n v="8"/>
    <s v="California"/>
    <n v="76"/>
    <n v="9"/>
    <s v="North Carolina State"/>
    <n v="74"/>
    <s v="Winner"/>
    <n v="8"/>
    <x v="0"/>
  </r>
  <r>
    <n v="2003"/>
    <x v="5"/>
    <n v="1"/>
    <s v="Oklahoma"/>
    <n v="71"/>
    <n v="16"/>
    <s v="South Carolina State"/>
    <n v="54"/>
    <s v="Winner"/>
    <n v="1"/>
    <x v="0"/>
  </r>
  <r>
    <n v="2003"/>
    <x v="5"/>
    <n v="1"/>
    <s v="Arizona"/>
    <n v="80"/>
    <n v="16"/>
    <s v="Vermont"/>
    <n v="51"/>
    <s v="Winner"/>
    <n v="1"/>
    <x v="0"/>
  </r>
  <r>
    <n v="2003"/>
    <x v="5"/>
    <n v="8"/>
    <s v="Cincinnati"/>
    <n v="69"/>
    <n v="9"/>
    <s v="Gonzaga"/>
    <n v="74"/>
    <s v="Loser"/>
    <n v="9"/>
    <x v="1"/>
  </r>
  <r>
    <n v="2003"/>
    <x v="5"/>
    <n v="5"/>
    <s v="Notre Dame"/>
    <n v="70"/>
    <n v="12"/>
    <s v="Wisconsin-Milwaukee"/>
    <n v="69"/>
    <s v="Winner"/>
    <n v="5"/>
    <x v="0"/>
  </r>
  <r>
    <n v="2003"/>
    <x v="5"/>
    <n v="4"/>
    <s v="Illinois"/>
    <n v="65"/>
    <n v="13"/>
    <s v="Western Kentucky"/>
    <n v="60"/>
    <s v="Winner"/>
    <n v="4"/>
    <x v="0"/>
  </r>
  <r>
    <n v="2003"/>
    <x v="5"/>
    <n v="6"/>
    <s v="Creighton"/>
    <n v="73"/>
    <n v="11"/>
    <s v="Central Michigan"/>
    <n v="79"/>
    <s v="Loser"/>
    <n v="11"/>
    <x v="1"/>
  </r>
  <r>
    <n v="2003"/>
    <x v="5"/>
    <n v="3"/>
    <s v="Duke"/>
    <n v="67"/>
    <n v="14"/>
    <s v="Colorado State"/>
    <n v="57"/>
    <s v="Winner"/>
    <n v="3"/>
    <x v="0"/>
  </r>
  <r>
    <n v="2003"/>
    <x v="5"/>
    <n v="7"/>
    <s v="Memphis"/>
    <n v="71"/>
    <n v="10"/>
    <s v="Arizona State"/>
    <n v="84"/>
    <s v="Loser"/>
    <n v="10"/>
    <x v="1"/>
  </r>
  <r>
    <n v="2003"/>
    <x v="5"/>
    <n v="2"/>
    <s v="Kansas"/>
    <n v="64"/>
    <n v="15"/>
    <s v="Utah State"/>
    <n v="61"/>
    <s v="Winner"/>
    <n v="2"/>
    <x v="0"/>
  </r>
  <r>
    <n v="2003"/>
    <x v="5"/>
    <n v="5"/>
    <s v="Wisconsin"/>
    <n v="81"/>
    <n v="12"/>
    <s v="Weber State"/>
    <n v="74"/>
    <s v="Winner"/>
    <n v="5"/>
    <x v="0"/>
  </r>
  <r>
    <n v="2003"/>
    <x v="5"/>
    <n v="4"/>
    <s v="Dayton"/>
    <n v="71"/>
    <n v="13"/>
    <s v="Tulsa"/>
    <n v="84"/>
    <s v="Loser"/>
    <n v="13"/>
    <x v="1"/>
  </r>
  <r>
    <n v="2003"/>
    <x v="5"/>
    <n v="6"/>
    <s v="Missouri"/>
    <n v="72"/>
    <n v="11"/>
    <s v="Southern Illinois"/>
    <n v="71"/>
    <s v="Winner"/>
    <n v="6"/>
    <x v="0"/>
  </r>
  <r>
    <n v="2003"/>
    <x v="5"/>
    <n v="5"/>
    <s v="Connecticut"/>
    <n v="58"/>
    <n v="12"/>
    <s v="Brigham Young"/>
    <n v="53"/>
    <s v="Winner"/>
    <n v="5"/>
    <x v="0"/>
  </r>
  <r>
    <n v="2003"/>
    <x v="5"/>
    <n v="3"/>
    <s v="Marquette"/>
    <n v="72"/>
    <n v="14"/>
    <s v="Holy Cross"/>
    <n v="68"/>
    <s v="Winner"/>
    <n v="3"/>
    <x v="0"/>
  </r>
  <r>
    <n v="2003"/>
    <x v="5"/>
    <n v="4"/>
    <s v="Stanford"/>
    <n v="77"/>
    <n v="13"/>
    <s v="San Diego"/>
    <n v="69"/>
    <s v="Winner"/>
    <n v="4"/>
    <x v="0"/>
  </r>
  <r>
    <n v="2003"/>
    <x v="6"/>
    <n v="16"/>
    <s v="UNC Asheville"/>
    <n v="92"/>
    <n v="16"/>
    <s v="Texas Southern"/>
    <n v="84"/>
    <s v="Winner"/>
    <n v="16"/>
    <x v="0"/>
  </r>
  <r>
    <n v="2002"/>
    <x v="0"/>
    <n v="5"/>
    <s v="Indiana"/>
    <n v="52"/>
    <n v="1"/>
    <s v="Maryland"/>
    <n v="64"/>
    <s v="Loser"/>
    <n v="1"/>
    <x v="1"/>
  </r>
  <r>
    <n v="2002"/>
    <x v="1"/>
    <n v="5"/>
    <s v="Indiana"/>
    <n v="73"/>
    <n v="2"/>
    <s v="Oklahoma"/>
    <n v="64"/>
    <s v="Winner"/>
    <n v="5"/>
    <x v="0"/>
  </r>
  <r>
    <n v="2002"/>
    <x v="1"/>
    <n v="1"/>
    <s v="Maryland"/>
    <n v="97"/>
    <n v="1"/>
    <s v="Kansas"/>
    <n v="88"/>
    <s v="Winner"/>
    <n v="1"/>
    <x v="0"/>
  </r>
  <r>
    <n v="2002"/>
    <x v="2"/>
    <n v="1"/>
    <s v="Kansas"/>
    <n v="104"/>
    <n v="2"/>
    <s v="Oregon"/>
    <n v="86"/>
    <s v="Winner"/>
    <n v="1"/>
    <x v="0"/>
  </r>
  <r>
    <n v="2002"/>
    <x v="2"/>
    <n v="1"/>
    <s v="Maryland"/>
    <n v="90"/>
    <n v="2"/>
    <s v="Connecticut"/>
    <n v="82"/>
    <s v="Winner"/>
    <n v="1"/>
    <x v="0"/>
  </r>
  <r>
    <n v="2002"/>
    <x v="2"/>
    <n v="5"/>
    <s v="Indiana"/>
    <n v="81"/>
    <n v="10"/>
    <s v="Kent State"/>
    <n v="69"/>
    <s v="Winner"/>
    <n v="5"/>
    <x v="0"/>
  </r>
  <r>
    <n v="2002"/>
    <x v="2"/>
    <n v="12"/>
    <s v="Missouri"/>
    <n v="75"/>
    <n v="2"/>
    <s v="Oklahoma"/>
    <n v="81"/>
    <s v="Loser"/>
    <n v="2"/>
    <x v="1"/>
  </r>
  <r>
    <n v="2002"/>
    <x v="3"/>
    <n v="6"/>
    <s v="Texas"/>
    <n v="70"/>
    <n v="2"/>
    <s v="Oregon"/>
    <n v="72"/>
    <s v="Loser"/>
    <n v="2"/>
    <x v="1"/>
  </r>
  <r>
    <n v="2002"/>
    <x v="3"/>
    <n v="1"/>
    <s v="Kansas"/>
    <n v="73"/>
    <n v="4"/>
    <s v="Illinois"/>
    <n v="69"/>
    <s v="Winner"/>
    <n v="1"/>
    <x v="0"/>
  </r>
  <r>
    <n v="2002"/>
    <x v="3"/>
    <n v="1"/>
    <s v="Maryland"/>
    <n v="78"/>
    <n v="4"/>
    <s v="Kentucky"/>
    <n v="68"/>
    <s v="Winner"/>
    <n v="1"/>
    <x v="0"/>
  </r>
  <r>
    <n v="2002"/>
    <x v="3"/>
    <n v="11"/>
    <s v="Southern Illinois"/>
    <n v="59"/>
    <n v="2"/>
    <s v="Connecticut"/>
    <n v="71"/>
    <s v="Loser"/>
    <n v="2"/>
    <x v="1"/>
  </r>
  <r>
    <n v="2002"/>
    <x v="3"/>
    <n v="1"/>
    <s v="Duke"/>
    <n v="73"/>
    <n v="5"/>
    <s v="Indiana"/>
    <n v="74"/>
    <s v="Loser"/>
    <n v="5"/>
    <x v="1"/>
  </r>
  <r>
    <n v="2002"/>
    <x v="3"/>
    <n v="8"/>
    <s v="UCLA"/>
    <n v="73"/>
    <n v="12"/>
    <s v="Missouri"/>
    <n v="82"/>
    <s v="Loser"/>
    <n v="12"/>
    <x v="1"/>
  </r>
  <r>
    <n v="2002"/>
    <x v="3"/>
    <n v="3"/>
    <s v="Arizona"/>
    <n v="67"/>
    <n v="2"/>
    <s v="Oklahoma"/>
    <n v="88"/>
    <s v="Loser"/>
    <n v="2"/>
    <x v="1"/>
  </r>
  <r>
    <n v="2002"/>
    <x v="3"/>
    <n v="3"/>
    <s v="Pittsburgh"/>
    <n v="73"/>
    <n v="10"/>
    <s v="Kent State"/>
    <n v="78"/>
    <s v="Loser"/>
    <n v="10"/>
    <x v="1"/>
  </r>
  <r>
    <n v="2002"/>
    <x v="4"/>
    <n v="11"/>
    <s v="Wyoming"/>
    <n v="60"/>
    <n v="3"/>
    <s v="Arizona"/>
    <n v="68"/>
    <s v="Loser"/>
    <n v="3"/>
    <x v="1"/>
  </r>
  <r>
    <n v="2002"/>
    <x v="4"/>
    <n v="12"/>
    <s v="Creighton"/>
    <n v="60"/>
    <n v="4"/>
    <s v="Illinois"/>
    <n v="72"/>
    <s v="Loser"/>
    <n v="4"/>
    <x v="1"/>
  </r>
  <r>
    <n v="2002"/>
    <x v="4"/>
    <n v="6"/>
    <s v="Texas"/>
    <n v="68"/>
    <n v="3"/>
    <s v="Mississippi State"/>
    <n v="64"/>
    <s v="Winner"/>
    <n v="6"/>
    <x v="0"/>
  </r>
  <r>
    <n v="2002"/>
    <x v="4"/>
    <n v="6"/>
    <s v="California"/>
    <n v="50"/>
    <n v="3"/>
    <s v="Pittsburgh"/>
    <n v="63"/>
    <s v="Loser"/>
    <n v="3"/>
    <x v="1"/>
  </r>
  <r>
    <n v="2002"/>
    <x v="4"/>
    <n v="11"/>
    <s v="Southern Illinois"/>
    <n v="77"/>
    <n v="3"/>
    <s v="Georgia"/>
    <n v="75"/>
    <s v="Winner"/>
    <n v="11"/>
    <x v="0"/>
  </r>
  <r>
    <n v="2002"/>
    <x v="4"/>
    <n v="7"/>
    <s v="North Carolina State"/>
    <n v="74"/>
    <n v="2"/>
    <s v="Connecticut"/>
    <n v="77"/>
    <s v="Loser"/>
    <n v="2"/>
    <x v="1"/>
  </r>
  <r>
    <n v="2002"/>
    <x v="4"/>
    <n v="10"/>
    <s v="Kent State"/>
    <n v="71"/>
    <n v="2"/>
    <s v="Alabama"/>
    <n v="58"/>
    <s v="Winner"/>
    <n v="10"/>
    <x v="0"/>
  </r>
  <r>
    <n v="2002"/>
    <x v="4"/>
    <n v="1"/>
    <s v="Cincinnati"/>
    <n v="101"/>
    <n v="8"/>
    <s v="UCLA"/>
    <n v="105"/>
    <s v="Loser"/>
    <n v="8"/>
    <x v="1"/>
  </r>
  <r>
    <n v="2002"/>
    <x v="4"/>
    <n v="7"/>
    <s v="Xavier"/>
    <n v="65"/>
    <n v="2"/>
    <s v="Oklahoma"/>
    <n v="78"/>
    <s v="Loser"/>
    <n v="2"/>
    <x v="1"/>
  </r>
  <r>
    <n v="2002"/>
    <x v="4"/>
    <n v="1"/>
    <s v="Maryland"/>
    <n v="87"/>
    <n v="8"/>
    <s v="Wisconsin"/>
    <n v="57"/>
    <s v="Winner"/>
    <n v="1"/>
    <x v="0"/>
  </r>
  <r>
    <n v="2002"/>
    <x v="4"/>
    <n v="5"/>
    <s v="Indiana"/>
    <n v="76"/>
    <n v="13"/>
    <s v="UNC Wilmington"/>
    <n v="67"/>
    <s v="Winner"/>
    <n v="5"/>
    <x v="0"/>
  </r>
  <r>
    <n v="2002"/>
    <x v="4"/>
    <n v="12"/>
    <s v="Tulsa"/>
    <n v="82"/>
    <n v="4"/>
    <s v="Kentucky"/>
    <n v="87"/>
    <s v="Loser"/>
    <n v="4"/>
    <x v="1"/>
  </r>
  <r>
    <n v="2002"/>
    <x v="4"/>
    <n v="12"/>
    <s v="Missouri"/>
    <n v="83"/>
    <n v="4"/>
    <s v="Ohio State"/>
    <n v="67"/>
    <s v="Winner"/>
    <n v="12"/>
    <x v="0"/>
  </r>
  <r>
    <n v="2002"/>
    <x v="4"/>
    <n v="1"/>
    <s v="Kansas"/>
    <n v="86"/>
    <n v="8"/>
    <s v="Stanford"/>
    <n v="63"/>
    <s v="Winner"/>
    <n v="1"/>
    <x v="0"/>
  </r>
  <r>
    <n v="2002"/>
    <x v="4"/>
    <n v="7"/>
    <s v="Wake Forest"/>
    <n v="87"/>
    <n v="2"/>
    <s v="Oregon"/>
    <n v="92"/>
    <s v="Loser"/>
    <n v="2"/>
    <x v="1"/>
  </r>
  <r>
    <n v="2002"/>
    <x v="4"/>
    <n v="1"/>
    <s v="Duke"/>
    <n v="84"/>
    <n v="8"/>
    <s v="Notre Dame"/>
    <n v="77"/>
    <s v="Winner"/>
    <n v="1"/>
    <x v="0"/>
  </r>
  <r>
    <n v="2002"/>
    <x v="5"/>
    <n v="7"/>
    <s v="North Carolina State"/>
    <n v="69"/>
    <n v="10"/>
    <s v="Michigan State"/>
    <n v="58"/>
    <s v="Winner"/>
    <n v="7"/>
    <x v="0"/>
  </r>
  <r>
    <n v="2002"/>
    <x v="5"/>
    <n v="4"/>
    <s v="Illinois"/>
    <n v="93"/>
    <n v="13"/>
    <s v="San Diego State"/>
    <n v="64"/>
    <s v="Winner"/>
    <n v="4"/>
    <x v="0"/>
  </r>
  <r>
    <n v="2002"/>
    <x v="5"/>
    <n v="6"/>
    <s v="Texas"/>
    <n v="70"/>
    <n v="11"/>
    <s v="Boston College"/>
    <n v="57"/>
    <s v="Winner"/>
    <n v="6"/>
    <x v="0"/>
  </r>
  <r>
    <n v="2002"/>
    <x v="5"/>
    <n v="1"/>
    <s v="Cincinnati"/>
    <n v="90"/>
    <n v="16"/>
    <s v="Boston University"/>
    <n v="52"/>
    <s v="Winner"/>
    <n v="1"/>
    <x v="0"/>
  </r>
  <r>
    <n v="2002"/>
    <x v="5"/>
    <n v="3"/>
    <s v="Georgia"/>
    <n v="85"/>
    <n v="14"/>
    <s v="Murray St."/>
    <n v="68"/>
    <s v="Winner"/>
    <n v="3"/>
    <x v="0"/>
  </r>
  <r>
    <n v="2002"/>
    <x v="5"/>
    <n v="6"/>
    <s v="Texas Tech"/>
    <n v="68"/>
    <n v="11"/>
    <s v="Southern Illinois"/>
    <n v="76"/>
    <s v="Loser"/>
    <n v="11"/>
    <x v="1"/>
  </r>
  <r>
    <n v="2002"/>
    <x v="5"/>
    <n v="1"/>
    <s v="Maryland"/>
    <n v="85"/>
    <n v="16"/>
    <s v="Siena"/>
    <n v="70"/>
    <s v="Winner"/>
    <n v="1"/>
    <x v="0"/>
  </r>
  <r>
    <n v="2002"/>
    <x v="5"/>
    <n v="2"/>
    <s v="Oklahoma"/>
    <n v="71"/>
    <n v="15"/>
    <s v="Illinois-Chicago"/>
    <n v="63"/>
    <s v="Winner"/>
    <n v="2"/>
    <x v="0"/>
  </r>
  <r>
    <n v="2002"/>
    <x v="5"/>
    <n v="6"/>
    <s v="California"/>
    <n v="82"/>
    <n v="11"/>
    <s v="Penn"/>
    <n v="75"/>
    <s v="Winner"/>
    <n v="6"/>
    <x v="0"/>
  </r>
  <r>
    <n v="2002"/>
    <x v="5"/>
    <n v="7"/>
    <s v="Xavier"/>
    <n v="70"/>
    <n v="10"/>
    <s v="Hawaii"/>
    <n v="58"/>
    <s v="Winner"/>
    <n v="7"/>
    <x v="0"/>
  </r>
  <r>
    <n v="2002"/>
    <x v="5"/>
    <n v="3"/>
    <s v="Mississippi State"/>
    <n v="70"/>
    <n v="14"/>
    <s v="McNeese State"/>
    <n v="58"/>
    <s v="Winner"/>
    <n v="3"/>
    <x v="0"/>
  </r>
  <r>
    <n v="2002"/>
    <x v="5"/>
    <n v="8"/>
    <s v="Wisconsin"/>
    <n v="80"/>
    <n v="9"/>
    <s v="St. John's"/>
    <n v="70"/>
    <s v="Winner"/>
    <n v="8"/>
    <x v="0"/>
  </r>
  <r>
    <n v="2002"/>
    <x v="5"/>
    <n v="2"/>
    <s v="Connecticut"/>
    <n v="78"/>
    <n v="15"/>
    <s v="Hampton"/>
    <n v="67"/>
    <s v="Winner"/>
    <n v="2"/>
    <x v="0"/>
  </r>
  <r>
    <n v="2002"/>
    <x v="5"/>
    <n v="8"/>
    <s v="UCLA"/>
    <n v="80"/>
    <n v="9"/>
    <s v="Mississippi"/>
    <n v="58"/>
    <s v="Winner"/>
    <n v="8"/>
    <x v="0"/>
  </r>
  <r>
    <n v="2002"/>
    <x v="5"/>
    <n v="5"/>
    <s v="Florida"/>
    <n v="82"/>
    <n v="12"/>
    <s v="Creighton"/>
    <n v="83"/>
    <s v="Loser"/>
    <n v="12"/>
    <x v="1"/>
  </r>
  <r>
    <n v="2002"/>
    <x v="5"/>
    <n v="1"/>
    <s v="Duke"/>
    <n v="84"/>
    <n v="16"/>
    <s v="Winthrop"/>
    <n v="37"/>
    <s v="Winner"/>
    <n v="1"/>
    <x v="0"/>
  </r>
  <r>
    <n v="2002"/>
    <x v="5"/>
    <n v="5"/>
    <s v="Indiana"/>
    <n v="75"/>
    <n v="12"/>
    <s v="Utah"/>
    <n v="56"/>
    <s v="Winner"/>
    <n v="5"/>
    <x v="0"/>
  </r>
  <r>
    <n v="2002"/>
    <x v="5"/>
    <n v="7"/>
    <s v="Wake Forest"/>
    <n v="83"/>
    <n v="10"/>
    <s v="Pepperdine"/>
    <n v="74"/>
    <s v="Winner"/>
    <n v="7"/>
    <x v="0"/>
  </r>
  <r>
    <n v="2002"/>
    <x v="5"/>
    <n v="2"/>
    <s v="Oregon"/>
    <n v="81"/>
    <n v="15"/>
    <s v="Montana"/>
    <n v="62"/>
    <s v="Winner"/>
    <n v="2"/>
    <x v="0"/>
  </r>
  <r>
    <n v="2002"/>
    <x v="5"/>
    <n v="1"/>
    <s v="Kansas"/>
    <n v="70"/>
    <n v="16"/>
    <s v="Holy Cross"/>
    <n v="59"/>
    <s v="Winner"/>
    <n v="1"/>
    <x v="0"/>
  </r>
  <r>
    <n v="2002"/>
    <x v="5"/>
    <n v="4"/>
    <s v="Kentucky"/>
    <n v="83"/>
    <n v="13"/>
    <s v="Valparaiso"/>
    <n v="68"/>
    <s v="Winner"/>
    <n v="4"/>
    <x v="0"/>
  </r>
  <r>
    <n v="2002"/>
    <x v="5"/>
    <n v="5"/>
    <s v="Marquette"/>
    <n v="69"/>
    <n v="12"/>
    <s v="Tulsa"/>
    <n v="71"/>
    <s v="Loser"/>
    <n v="12"/>
    <x v="1"/>
  </r>
  <r>
    <n v="2002"/>
    <x v="5"/>
    <n v="3"/>
    <s v="Arizona"/>
    <n v="86"/>
    <n v="14"/>
    <s v="UC Santa Barbara"/>
    <n v="81"/>
    <s v="Winner"/>
    <n v="3"/>
    <x v="0"/>
  </r>
  <r>
    <n v="2002"/>
    <x v="5"/>
    <n v="6"/>
    <s v="Gonzaga"/>
    <n v="66"/>
    <n v="11"/>
    <s v="Wyoming"/>
    <n v="73"/>
    <s v="Loser"/>
    <n v="11"/>
    <x v="1"/>
  </r>
  <r>
    <n v="2002"/>
    <x v="5"/>
    <n v="4"/>
    <s v="Ohio State"/>
    <n v="69"/>
    <n v="13"/>
    <s v="Davidson"/>
    <n v="64"/>
    <s v="Winner"/>
    <n v="4"/>
    <x v="0"/>
  </r>
  <r>
    <n v="2002"/>
    <x v="5"/>
    <n v="5"/>
    <s v="Miami (Fla.)"/>
    <n v="80"/>
    <n v="12"/>
    <s v="Missouri"/>
    <n v="93"/>
    <s v="Loser"/>
    <n v="12"/>
    <x v="1"/>
  </r>
  <r>
    <n v="2002"/>
    <x v="5"/>
    <n v="8"/>
    <s v="Stanford"/>
    <n v="84"/>
    <n v="9"/>
    <s v="Western Kentucky"/>
    <n v="68"/>
    <s v="Winner"/>
    <n v="8"/>
    <x v="0"/>
  </r>
  <r>
    <n v="2002"/>
    <x v="5"/>
    <n v="2"/>
    <s v="Alabama"/>
    <n v="86"/>
    <n v="15"/>
    <s v="Florida Atlantic"/>
    <n v="78"/>
    <s v="Winner"/>
    <n v="2"/>
    <x v="0"/>
  </r>
  <r>
    <n v="2002"/>
    <x v="5"/>
    <n v="7"/>
    <s v="Oklahoma State"/>
    <n v="61"/>
    <n v="10"/>
    <s v="Kent State"/>
    <n v="69"/>
    <s v="Loser"/>
    <n v="10"/>
    <x v="1"/>
  </r>
  <r>
    <n v="2002"/>
    <x v="5"/>
    <n v="3"/>
    <s v="Pittsburgh"/>
    <n v="71"/>
    <n v="14"/>
    <s v="Central Connecticut State"/>
    <n v="54"/>
    <s v="Winner"/>
    <n v="3"/>
    <x v="0"/>
  </r>
  <r>
    <n v="2002"/>
    <x v="5"/>
    <n v="4"/>
    <s v="Southern California"/>
    <n v="89"/>
    <n v="13"/>
    <s v="UNC Wilmington"/>
    <n v="93"/>
    <s v="Loser"/>
    <n v="13"/>
    <x v="1"/>
  </r>
  <r>
    <n v="2002"/>
    <x v="5"/>
    <n v="8"/>
    <s v="Notre Dame"/>
    <n v="82"/>
    <n v="9"/>
    <s v="Charlotte"/>
    <n v="63"/>
    <s v="Winner"/>
    <n v="8"/>
    <x v="0"/>
  </r>
  <r>
    <n v="2002"/>
    <x v="6"/>
    <n v="16"/>
    <s v="Siena"/>
    <n v="81"/>
    <n v="16"/>
    <s v="Alcorn State"/>
    <n v="77"/>
    <s v="Winner"/>
    <n v="16"/>
    <x v="0"/>
  </r>
  <r>
    <n v="2001"/>
    <x v="0"/>
    <n v="2"/>
    <s v="Arizona"/>
    <n v="72"/>
    <n v="1"/>
    <s v="Duke"/>
    <n v="82"/>
    <s v="Loser"/>
    <n v="1"/>
    <x v="1"/>
  </r>
  <r>
    <n v="2001"/>
    <x v="1"/>
    <n v="2"/>
    <s v="Arizona"/>
    <n v="80"/>
    <n v="1"/>
    <s v="Michigan State"/>
    <n v="61"/>
    <s v="Winner"/>
    <n v="2"/>
    <x v="0"/>
  </r>
  <r>
    <n v="2001"/>
    <x v="1"/>
    <n v="1"/>
    <s v="Duke"/>
    <n v="95"/>
    <n v="3"/>
    <s v="Maryland"/>
    <n v="84"/>
    <s v="Winner"/>
    <n v="1"/>
    <x v="0"/>
  </r>
  <r>
    <n v="2001"/>
    <x v="2"/>
    <n v="1"/>
    <s v="Michigan State"/>
    <n v="69"/>
    <n v="11"/>
    <s v="Temple"/>
    <n v="62"/>
    <s v="Winner"/>
    <n v="1"/>
    <x v="0"/>
  </r>
  <r>
    <n v="2001"/>
    <x v="2"/>
    <n v="1"/>
    <s v="Illinois"/>
    <n v="81"/>
    <n v="2"/>
    <s v="Arizona"/>
    <n v="87"/>
    <s v="Loser"/>
    <n v="2"/>
    <x v="1"/>
  </r>
  <r>
    <n v="2001"/>
    <x v="2"/>
    <n v="1"/>
    <s v="Stanford"/>
    <n v="73"/>
    <n v="3"/>
    <s v="Maryland"/>
    <n v="87"/>
    <s v="Loser"/>
    <n v="3"/>
    <x v="1"/>
  </r>
  <r>
    <n v="2001"/>
    <x v="2"/>
    <n v="1"/>
    <s v="Duke"/>
    <n v="79"/>
    <n v="6"/>
    <s v="Southern California"/>
    <n v="69"/>
    <s v="Winner"/>
    <n v="1"/>
    <x v="0"/>
  </r>
  <r>
    <n v="2001"/>
    <x v="3"/>
    <n v="1"/>
    <s v="Illinois"/>
    <n v="80"/>
    <n v="4"/>
    <s v="Kansas"/>
    <n v="64"/>
    <s v="Winner"/>
    <n v="1"/>
    <x v="0"/>
  </r>
  <r>
    <n v="2001"/>
    <x v="3"/>
    <n v="3"/>
    <s v="Mississippi"/>
    <n v="56"/>
    <n v="2"/>
    <s v="Arizona"/>
    <n v="66"/>
    <s v="Loser"/>
    <n v="2"/>
    <x v="1"/>
  </r>
  <r>
    <n v="2001"/>
    <x v="3"/>
    <n v="1"/>
    <s v="Michigan State"/>
    <n v="77"/>
    <n v="12"/>
    <s v="Gonzaga"/>
    <n v="62"/>
    <s v="Winner"/>
    <n v="1"/>
    <x v="0"/>
  </r>
  <r>
    <n v="2001"/>
    <x v="3"/>
    <n v="11"/>
    <s v="Temple"/>
    <n v="84"/>
    <n v="7"/>
    <s v="Penn State"/>
    <n v="72"/>
    <s v="Winner"/>
    <n v="11"/>
    <x v="0"/>
  </r>
  <r>
    <n v="2001"/>
    <x v="3"/>
    <n v="6"/>
    <s v="Southern California"/>
    <n v="80"/>
    <n v="2"/>
    <s v="Kentucky"/>
    <n v="76"/>
    <s v="Winner"/>
    <n v="6"/>
    <x v="0"/>
  </r>
  <r>
    <n v="2001"/>
    <x v="3"/>
    <n v="1"/>
    <s v="Stanford"/>
    <n v="78"/>
    <n v="5"/>
    <s v="Cincinnati"/>
    <n v="65"/>
    <s v="Winner"/>
    <n v="1"/>
    <x v="0"/>
  </r>
  <r>
    <n v="2001"/>
    <x v="3"/>
    <n v="3"/>
    <s v="Maryland"/>
    <n v="76"/>
    <n v="10"/>
    <s v="Georgetown"/>
    <n v="66"/>
    <s v="Winner"/>
    <n v="3"/>
    <x v="0"/>
  </r>
  <r>
    <n v="2001"/>
    <x v="3"/>
    <n v="1"/>
    <s v="Duke"/>
    <n v="76"/>
    <n v="4"/>
    <s v="UCLA"/>
    <n v="63"/>
    <s v="Winner"/>
    <n v="1"/>
    <x v="0"/>
  </r>
  <r>
    <n v="2001"/>
    <x v="4"/>
    <n v="7"/>
    <s v="Penn State"/>
    <n v="82"/>
    <n v="2"/>
    <s v="North Carolina"/>
    <n v="74"/>
    <s v="Winner"/>
    <n v="7"/>
    <x v="0"/>
  </r>
  <r>
    <n v="2001"/>
    <x v="4"/>
    <n v="11"/>
    <s v="Temple"/>
    <n v="75"/>
    <n v="3"/>
    <s v="Florida"/>
    <n v="54"/>
    <s v="Winner"/>
    <n v="11"/>
    <x v="0"/>
  </r>
  <r>
    <n v="2001"/>
    <x v="4"/>
    <n v="12"/>
    <s v="Gonzaga"/>
    <n v="85"/>
    <n v="13"/>
    <s v="Indiana State"/>
    <n v="68"/>
    <s v="Winner"/>
    <n v="12"/>
    <x v="0"/>
  </r>
  <r>
    <n v="2001"/>
    <x v="4"/>
    <n v="1"/>
    <s v="Michigan State"/>
    <n v="81"/>
    <n v="9"/>
    <s v="Fresno State"/>
    <n v="65"/>
    <s v="Winner"/>
    <n v="1"/>
    <x v="0"/>
  </r>
  <r>
    <n v="2001"/>
    <x v="4"/>
    <n v="10"/>
    <s v="Butler"/>
    <n v="52"/>
    <n v="2"/>
    <s v="Arizona"/>
    <n v="73"/>
    <s v="Loser"/>
    <n v="2"/>
    <x v="1"/>
  </r>
  <r>
    <n v="2001"/>
    <x v="4"/>
    <n v="6"/>
    <s v="Notre Dame"/>
    <n v="56"/>
    <n v="3"/>
    <s v="Mississippi"/>
    <n v="59"/>
    <s v="Loser"/>
    <n v="3"/>
    <x v="1"/>
  </r>
  <r>
    <n v="2001"/>
    <x v="4"/>
    <n v="5"/>
    <s v="Syracuse"/>
    <n v="58"/>
    <n v="4"/>
    <s v="Kansas"/>
    <n v="87"/>
    <s v="Loser"/>
    <n v="4"/>
    <x v="1"/>
  </r>
  <r>
    <n v="2001"/>
    <x v="4"/>
    <n v="1"/>
    <s v="Illinois"/>
    <n v="79"/>
    <n v="9"/>
    <s v="Charlotte"/>
    <n v="61"/>
    <s v="Winner"/>
    <n v="1"/>
    <x v="0"/>
  </r>
  <r>
    <n v="2001"/>
    <x v="4"/>
    <n v="5"/>
    <s v="Cincinnati"/>
    <n v="66"/>
    <n v="13"/>
    <s v="Kent State"/>
    <n v="43"/>
    <s v="Winner"/>
    <n v="5"/>
    <x v="0"/>
  </r>
  <r>
    <n v="2001"/>
    <x v="4"/>
    <n v="11"/>
    <s v="Georgia State"/>
    <n v="60"/>
    <n v="3"/>
    <s v="Maryland"/>
    <n v="79"/>
    <s v="Loser"/>
    <n v="3"/>
    <x v="1"/>
  </r>
  <r>
    <n v="2001"/>
    <x v="4"/>
    <n v="1"/>
    <s v="Stanford"/>
    <n v="90"/>
    <n v="9"/>
    <s v="St. Joseph's"/>
    <n v="83"/>
    <s v="Winner"/>
    <n v="1"/>
    <x v="0"/>
  </r>
  <r>
    <n v="2001"/>
    <x v="4"/>
    <n v="7"/>
    <s v="Iowa"/>
    <n v="79"/>
    <n v="2"/>
    <s v="Kentucky"/>
    <n v="92"/>
    <s v="Loser"/>
    <n v="2"/>
    <x v="1"/>
  </r>
  <r>
    <n v="2001"/>
    <x v="4"/>
    <n v="1"/>
    <s v="Duke"/>
    <n v="94"/>
    <n v="9"/>
    <s v="Missouri"/>
    <n v="81"/>
    <s v="Winner"/>
    <n v="1"/>
    <x v="0"/>
  </r>
  <r>
    <n v="2001"/>
    <x v="4"/>
    <n v="6"/>
    <s v="Southern California"/>
    <n v="74"/>
    <n v="3"/>
    <s v="Boston College"/>
    <n v="71"/>
    <s v="Winner"/>
    <n v="6"/>
    <x v="0"/>
  </r>
  <r>
    <n v="2001"/>
    <x v="4"/>
    <n v="12"/>
    <s v="Utah State"/>
    <n v="50"/>
    <n v="4"/>
    <s v="UCLA"/>
    <n v="75"/>
    <s v="Loser"/>
    <n v="4"/>
    <x v="1"/>
  </r>
  <r>
    <n v="2001"/>
    <x v="4"/>
    <n v="10"/>
    <s v="Georgetown"/>
    <n v="76"/>
    <n v="15"/>
    <s v="Hampton"/>
    <n v="57"/>
    <s v="Winner"/>
    <n v="10"/>
    <x v="0"/>
  </r>
  <r>
    <n v="2001"/>
    <x v="5"/>
    <n v="7"/>
    <s v="Wake Forest"/>
    <n v="63"/>
    <n v="10"/>
    <s v="Butler"/>
    <n v="79"/>
    <s v="Loser"/>
    <n v="10"/>
    <x v="1"/>
  </r>
  <r>
    <n v="2001"/>
    <x v="5"/>
    <n v="2"/>
    <s v="Arizona"/>
    <n v="101"/>
    <n v="15"/>
    <s v="Eastern Illinois"/>
    <n v="76"/>
    <s v="Winner"/>
    <n v="2"/>
    <x v="0"/>
  </r>
  <r>
    <n v="2001"/>
    <x v="5"/>
    <n v="1"/>
    <s v="Michigan State"/>
    <n v="69"/>
    <n v="16"/>
    <s v="Alabama State"/>
    <n v="35"/>
    <s v="Winner"/>
    <n v="1"/>
    <x v="0"/>
  </r>
  <r>
    <n v="2001"/>
    <x v="5"/>
    <n v="1"/>
    <s v="Illinois"/>
    <n v="96"/>
    <n v="16"/>
    <s v="Northwestern State"/>
    <n v="54"/>
    <s v="Winner"/>
    <n v="1"/>
    <x v="0"/>
  </r>
  <r>
    <n v="2001"/>
    <x v="5"/>
    <n v="6"/>
    <s v="Texas"/>
    <n v="65"/>
    <n v="11"/>
    <s v="Temple"/>
    <n v="79"/>
    <s v="Loser"/>
    <n v="11"/>
    <x v="1"/>
  </r>
  <r>
    <n v="2001"/>
    <x v="5"/>
    <n v="8"/>
    <s v="California"/>
    <n v="70"/>
    <n v="9"/>
    <s v="Fresno State"/>
    <n v="82"/>
    <s v="Loser"/>
    <n v="9"/>
    <x v="1"/>
  </r>
  <r>
    <n v="2001"/>
    <x v="5"/>
    <n v="5"/>
    <s v="Virginia"/>
    <n v="85"/>
    <n v="12"/>
    <s v="Gonzaga"/>
    <n v="86"/>
    <s v="Loser"/>
    <n v="12"/>
    <x v="1"/>
  </r>
  <r>
    <n v="2001"/>
    <x v="5"/>
    <n v="4"/>
    <s v="Oklahoma"/>
    <n v="68"/>
    <n v="13"/>
    <s v="Indiana State"/>
    <n v="70"/>
    <s v="Loser"/>
    <n v="13"/>
    <x v="1"/>
  </r>
  <r>
    <n v="2001"/>
    <x v="5"/>
    <n v="8"/>
    <s v="Tennessee"/>
    <n v="63"/>
    <n v="9"/>
    <s v="Charlotte"/>
    <n v="70"/>
    <s v="Loser"/>
    <n v="9"/>
    <x v="1"/>
  </r>
  <r>
    <n v="2001"/>
    <x v="5"/>
    <n v="4"/>
    <s v="Kansas"/>
    <n v="99"/>
    <n v="13"/>
    <s v="Cal State Northridge"/>
    <n v="75"/>
    <s v="Winner"/>
    <n v="4"/>
    <x v="0"/>
  </r>
  <r>
    <n v="2001"/>
    <x v="5"/>
    <n v="7"/>
    <s v="Penn State"/>
    <n v="69"/>
    <n v="10"/>
    <s v="Providence"/>
    <n v="59"/>
    <s v="Winner"/>
    <n v="7"/>
    <x v="0"/>
  </r>
  <r>
    <n v="2001"/>
    <x v="5"/>
    <n v="5"/>
    <s v="Syracuse"/>
    <n v="79"/>
    <n v="12"/>
    <s v="Hawaii"/>
    <n v="69"/>
    <s v="Winner"/>
    <n v="5"/>
    <x v="0"/>
  </r>
  <r>
    <n v="2001"/>
    <x v="5"/>
    <n v="3"/>
    <s v="Florida"/>
    <n v="69"/>
    <n v="14"/>
    <s v="Western Kentucky"/>
    <n v="56"/>
    <s v="Winner"/>
    <n v="3"/>
    <x v="0"/>
  </r>
  <r>
    <n v="2001"/>
    <x v="5"/>
    <n v="6"/>
    <s v="Notre Dame"/>
    <n v="83"/>
    <n v="11"/>
    <s v="Xavier"/>
    <n v="71"/>
    <s v="Winner"/>
    <n v="6"/>
    <x v="0"/>
  </r>
  <r>
    <n v="2001"/>
    <x v="5"/>
    <n v="3"/>
    <s v="Mississippi"/>
    <n v="72"/>
    <n v="14"/>
    <s v="Iona"/>
    <n v="70"/>
    <s v="Winner"/>
    <n v="3"/>
    <x v="0"/>
  </r>
  <r>
    <n v="2001"/>
    <x v="5"/>
    <n v="2"/>
    <s v="North Carolina"/>
    <n v="70"/>
    <n v="15"/>
    <s v="Princeton"/>
    <n v="48"/>
    <s v="Winner"/>
    <n v="2"/>
    <x v="0"/>
  </r>
  <r>
    <n v="2001"/>
    <x v="5"/>
    <n v="5"/>
    <s v="Cincinnati"/>
    <n v="84"/>
    <n v="12"/>
    <s v="Brigham Young"/>
    <n v="59"/>
    <s v="Winner"/>
    <n v="5"/>
    <x v="0"/>
  </r>
  <r>
    <n v="2001"/>
    <x v="5"/>
    <n v="2"/>
    <s v="Iowa State"/>
    <n v="57"/>
    <n v="15"/>
    <s v="Hampton"/>
    <n v="58"/>
    <s v="Loser"/>
    <n v="15"/>
    <x v="1"/>
  </r>
  <r>
    <n v="2001"/>
    <x v="5"/>
    <n v="1"/>
    <s v="Duke"/>
    <n v="95"/>
    <n v="16"/>
    <s v="Monmouth"/>
    <n v="52"/>
    <s v="Winner"/>
    <n v="1"/>
    <x v="0"/>
  </r>
  <r>
    <n v="2001"/>
    <x v="5"/>
    <n v="8"/>
    <s v="Georgia"/>
    <n v="68"/>
    <n v="9"/>
    <s v="Missouri"/>
    <n v="70"/>
    <s v="Loser"/>
    <n v="9"/>
    <x v="1"/>
  </r>
  <r>
    <n v="2001"/>
    <x v="5"/>
    <n v="5"/>
    <s v="Ohio State"/>
    <n v="68"/>
    <n v="12"/>
    <s v="Utah State"/>
    <n v="77"/>
    <s v="Loser"/>
    <n v="12"/>
    <x v="1"/>
  </r>
  <r>
    <n v="2001"/>
    <x v="5"/>
    <n v="4"/>
    <s v="UCLA"/>
    <n v="61"/>
    <n v="13"/>
    <s v="Hofstra"/>
    <n v="48"/>
    <s v="Winner"/>
    <n v="4"/>
    <x v="0"/>
  </r>
  <r>
    <n v="2001"/>
    <x v="5"/>
    <n v="6"/>
    <s v="Southern California"/>
    <n v="69"/>
    <n v="11"/>
    <s v="Oklahoma State"/>
    <n v="54"/>
    <s v="Winner"/>
    <n v="6"/>
    <x v="0"/>
  </r>
  <r>
    <n v="2001"/>
    <x v="5"/>
    <n v="3"/>
    <s v="Boston College"/>
    <n v="68"/>
    <n v="14"/>
    <s v="Southern Utah"/>
    <n v="65"/>
    <s v="Winner"/>
    <n v="3"/>
    <x v="0"/>
  </r>
  <r>
    <n v="2001"/>
    <x v="5"/>
    <n v="7"/>
    <s v="Iowa"/>
    <n v="69"/>
    <n v="10"/>
    <s v="Creighton"/>
    <n v="56"/>
    <s v="Winner"/>
    <n v="7"/>
    <x v="0"/>
  </r>
  <r>
    <n v="2001"/>
    <x v="5"/>
    <n v="2"/>
    <s v="Kentucky"/>
    <n v="72"/>
    <n v="15"/>
    <s v="Holy Cross"/>
    <n v="68"/>
    <s v="Winner"/>
    <n v="2"/>
    <x v="0"/>
  </r>
  <r>
    <n v="2001"/>
    <x v="5"/>
    <n v="1"/>
    <s v="Stanford"/>
    <n v="89"/>
    <n v="16"/>
    <s v="UNC Greensboro"/>
    <n v="60"/>
    <s v="Winner"/>
    <n v="1"/>
    <x v="0"/>
  </r>
  <r>
    <n v="2001"/>
    <x v="5"/>
    <n v="7"/>
    <s v="Arkansas"/>
    <n v="61"/>
    <n v="10"/>
    <s v="Georgetown"/>
    <n v="63"/>
    <s v="Loser"/>
    <n v="10"/>
    <x v="1"/>
  </r>
  <r>
    <n v="2001"/>
    <x v="5"/>
    <n v="3"/>
    <s v="Maryland"/>
    <n v="83"/>
    <n v="14"/>
    <s v="George Mason"/>
    <n v="80"/>
    <s v="Winner"/>
    <n v="3"/>
    <x v="0"/>
  </r>
  <r>
    <n v="2001"/>
    <x v="5"/>
    <n v="6"/>
    <s v="Wisconsin"/>
    <n v="49"/>
    <n v="11"/>
    <s v="Georgia State"/>
    <n v="50"/>
    <s v="Loser"/>
    <n v="11"/>
    <x v="1"/>
  </r>
  <r>
    <n v="2001"/>
    <x v="5"/>
    <n v="4"/>
    <s v="Indiana"/>
    <n v="73"/>
    <n v="13"/>
    <s v="Kent State"/>
    <n v="77"/>
    <s v="Loser"/>
    <n v="13"/>
    <x v="1"/>
  </r>
  <r>
    <n v="2001"/>
    <x v="5"/>
    <n v="8"/>
    <s v="Georgia Tech"/>
    <n v="62"/>
    <n v="9"/>
    <s v="St. Joseph's"/>
    <n v="66"/>
    <s v="Loser"/>
    <n v="9"/>
    <x v="1"/>
  </r>
  <r>
    <n v="2001"/>
    <x v="6"/>
    <n v="16"/>
    <s v="Winthrop"/>
    <n v="67"/>
    <n v="16"/>
    <s v="Northwestern State"/>
    <n v="71"/>
    <s v="Loser"/>
    <n v="16"/>
    <x v="1"/>
  </r>
  <r>
    <n v="2000"/>
    <x v="0"/>
    <n v="1"/>
    <s v="Michigan State"/>
    <n v="89"/>
    <n v="5"/>
    <s v="Florida"/>
    <n v="76"/>
    <s v="Winner"/>
    <n v="1"/>
    <x v="0"/>
  </r>
  <r>
    <n v="2000"/>
    <x v="1"/>
    <n v="8"/>
    <s v="Wisconsin"/>
    <n v="41"/>
    <n v="1"/>
    <s v="Michigan State"/>
    <n v="53"/>
    <s v="Loser"/>
    <n v="1"/>
    <x v="1"/>
  </r>
  <r>
    <n v="2000"/>
    <x v="1"/>
    <n v="5"/>
    <s v="Florida"/>
    <n v="71"/>
    <n v="8"/>
    <s v="North Carolina"/>
    <n v="59"/>
    <s v="Winner"/>
    <n v="5"/>
    <x v="0"/>
  </r>
  <r>
    <n v="2000"/>
    <x v="2"/>
    <n v="5"/>
    <s v="Florida"/>
    <n v="77"/>
    <n v="3"/>
    <s v="Oklahoma State"/>
    <n v="65"/>
    <s v="Winner"/>
    <n v="5"/>
    <x v="0"/>
  </r>
  <r>
    <n v="2000"/>
    <x v="2"/>
    <n v="8"/>
    <s v="North Carolina"/>
    <n v="59"/>
    <n v="7"/>
    <s v="Tulsa"/>
    <n v="55"/>
    <s v="Winner"/>
    <n v="8"/>
    <x v="0"/>
  </r>
  <r>
    <n v="2000"/>
    <x v="2"/>
    <n v="1"/>
    <s v="Michigan State"/>
    <n v="75"/>
    <n v="2"/>
    <s v="Iowa State"/>
    <n v="64"/>
    <s v="Winner"/>
    <n v="1"/>
    <x v="0"/>
  </r>
  <r>
    <n v="2000"/>
    <x v="2"/>
    <n v="8"/>
    <s v="Wisconsin"/>
    <n v="64"/>
    <n v="6"/>
    <s v="Purdue"/>
    <n v="60"/>
    <s v="Winner"/>
    <n v="8"/>
    <x v="0"/>
  </r>
  <r>
    <n v="2000"/>
    <x v="3"/>
    <n v="3"/>
    <s v="Oklahoma State"/>
    <n v="68"/>
    <n v="10"/>
    <s v="Seton Hall"/>
    <n v="66"/>
    <s v="Winner"/>
    <n v="3"/>
    <x v="0"/>
  </r>
  <r>
    <n v="2000"/>
    <x v="3"/>
    <n v="8"/>
    <s v="North Carolina"/>
    <n v="74"/>
    <n v="4"/>
    <s v="Tennessee"/>
    <n v="69"/>
    <s v="Winner"/>
    <n v="8"/>
    <x v="0"/>
  </r>
  <r>
    <n v="2000"/>
    <x v="3"/>
    <n v="6"/>
    <s v="Miami (Fla.)"/>
    <n v="71"/>
    <n v="7"/>
    <s v="Tulsa"/>
    <n v="80"/>
    <s v="Loser"/>
    <n v="7"/>
    <x v="1"/>
  </r>
  <r>
    <n v="2000"/>
    <x v="3"/>
    <n v="1"/>
    <s v="Duke"/>
    <n v="78"/>
    <n v="5"/>
    <s v="Florida"/>
    <n v="87"/>
    <s v="Loser"/>
    <n v="5"/>
    <x v="1"/>
  </r>
  <r>
    <n v="2000"/>
    <x v="3"/>
    <n v="1"/>
    <s v="Michigan State"/>
    <n v="75"/>
    <n v="4"/>
    <s v="Syracuse"/>
    <n v="58"/>
    <s v="Winner"/>
    <n v="1"/>
    <x v="0"/>
  </r>
  <r>
    <n v="2000"/>
    <x v="3"/>
    <n v="6"/>
    <s v="Purdue"/>
    <n v="75"/>
    <n v="10"/>
    <s v="Gonzaga"/>
    <n v="66"/>
    <s v="Winner"/>
    <n v="6"/>
    <x v="0"/>
  </r>
  <r>
    <n v="2000"/>
    <x v="3"/>
    <n v="8"/>
    <s v="Wisconsin"/>
    <n v="61"/>
    <n v="4"/>
    <s v="LSU"/>
    <n v="48"/>
    <s v="Winner"/>
    <n v="8"/>
    <x v="0"/>
  </r>
  <r>
    <n v="2000"/>
    <x v="3"/>
    <n v="6"/>
    <s v="UCLA"/>
    <n v="56"/>
    <n v="2"/>
    <s v="Iowa State"/>
    <n v="80"/>
    <s v="Loser"/>
    <n v="2"/>
    <x v="1"/>
  </r>
  <r>
    <n v="2000"/>
    <x v="4"/>
    <n v="1"/>
    <s v="Duke"/>
    <n v="69"/>
    <n v="8"/>
    <s v="Kansas"/>
    <n v="64"/>
    <s v="Winner"/>
    <n v="1"/>
    <x v="0"/>
  </r>
  <r>
    <n v="2000"/>
    <x v="4"/>
    <n v="6"/>
    <s v="Miami (Fla.)"/>
    <n v="75"/>
    <n v="3"/>
    <s v="Ohio State"/>
    <n v="62"/>
    <s v="Winner"/>
    <n v="6"/>
    <x v="0"/>
  </r>
  <r>
    <n v="2000"/>
    <x v="4"/>
    <n v="5"/>
    <s v="Connecticut"/>
    <n v="61"/>
    <n v="4"/>
    <s v="Tennessee"/>
    <n v="65"/>
    <s v="Loser"/>
    <n v="4"/>
    <x v="1"/>
  </r>
  <r>
    <n v="2000"/>
    <x v="4"/>
    <n v="1"/>
    <s v="Stanford"/>
    <n v="53"/>
    <n v="8"/>
    <s v="North Carolina"/>
    <n v="60"/>
    <s v="Loser"/>
    <n v="8"/>
    <x v="1"/>
  </r>
  <r>
    <n v="2000"/>
    <x v="4"/>
    <n v="10"/>
    <s v="Seton Hall"/>
    <n v="67"/>
    <n v="2"/>
    <s v="Temple"/>
    <n v="65"/>
    <s v="Winner"/>
    <n v="10"/>
    <x v="0"/>
  </r>
  <r>
    <n v="2000"/>
    <x v="4"/>
    <n v="11"/>
    <s v="Pepperdine"/>
    <n v="67"/>
    <n v="3"/>
    <s v="Oklahoma State"/>
    <n v="75"/>
    <s v="Loser"/>
    <n v="3"/>
    <x v="1"/>
  </r>
  <r>
    <n v="2000"/>
    <x v="4"/>
    <n v="5"/>
    <s v="Florida"/>
    <n v="93"/>
    <n v="4"/>
    <s v="Illinois"/>
    <n v="76"/>
    <s v="Winner"/>
    <n v="5"/>
    <x v="0"/>
  </r>
  <r>
    <n v="2000"/>
    <x v="4"/>
    <n v="7"/>
    <s v="Tulsa"/>
    <n v="69"/>
    <n v="2"/>
    <s v="Cincinnati"/>
    <n v="61"/>
    <s v="Winner"/>
    <n v="7"/>
    <x v="0"/>
  </r>
  <r>
    <n v="2000"/>
    <x v="4"/>
    <n v="5"/>
    <s v="Kentucky"/>
    <n v="50"/>
    <n v="4"/>
    <s v="Syracuse"/>
    <n v="52"/>
    <s v="Loser"/>
    <n v="4"/>
    <x v="1"/>
  </r>
  <r>
    <n v="2000"/>
    <x v="4"/>
    <n v="10"/>
    <s v="Gonzaga"/>
    <n v="82"/>
    <n v="2"/>
    <s v="St. John's"/>
    <n v="76"/>
    <s v="Winner"/>
    <n v="10"/>
    <x v="0"/>
  </r>
  <r>
    <n v="2000"/>
    <x v="4"/>
    <n v="6"/>
    <s v="Purdue"/>
    <n v="66"/>
    <n v="3"/>
    <s v="Oklahoma"/>
    <n v="62"/>
    <s v="Winner"/>
    <n v="6"/>
    <x v="0"/>
  </r>
  <r>
    <n v="2000"/>
    <x v="4"/>
    <n v="5"/>
    <s v="Texas"/>
    <n v="67"/>
    <n v="4"/>
    <s v="LSU"/>
    <n v="72"/>
    <s v="Loser"/>
    <n v="4"/>
    <x v="1"/>
  </r>
  <r>
    <n v="2000"/>
    <x v="4"/>
    <n v="1"/>
    <s v="Arizona"/>
    <n v="59"/>
    <n v="8"/>
    <s v="Wisconsin"/>
    <n v="66"/>
    <s v="Loser"/>
    <n v="8"/>
    <x v="1"/>
  </r>
  <r>
    <n v="2000"/>
    <x v="4"/>
    <n v="7"/>
    <s v="Auburn"/>
    <n v="60"/>
    <n v="2"/>
    <s v="Iowa State"/>
    <n v="79"/>
    <s v="Loser"/>
    <n v="2"/>
    <x v="1"/>
  </r>
  <r>
    <n v="2000"/>
    <x v="4"/>
    <n v="6"/>
    <s v="UCLA"/>
    <n v="105"/>
    <n v="3"/>
    <s v="Maryland"/>
    <n v="70"/>
    <s v="Winner"/>
    <n v="6"/>
    <x v="0"/>
  </r>
  <r>
    <n v="2000"/>
    <x v="4"/>
    <n v="1"/>
    <s v="Michigan State"/>
    <n v="73"/>
    <n v="8"/>
    <s v="Utah"/>
    <n v="61"/>
    <s v="Winner"/>
    <n v="1"/>
    <x v="0"/>
  </r>
  <r>
    <n v="2000"/>
    <x v="5"/>
    <n v="6"/>
    <s v="Indiana"/>
    <n v="57"/>
    <n v="11"/>
    <s v="Pepperdine"/>
    <n v="77"/>
    <s v="Loser"/>
    <n v="11"/>
    <x v="1"/>
  </r>
  <r>
    <n v="2000"/>
    <x v="5"/>
    <n v="2"/>
    <s v="Temple"/>
    <n v="73"/>
    <n v="15"/>
    <s v="Lafayette"/>
    <n v="47"/>
    <s v="Winner"/>
    <n v="2"/>
    <x v="0"/>
  </r>
  <r>
    <n v="2000"/>
    <x v="5"/>
    <n v="1"/>
    <s v="Duke"/>
    <n v="85"/>
    <n v="16"/>
    <s v="Lamar"/>
    <n v="55"/>
    <s v="Winner"/>
    <n v="1"/>
    <x v="0"/>
  </r>
  <r>
    <n v="2000"/>
    <x v="5"/>
    <n v="8"/>
    <s v="Kansas"/>
    <n v="81"/>
    <n v="9"/>
    <s v="DePaul"/>
    <n v="77"/>
    <s v="Winner"/>
    <n v="8"/>
    <x v="0"/>
  </r>
  <r>
    <n v="2000"/>
    <x v="5"/>
    <n v="5"/>
    <s v="Florida"/>
    <n v="69"/>
    <n v="12"/>
    <s v="Butler"/>
    <n v="68"/>
    <s v="Winner"/>
    <n v="5"/>
    <x v="0"/>
  </r>
  <r>
    <n v="2000"/>
    <x v="5"/>
    <n v="2"/>
    <s v="Cincinnati"/>
    <n v="64"/>
    <n v="15"/>
    <s v="UNC Wilmington"/>
    <n v="47"/>
    <s v="Winner"/>
    <n v="2"/>
    <x v="0"/>
  </r>
  <r>
    <n v="2000"/>
    <x v="5"/>
    <n v="7"/>
    <s v="Tulsa"/>
    <n v="89"/>
    <n v="10"/>
    <s v="UNLV"/>
    <n v="62"/>
    <s v="Winner"/>
    <n v="7"/>
    <x v="0"/>
  </r>
  <r>
    <n v="2000"/>
    <x v="5"/>
    <n v="3"/>
    <s v="Ohio State"/>
    <n v="87"/>
    <n v="14"/>
    <s v="Appalachian State"/>
    <n v="61"/>
    <s v="Winner"/>
    <n v="3"/>
    <x v="0"/>
  </r>
  <r>
    <n v="2000"/>
    <x v="5"/>
    <n v="6"/>
    <s v="Miami (Fla.)"/>
    <n v="75"/>
    <n v="11"/>
    <s v="Arkansas"/>
    <n v="71"/>
    <s v="Winner"/>
    <n v="6"/>
    <x v="0"/>
  </r>
  <r>
    <n v="2000"/>
    <x v="5"/>
    <n v="4"/>
    <s v="Tennessee"/>
    <n v="63"/>
    <n v="13"/>
    <s v="Louisiana-Lafayette"/>
    <n v="58"/>
    <s v="Winner"/>
    <n v="4"/>
    <x v="0"/>
  </r>
  <r>
    <n v="2000"/>
    <x v="5"/>
    <n v="5"/>
    <s v="Connecticut"/>
    <n v="75"/>
    <n v="12"/>
    <s v="Utah State"/>
    <n v="67"/>
    <s v="Winner"/>
    <n v="5"/>
    <x v="0"/>
  </r>
  <r>
    <n v="2000"/>
    <x v="5"/>
    <n v="8"/>
    <s v="North Carolina"/>
    <n v="84"/>
    <n v="9"/>
    <s v="Missouri"/>
    <n v="70"/>
    <s v="Winner"/>
    <n v="8"/>
    <x v="0"/>
  </r>
  <r>
    <n v="2000"/>
    <x v="5"/>
    <n v="1"/>
    <s v="Stanford"/>
    <n v="84"/>
    <n v="16"/>
    <s v="South Carolina State"/>
    <n v="65"/>
    <s v="Winner"/>
    <n v="1"/>
    <x v="0"/>
  </r>
  <r>
    <n v="2000"/>
    <x v="5"/>
    <n v="7"/>
    <s v="Oregon"/>
    <n v="71"/>
    <n v="10"/>
    <s v="Seton Hall"/>
    <n v="72"/>
    <s v="Loser"/>
    <n v="10"/>
    <x v="1"/>
  </r>
  <r>
    <n v="2000"/>
    <x v="5"/>
    <n v="3"/>
    <s v="Oklahoma State"/>
    <n v="86"/>
    <n v="14"/>
    <s v="Hofstra"/>
    <n v="66"/>
    <s v="Winner"/>
    <n v="3"/>
    <x v="0"/>
  </r>
  <r>
    <n v="2000"/>
    <x v="5"/>
    <n v="4"/>
    <s v="Illinois"/>
    <n v="68"/>
    <n v="13"/>
    <s v="Penn"/>
    <n v="58"/>
    <s v="Winner"/>
    <n v="4"/>
    <x v="0"/>
  </r>
  <r>
    <n v="2000"/>
    <x v="5"/>
    <n v="8"/>
    <s v="Utah"/>
    <n v="48"/>
    <n v="9"/>
    <s v="St. Louis"/>
    <n v="45"/>
    <s v="Winner"/>
    <n v="8"/>
    <x v="0"/>
  </r>
  <r>
    <n v="2000"/>
    <x v="5"/>
    <n v="2"/>
    <s v="Iowa State"/>
    <n v="88"/>
    <n v="15"/>
    <s v="Central Connecticut State"/>
    <n v="78"/>
    <s v="Winner"/>
    <n v="2"/>
    <x v="0"/>
  </r>
  <r>
    <n v="2000"/>
    <x v="5"/>
    <n v="7"/>
    <s v="Auburn"/>
    <n v="72"/>
    <n v="10"/>
    <s v="Creighton"/>
    <n v="69"/>
    <s v="Winner"/>
    <n v="7"/>
    <x v="0"/>
  </r>
  <r>
    <n v="2000"/>
    <x v="5"/>
    <n v="3"/>
    <s v="Maryland"/>
    <n v="74"/>
    <n v="14"/>
    <s v="Iona"/>
    <n v="59"/>
    <s v="Winner"/>
    <n v="3"/>
    <x v="0"/>
  </r>
  <r>
    <n v="2000"/>
    <x v="5"/>
    <n v="6"/>
    <s v="UCLA"/>
    <n v="79"/>
    <n v="11"/>
    <s v="Ball State"/>
    <n v="65"/>
    <s v="Winner"/>
    <n v="6"/>
    <x v="0"/>
  </r>
  <r>
    <n v="2000"/>
    <x v="5"/>
    <n v="4"/>
    <s v="Syracuse"/>
    <n v="79"/>
    <n v="13"/>
    <s v="Samford"/>
    <n v="65"/>
    <s v="Winner"/>
    <n v="4"/>
    <x v="0"/>
  </r>
  <r>
    <n v="2000"/>
    <x v="5"/>
    <n v="1"/>
    <s v="Arizona"/>
    <n v="71"/>
    <n v="16"/>
    <s v="Jackson State"/>
    <n v="47"/>
    <s v="Winner"/>
    <n v="1"/>
    <x v="0"/>
  </r>
  <r>
    <n v="2000"/>
    <x v="5"/>
    <n v="8"/>
    <s v="Wisconsin"/>
    <n v="66"/>
    <n v="9"/>
    <s v="Fresno State"/>
    <n v="56"/>
    <s v="Winner"/>
    <n v="8"/>
    <x v="0"/>
  </r>
  <r>
    <n v="2000"/>
    <x v="5"/>
    <n v="3"/>
    <s v="Oklahoma"/>
    <n v="74"/>
    <n v="14"/>
    <s v="Winthrop"/>
    <n v="60"/>
    <s v="Winner"/>
    <n v="3"/>
    <x v="0"/>
  </r>
  <r>
    <n v="2000"/>
    <x v="5"/>
    <n v="5"/>
    <s v="Texas"/>
    <n v="77"/>
    <n v="12"/>
    <s v="Indiana State"/>
    <n v="61"/>
    <s v="Winner"/>
    <n v="5"/>
    <x v="0"/>
  </r>
  <r>
    <n v="2000"/>
    <x v="5"/>
    <n v="4"/>
    <s v="LSU"/>
    <n v="64"/>
    <n v="13"/>
    <s v="Southeast Missouri State"/>
    <n v="61"/>
    <s v="Winner"/>
    <n v="4"/>
    <x v="0"/>
  </r>
  <r>
    <n v="2000"/>
    <x v="5"/>
    <n v="6"/>
    <s v="Purdue"/>
    <n v="62"/>
    <n v="11"/>
    <s v="Dayton"/>
    <n v="61"/>
    <s v="Winner"/>
    <n v="6"/>
    <x v="0"/>
  </r>
  <r>
    <n v="2000"/>
    <x v="5"/>
    <n v="7"/>
    <s v="Louisville"/>
    <n v="66"/>
    <n v="10"/>
    <s v="Gonzaga"/>
    <n v="77"/>
    <s v="Loser"/>
    <n v="10"/>
    <x v="1"/>
  </r>
  <r>
    <n v="2000"/>
    <x v="5"/>
    <n v="2"/>
    <s v="St. John's"/>
    <n v="61"/>
    <n v="15"/>
    <s v="Northern Arizona"/>
    <n v="56"/>
    <s v="Winner"/>
    <n v="2"/>
    <x v="0"/>
  </r>
  <r>
    <n v="2000"/>
    <x v="5"/>
    <n v="1"/>
    <s v="Michigan State"/>
    <n v="61"/>
    <n v="16"/>
    <s v="Valparaiso"/>
    <n v="56"/>
    <s v="Winner"/>
    <n v="1"/>
    <x v="0"/>
  </r>
  <r>
    <n v="2000"/>
    <x v="5"/>
    <n v="5"/>
    <s v="Kentucky"/>
    <n v="85"/>
    <n v="12"/>
    <s v="St. Bonaventure"/>
    <n v="80"/>
    <s v="Winner"/>
    <n v="5"/>
    <x v="0"/>
  </r>
  <r>
    <n v="1999"/>
    <x v="0"/>
    <n v="1"/>
    <s v="Duke"/>
    <n v="74"/>
    <n v="1"/>
    <s v="Connecticut"/>
    <n v="77"/>
    <s v="Loser"/>
    <n v="1"/>
    <x v="1"/>
  </r>
  <r>
    <n v="1999"/>
    <x v="1"/>
    <n v="1"/>
    <s v="Duke"/>
    <n v="68"/>
    <n v="1"/>
    <s v="Michigan State"/>
    <n v="62"/>
    <s v="Winner"/>
    <n v="1"/>
    <x v="0"/>
  </r>
  <r>
    <n v="1999"/>
    <x v="1"/>
    <n v="4"/>
    <s v="Ohio State"/>
    <n v="58"/>
    <n v="1"/>
    <s v="Connecticut"/>
    <n v="64"/>
    <s v="Loser"/>
    <n v="1"/>
    <x v="1"/>
  </r>
  <r>
    <n v="1999"/>
    <x v="2"/>
    <n v="1"/>
    <s v="Michigan State"/>
    <n v="73"/>
    <n v="3"/>
    <s v="Kentucky"/>
    <n v="66"/>
    <s v="Winner"/>
    <n v="1"/>
    <x v="0"/>
  </r>
  <r>
    <n v="1999"/>
    <x v="2"/>
    <n v="1"/>
    <s v="Duke"/>
    <n v="85"/>
    <n v="6"/>
    <s v="Temple"/>
    <n v="64"/>
    <s v="Winner"/>
    <n v="1"/>
    <x v="0"/>
  </r>
  <r>
    <n v="1999"/>
    <x v="2"/>
    <n v="4"/>
    <s v="Ohio State"/>
    <n v="77"/>
    <n v="3"/>
    <s v="St. John's"/>
    <n v="74"/>
    <s v="Winner"/>
    <n v="4"/>
    <x v="0"/>
  </r>
  <r>
    <n v="1999"/>
    <x v="2"/>
    <n v="1"/>
    <s v="Connecticut"/>
    <n v="67"/>
    <n v="10"/>
    <s v="Gonzaga"/>
    <n v="62"/>
    <s v="Winner"/>
    <n v="1"/>
    <x v="0"/>
  </r>
  <r>
    <n v="1999"/>
    <x v="3"/>
    <n v="6"/>
    <s v="Temple"/>
    <n v="77"/>
    <n v="10"/>
    <s v="Purdue"/>
    <n v="55"/>
    <s v="Winner"/>
    <n v="6"/>
    <x v="0"/>
  </r>
  <r>
    <n v="1999"/>
    <x v="3"/>
    <n v="1"/>
    <s v="Duke"/>
    <n v="78"/>
    <n v="12"/>
    <s v="Missouri State"/>
    <n v="61"/>
    <s v="Winner"/>
    <n v="1"/>
    <x v="0"/>
  </r>
  <r>
    <n v="1999"/>
    <x v="3"/>
    <n v="1"/>
    <s v="Michigan State"/>
    <n v="54"/>
    <n v="13"/>
    <s v="Oklahoma"/>
    <n v="46"/>
    <s v="Winner"/>
    <n v="1"/>
    <x v="0"/>
  </r>
  <r>
    <n v="1999"/>
    <x v="3"/>
    <n v="3"/>
    <s v="Kentucky"/>
    <n v="58"/>
    <n v="10"/>
    <s v="Miami (Ohio)"/>
    <n v="43"/>
    <s v="Winner"/>
    <n v="3"/>
    <x v="0"/>
  </r>
  <r>
    <n v="1999"/>
    <x v="3"/>
    <n v="6"/>
    <s v="Florida"/>
    <n v="72"/>
    <n v="10"/>
    <s v="Gonzaga"/>
    <n v="73"/>
    <s v="Loser"/>
    <n v="10"/>
    <x v="1"/>
  </r>
  <r>
    <n v="1999"/>
    <x v="3"/>
    <n v="3"/>
    <s v="St. John's"/>
    <n v="76"/>
    <n v="2"/>
    <s v="Maryland"/>
    <n v="62"/>
    <s v="Winner"/>
    <n v="3"/>
    <x v="0"/>
  </r>
  <r>
    <n v="1999"/>
    <x v="3"/>
    <n v="1"/>
    <s v="Connecticut"/>
    <n v="78"/>
    <n v="5"/>
    <s v="Iowa"/>
    <n v="68"/>
    <s v="Winner"/>
    <n v="1"/>
    <x v="0"/>
  </r>
  <r>
    <n v="1999"/>
    <x v="3"/>
    <n v="1"/>
    <s v="Auburn"/>
    <n v="64"/>
    <n v="4"/>
    <s v="Ohio State"/>
    <n v="72"/>
    <s v="Loser"/>
    <n v="4"/>
    <x v="1"/>
  </r>
  <r>
    <n v="1999"/>
    <x v="4"/>
    <n v="5"/>
    <s v="Charlotte"/>
    <n v="72"/>
    <n v="13"/>
    <s v="Oklahoma"/>
    <n v="85"/>
    <s v="Loser"/>
    <n v="13"/>
    <x v="1"/>
  </r>
  <r>
    <n v="1999"/>
    <x v="4"/>
    <n v="6"/>
    <s v="Temple"/>
    <n v="64"/>
    <n v="3"/>
    <s v="Cincinnati"/>
    <n v="54"/>
    <s v="Winner"/>
    <n v="6"/>
    <x v="0"/>
  </r>
  <r>
    <n v="1999"/>
    <x v="4"/>
    <n v="10"/>
    <s v="Miami (Ohio)"/>
    <n v="66"/>
    <n v="2"/>
    <s v="Utah"/>
    <n v="58"/>
    <s v="Winner"/>
    <n v="10"/>
    <x v="0"/>
  </r>
  <r>
    <n v="1999"/>
    <x v="4"/>
    <n v="1"/>
    <s v="Michigan State"/>
    <n v="74"/>
    <n v="9"/>
    <s v="Mississippi"/>
    <n v="66"/>
    <s v="Winner"/>
    <n v="1"/>
    <x v="0"/>
  </r>
  <r>
    <n v="1999"/>
    <x v="4"/>
    <n v="12"/>
    <s v="Missouri State"/>
    <n v="81"/>
    <n v="4"/>
    <s v="Tennessee"/>
    <n v="51"/>
    <s v="Winner"/>
    <n v="12"/>
    <x v="0"/>
  </r>
  <r>
    <n v="1999"/>
    <x v="4"/>
    <n v="1"/>
    <s v="Duke"/>
    <n v="97"/>
    <n v="9"/>
    <s v="Tulsa"/>
    <n v="56"/>
    <s v="Winner"/>
    <n v="1"/>
    <x v="0"/>
  </r>
  <r>
    <n v="1999"/>
    <x v="4"/>
    <n v="6"/>
    <s v="Kansas"/>
    <n v="88"/>
    <n v="3"/>
    <s v="Kentucky"/>
    <n v="92"/>
    <s v="Loser"/>
    <n v="3"/>
    <x v="1"/>
  </r>
  <r>
    <n v="1999"/>
    <x v="4"/>
    <n v="10"/>
    <s v="Purdue"/>
    <n v="73"/>
    <n v="2"/>
    <s v="Miami (Fla.)"/>
    <n v="63"/>
    <s v="Winner"/>
    <n v="10"/>
    <x v="0"/>
  </r>
  <r>
    <n v="1999"/>
    <x v="4"/>
    <n v="6"/>
    <s v="Florida"/>
    <n v="82"/>
    <n v="14"/>
    <s v="Weber State"/>
    <n v="74"/>
    <s v="Winner"/>
    <n v="6"/>
    <x v="0"/>
  </r>
  <r>
    <n v="1999"/>
    <x v="4"/>
    <n v="5"/>
    <s v="Iowa"/>
    <n v="82"/>
    <n v="4"/>
    <s v="Arkansas"/>
    <n v="72"/>
    <s v="Winner"/>
    <n v="5"/>
    <x v="0"/>
  </r>
  <r>
    <n v="1999"/>
    <x v="4"/>
    <n v="1"/>
    <s v="Connecticut"/>
    <n v="78"/>
    <n v="9"/>
    <s v="New Mexico"/>
    <n v="56"/>
    <s v="Winner"/>
    <n v="1"/>
    <x v="0"/>
  </r>
  <r>
    <n v="1999"/>
    <x v="4"/>
    <n v="12"/>
    <s v="Detroit"/>
    <n v="44"/>
    <n v="4"/>
    <s v="Ohio State"/>
    <n v="75"/>
    <s v="Loser"/>
    <n v="4"/>
    <x v="1"/>
  </r>
  <r>
    <n v="1999"/>
    <x v="4"/>
    <n v="10"/>
    <s v="Gonzaga"/>
    <n v="82"/>
    <n v="2"/>
    <s v="Stanford"/>
    <n v="74"/>
    <s v="Winner"/>
    <n v="10"/>
    <x v="0"/>
  </r>
  <r>
    <n v="1999"/>
    <x v="4"/>
    <n v="6"/>
    <s v="Indiana"/>
    <n v="61"/>
    <n v="3"/>
    <s v="St. John's"/>
    <n v="86"/>
    <s v="Loser"/>
    <n v="3"/>
    <x v="1"/>
  </r>
  <r>
    <n v="1999"/>
    <x v="4"/>
    <n v="1"/>
    <s v="Auburn"/>
    <n v="81"/>
    <n v="9"/>
    <s v="Oklahoma State"/>
    <n v="74"/>
    <s v="Winner"/>
    <n v="1"/>
    <x v="0"/>
  </r>
  <r>
    <n v="1999"/>
    <x v="4"/>
    <n v="10"/>
    <s v="Creighton"/>
    <n v="63"/>
    <n v="2"/>
    <s v="Maryland"/>
    <n v="75"/>
    <s v="Loser"/>
    <n v="2"/>
    <x v="1"/>
  </r>
  <r>
    <n v="1999"/>
    <x v="5"/>
    <n v="3"/>
    <s v="Cincinnati"/>
    <n v="72"/>
    <n v="14"/>
    <s v="George Mason"/>
    <n v="48"/>
    <s v="Winner"/>
    <n v="3"/>
    <x v="0"/>
  </r>
  <r>
    <n v="1999"/>
    <x v="5"/>
    <n v="2"/>
    <s v="Utah"/>
    <n v="80"/>
    <n v="15"/>
    <s v="Arkansas State"/>
    <n v="58"/>
    <s v="Winner"/>
    <n v="2"/>
    <x v="0"/>
  </r>
  <r>
    <n v="1999"/>
    <x v="5"/>
    <n v="7"/>
    <s v="Washington"/>
    <n v="58"/>
    <n v="10"/>
    <s v="Miami (Ohio)"/>
    <n v="59"/>
    <s v="Loser"/>
    <n v="10"/>
    <x v="1"/>
  </r>
  <r>
    <n v="1999"/>
    <x v="5"/>
    <n v="3"/>
    <s v="Kentucky"/>
    <n v="82"/>
    <n v="14"/>
    <s v="New Mexico State"/>
    <n v="60"/>
    <s v="Winner"/>
    <n v="3"/>
    <x v="0"/>
  </r>
  <r>
    <n v="1999"/>
    <x v="5"/>
    <n v="6"/>
    <s v="Kansas"/>
    <n v="95"/>
    <n v="11"/>
    <s v="Evansville"/>
    <n v="74"/>
    <s v="Winner"/>
    <n v="6"/>
    <x v="0"/>
  </r>
  <r>
    <n v="1999"/>
    <x v="5"/>
    <n v="4"/>
    <s v="Arizona"/>
    <n v="60"/>
    <n v="13"/>
    <s v="Oklahoma"/>
    <n v="61"/>
    <s v="Loser"/>
    <n v="13"/>
    <x v="1"/>
  </r>
  <r>
    <n v="1999"/>
    <x v="5"/>
    <n v="5"/>
    <s v="Charlotte"/>
    <n v="81"/>
    <n v="12"/>
    <s v="Rhode Island"/>
    <n v="70"/>
    <s v="Winner"/>
    <n v="5"/>
    <x v="0"/>
  </r>
  <r>
    <n v="1999"/>
    <x v="5"/>
    <n v="8"/>
    <s v="Villanova"/>
    <n v="70"/>
    <n v="9"/>
    <s v="Mississippi"/>
    <n v="72"/>
    <s v="Loser"/>
    <n v="9"/>
    <x v="1"/>
  </r>
  <r>
    <n v="1999"/>
    <x v="5"/>
    <n v="7"/>
    <s v="Texas"/>
    <n v="54"/>
    <n v="10"/>
    <s v="Purdue"/>
    <n v="58"/>
    <s v="Loser"/>
    <n v="10"/>
    <x v="1"/>
  </r>
  <r>
    <n v="1999"/>
    <x v="5"/>
    <n v="1"/>
    <s v="Michigan State"/>
    <n v="76"/>
    <n v="16"/>
    <s v="Mount St. Mary's"/>
    <n v="53"/>
    <s v="Winner"/>
    <n v="1"/>
    <x v="0"/>
  </r>
  <r>
    <n v="1999"/>
    <x v="5"/>
    <n v="6"/>
    <s v="Temple"/>
    <n v="61"/>
    <n v="11"/>
    <s v="Kent State"/>
    <n v="54"/>
    <s v="Winner"/>
    <n v="6"/>
    <x v="0"/>
  </r>
  <r>
    <n v="1999"/>
    <x v="5"/>
    <n v="4"/>
    <s v="Tennessee"/>
    <n v="62"/>
    <n v="13"/>
    <s v="Delaware"/>
    <n v="52"/>
    <s v="Winner"/>
    <n v="4"/>
    <x v="0"/>
  </r>
  <r>
    <n v="1999"/>
    <x v="5"/>
    <n v="5"/>
    <s v="Wisconsin"/>
    <n v="32"/>
    <n v="12"/>
    <s v="Missouri State"/>
    <n v="43"/>
    <s v="Loser"/>
    <n v="12"/>
    <x v="1"/>
  </r>
  <r>
    <n v="1999"/>
    <x v="5"/>
    <n v="8"/>
    <s v="College of Charleston"/>
    <n v="53"/>
    <n v="9"/>
    <s v="Tulsa"/>
    <n v="62"/>
    <s v="Loser"/>
    <n v="9"/>
    <x v="1"/>
  </r>
  <r>
    <n v="1999"/>
    <x v="5"/>
    <n v="1"/>
    <s v="Duke"/>
    <n v="99"/>
    <n v="16"/>
    <s v="Florida A&amp;M"/>
    <n v="58"/>
    <s v="Winner"/>
    <n v="1"/>
    <x v="0"/>
  </r>
  <r>
    <n v="1999"/>
    <x v="5"/>
    <n v="2"/>
    <s v="Miami (Fla.)"/>
    <n v="75"/>
    <n v="15"/>
    <s v="Lafayette"/>
    <n v="54"/>
    <s v="Winner"/>
    <n v="2"/>
    <x v="0"/>
  </r>
  <r>
    <n v="1999"/>
    <x v="5"/>
    <n v="5"/>
    <s v="UCLA"/>
    <n v="53"/>
    <n v="12"/>
    <s v="Detroit"/>
    <n v="56"/>
    <s v="Loser"/>
    <n v="12"/>
    <x v="1"/>
  </r>
  <r>
    <n v="1999"/>
    <x v="5"/>
    <n v="5"/>
    <s v="Iowa"/>
    <n v="77"/>
    <n v="12"/>
    <s v="Alabama-Birmingham"/>
    <n v="64"/>
    <s v="Winner"/>
    <n v="5"/>
    <x v="0"/>
  </r>
  <r>
    <n v="1999"/>
    <x v="5"/>
    <n v="8"/>
    <s v="Missouri"/>
    <n v="59"/>
    <n v="9"/>
    <s v="New Mexico"/>
    <n v="61"/>
    <s v="Loser"/>
    <n v="9"/>
    <x v="1"/>
  </r>
  <r>
    <n v="1999"/>
    <x v="5"/>
    <n v="1"/>
    <s v="Connecticut"/>
    <n v="91"/>
    <n v="16"/>
    <s v="Texas-San Antonio"/>
    <n v="66"/>
    <s v="Winner"/>
    <n v="1"/>
    <x v="0"/>
  </r>
  <r>
    <n v="1999"/>
    <x v="5"/>
    <n v="2"/>
    <s v="Maryland"/>
    <n v="82"/>
    <n v="15"/>
    <s v="Valparaiso"/>
    <n v="60"/>
    <s v="Winner"/>
    <n v="2"/>
    <x v="0"/>
  </r>
  <r>
    <n v="1999"/>
    <x v="5"/>
    <n v="7"/>
    <s v="Louisville"/>
    <n v="58"/>
    <n v="10"/>
    <s v="Creighton"/>
    <n v="62"/>
    <s v="Loser"/>
    <n v="10"/>
    <x v="1"/>
  </r>
  <r>
    <n v="1999"/>
    <x v="5"/>
    <n v="3"/>
    <s v="St. John's"/>
    <n v="69"/>
    <n v="14"/>
    <s v="Samford"/>
    <n v="43"/>
    <s v="Winner"/>
    <n v="3"/>
    <x v="0"/>
  </r>
  <r>
    <n v="1999"/>
    <x v="5"/>
    <n v="4"/>
    <s v="Arkansas"/>
    <n v="94"/>
    <n v="13"/>
    <s v="Siena"/>
    <n v="80"/>
    <s v="Winner"/>
    <n v="4"/>
    <x v="0"/>
  </r>
  <r>
    <n v="1999"/>
    <x v="5"/>
    <n v="1"/>
    <s v="Auburn"/>
    <n v="80"/>
    <n v="16"/>
    <s v="Winthrop"/>
    <n v="41"/>
    <s v="Winner"/>
    <n v="1"/>
    <x v="0"/>
  </r>
  <r>
    <n v="1999"/>
    <x v="5"/>
    <n v="8"/>
    <s v="Syracuse"/>
    <n v="61"/>
    <n v="9"/>
    <s v="Oklahoma State"/>
    <n v="69"/>
    <s v="Loser"/>
    <n v="9"/>
    <x v="1"/>
  </r>
  <r>
    <n v="1999"/>
    <x v="5"/>
    <n v="7"/>
    <s v="Minnesota"/>
    <n v="63"/>
    <n v="10"/>
    <s v="Gonzaga"/>
    <n v="75"/>
    <s v="Loser"/>
    <n v="10"/>
    <x v="1"/>
  </r>
  <r>
    <n v="1999"/>
    <x v="5"/>
    <n v="6"/>
    <s v="Indiana"/>
    <n v="108"/>
    <n v="11"/>
    <s v="George Washington"/>
    <n v="88"/>
    <s v="Winner"/>
    <n v="6"/>
    <x v="0"/>
  </r>
  <r>
    <n v="1999"/>
    <x v="5"/>
    <n v="4"/>
    <s v="Ohio State"/>
    <n v="72"/>
    <n v="13"/>
    <s v="Murray St."/>
    <n v="58"/>
    <s v="Winner"/>
    <n v="4"/>
    <x v="0"/>
  </r>
  <r>
    <n v="1999"/>
    <x v="5"/>
    <n v="6"/>
    <s v="Florida"/>
    <n v="75"/>
    <n v="11"/>
    <s v="Penn"/>
    <n v="61"/>
    <s v="Winner"/>
    <n v="6"/>
    <x v="0"/>
  </r>
  <r>
    <n v="1999"/>
    <x v="5"/>
    <n v="3"/>
    <s v="North Carolina"/>
    <n v="74"/>
    <n v="14"/>
    <s v="Weber State"/>
    <n v="76"/>
    <s v="Loser"/>
    <n v="14"/>
    <x v="1"/>
  </r>
  <r>
    <n v="1999"/>
    <x v="5"/>
    <n v="2"/>
    <s v="Stanford"/>
    <n v="69"/>
    <n v="15"/>
    <s v="Alcorn State"/>
    <n v="57"/>
    <s v="Winner"/>
    <n v="2"/>
    <x v="0"/>
  </r>
  <r>
    <n v="1998"/>
    <x v="0"/>
    <n v="3"/>
    <s v="Utah"/>
    <n v="69"/>
    <n v="2"/>
    <s v="Kentucky"/>
    <n v="78"/>
    <s v="Loser"/>
    <n v="2"/>
    <x v="1"/>
  </r>
  <r>
    <n v="1998"/>
    <x v="1"/>
    <n v="3"/>
    <s v="Stanford"/>
    <n v="85"/>
    <n v="2"/>
    <s v="Kentucky"/>
    <n v="86"/>
    <s v="Loser"/>
    <n v="2"/>
    <x v="1"/>
  </r>
  <r>
    <n v="1998"/>
    <x v="1"/>
    <n v="1"/>
    <s v="North Carolina"/>
    <n v="59"/>
    <n v="3"/>
    <s v="Utah"/>
    <n v="65"/>
    <s v="Loser"/>
    <n v="3"/>
    <x v="1"/>
  </r>
  <r>
    <n v="1998"/>
    <x v="2"/>
    <n v="1"/>
    <s v="Duke"/>
    <n v="84"/>
    <n v="2"/>
    <s v="Kentucky"/>
    <n v="86"/>
    <s v="Loser"/>
    <n v="2"/>
    <x v="1"/>
  </r>
  <r>
    <n v="1998"/>
    <x v="2"/>
    <n v="8"/>
    <s v="Rhode Island"/>
    <n v="77"/>
    <n v="3"/>
    <s v="Stanford"/>
    <n v="79"/>
    <s v="Loser"/>
    <n v="3"/>
    <x v="1"/>
  </r>
  <r>
    <n v="1998"/>
    <x v="2"/>
    <n v="1"/>
    <s v="Arizona"/>
    <n v="51"/>
    <n v="3"/>
    <s v="Utah"/>
    <n v="76"/>
    <s v="Loser"/>
    <n v="3"/>
    <x v="1"/>
  </r>
  <r>
    <n v="1998"/>
    <x v="2"/>
    <n v="1"/>
    <s v="North Carolina"/>
    <n v="75"/>
    <n v="2"/>
    <s v="Connecticut"/>
    <n v="64"/>
    <s v="Winner"/>
    <n v="1"/>
    <x v="0"/>
  </r>
  <r>
    <n v="1998"/>
    <x v="3"/>
    <n v="3"/>
    <s v="Stanford"/>
    <n v="67"/>
    <n v="2"/>
    <s v="Purdue"/>
    <n v="59"/>
    <s v="Winner"/>
    <n v="3"/>
    <x v="0"/>
  </r>
  <r>
    <n v="1998"/>
    <x v="3"/>
    <n v="1"/>
    <s v="Duke"/>
    <n v="80"/>
    <n v="5"/>
    <s v="Syracuse"/>
    <n v="67"/>
    <s v="Winner"/>
    <n v="1"/>
    <x v="0"/>
  </r>
  <r>
    <n v="1998"/>
    <x v="3"/>
    <n v="8"/>
    <s v="Rhode Island"/>
    <n v="74"/>
    <n v="13"/>
    <s v="Valparaiso"/>
    <n v="68"/>
    <s v="Winner"/>
    <n v="8"/>
    <x v="0"/>
  </r>
  <r>
    <n v="1998"/>
    <x v="3"/>
    <n v="6"/>
    <s v="UCLA"/>
    <n v="68"/>
    <n v="2"/>
    <s v="Kentucky"/>
    <n v="94"/>
    <s v="Loser"/>
    <n v="2"/>
    <x v="1"/>
  </r>
  <r>
    <n v="1998"/>
    <x v="3"/>
    <n v="1"/>
    <s v="North Carolina"/>
    <n v="73"/>
    <n v="4"/>
    <s v="Michigan State"/>
    <n v="58"/>
    <s v="Winner"/>
    <n v="1"/>
    <x v="0"/>
  </r>
  <r>
    <n v="1998"/>
    <x v="3"/>
    <n v="11"/>
    <s v="Washington"/>
    <n v="74"/>
    <n v="2"/>
    <s v="Connecticut"/>
    <n v="75"/>
    <s v="Loser"/>
    <n v="2"/>
    <x v="1"/>
  </r>
  <r>
    <n v="1998"/>
    <x v="3"/>
    <n v="1"/>
    <s v="Arizona"/>
    <n v="87"/>
    <n v="4"/>
    <s v="Maryland"/>
    <n v="79"/>
    <s v="Winner"/>
    <n v="1"/>
    <x v="0"/>
  </r>
  <r>
    <n v="1998"/>
    <x v="3"/>
    <n v="3"/>
    <s v="Utah"/>
    <n v="65"/>
    <n v="10"/>
    <s v="West Virginia"/>
    <n v="62"/>
    <s v="Winner"/>
    <n v="3"/>
    <x v="0"/>
  </r>
  <r>
    <n v="1998"/>
    <x v="4"/>
    <n v="12"/>
    <s v="Florida State"/>
    <n v="77"/>
    <n v="13"/>
    <s v="Valparaiso"/>
    <n v="83"/>
    <s v="Loser"/>
    <n v="13"/>
    <x v="1"/>
  </r>
  <r>
    <n v="1998"/>
    <x v="4"/>
    <n v="5"/>
    <s v="Syracuse"/>
    <n v="56"/>
    <n v="4"/>
    <s v="New Mexico"/>
    <n v="46"/>
    <s v="Winner"/>
    <n v="5"/>
    <x v="0"/>
  </r>
  <r>
    <n v="1998"/>
    <x v="4"/>
    <n v="1"/>
    <s v="Duke"/>
    <n v="79"/>
    <n v="8"/>
    <s v="Oklahoma State"/>
    <n v="73"/>
    <s v="Winner"/>
    <n v="1"/>
    <x v="0"/>
  </r>
  <r>
    <n v="1998"/>
    <x v="4"/>
    <n v="10"/>
    <s v="Detroit"/>
    <n v="65"/>
    <n v="2"/>
    <s v="Purdue"/>
    <n v="80"/>
    <s v="Loser"/>
    <n v="2"/>
    <x v="1"/>
  </r>
  <r>
    <n v="1998"/>
    <x v="4"/>
    <n v="1"/>
    <s v="Kansas"/>
    <n v="75"/>
    <n v="8"/>
    <s v="Rhode Island"/>
    <n v="80"/>
    <s v="Loser"/>
    <n v="8"/>
    <x v="1"/>
  </r>
  <r>
    <n v="1998"/>
    <x v="4"/>
    <n v="11"/>
    <s v="Western Michigan"/>
    <n v="65"/>
    <n v="3"/>
    <s v="Stanford"/>
    <n v="83"/>
    <s v="Loser"/>
    <n v="3"/>
    <x v="1"/>
  </r>
  <r>
    <n v="1998"/>
    <x v="4"/>
    <n v="10"/>
    <s v="St. Louis"/>
    <n v="61"/>
    <n v="2"/>
    <s v="Kentucky"/>
    <n v="88"/>
    <s v="Loser"/>
    <n v="2"/>
    <x v="1"/>
  </r>
  <r>
    <n v="1998"/>
    <x v="4"/>
    <n v="6"/>
    <s v="UCLA"/>
    <n v="85"/>
    <n v="3"/>
    <s v="Michigan"/>
    <n v="82"/>
    <s v="Winner"/>
    <n v="6"/>
    <x v="0"/>
  </r>
  <r>
    <n v="1998"/>
    <x v="4"/>
    <n v="6"/>
    <s v="Arkansas"/>
    <n v="69"/>
    <n v="3"/>
    <s v="Utah"/>
    <n v="75"/>
    <s v="Loser"/>
    <n v="3"/>
    <x v="1"/>
  </r>
  <r>
    <n v="1998"/>
    <x v="4"/>
    <n v="10"/>
    <s v="West Virginia"/>
    <n v="75"/>
    <n v="2"/>
    <s v="Cincinnati"/>
    <n v="74"/>
    <s v="Winner"/>
    <n v="10"/>
    <x v="0"/>
  </r>
  <r>
    <n v="1998"/>
    <x v="4"/>
    <n v="1"/>
    <s v="North Carolina"/>
    <n v="93"/>
    <n v="8"/>
    <s v="Charlotte"/>
    <n v="83"/>
    <s v="Winner"/>
    <n v="1"/>
    <x v="0"/>
  </r>
  <r>
    <n v="1998"/>
    <x v="4"/>
    <n v="7"/>
    <s v="Indiana"/>
    <n v="61"/>
    <n v="2"/>
    <s v="Connecticut"/>
    <n v="78"/>
    <s v="Loser"/>
    <n v="2"/>
    <x v="1"/>
  </r>
  <r>
    <n v="1998"/>
    <x v="4"/>
    <n v="5"/>
    <s v="Princeton"/>
    <n v="51"/>
    <n v="4"/>
    <s v="Michigan State"/>
    <n v="63"/>
    <s v="Loser"/>
    <n v="4"/>
    <x v="1"/>
  </r>
  <r>
    <n v="1998"/>
    <x v="4"/>
    <n v="11"/>
    <s v="Washington"/>
    <n v="81"/>
    <n v="14"/>
    <s v="Richmond"/>
    <n v="66"/>
    <s v="Winner"/>
    <n v="11"/>
    <x v="0"/>
  </r>
  <r>
    <n v="1998"/>
    <x v="4"/>
    <n v="1"/>
    <s v="Arizona"/>
    <n v="82"/>
    <n v="9"/>
    <s v="Illinois State"/>
    <n v="49"/>
    <s v="Winner"/>
    <n v="1"/>
    <x v="0"/>
  </r>
  <r>
    <n v="1998"/>
    <x v="4"/>
    <n v="5"/>
    <s v="Illinois"/>
    <n v="61"/>
    <n v="4"/>
    <s v="Maryland"/>
    <n v="67"/>
    <s v="Loser"/>
    <n v="4"/>
    <x v="1"/>
  </r>
  <r>
    <n v="1998"/>
    <x v="5"/>
    <n v="1"/>
    <s v="Duke"/>
    <n v="99"/>
    <n v="16"/>
    <s v="Radford"/>
    <n v="63"/>
    <s v="Winner"/>
    <n v="1"/>
    <x v="0"/>
  </r>
  <r>
    <n v="1998"/>
    <x v="5"/>
    <n v="7"/>
    <s v="St. John's"/>
    <n v="64"/>
    <n v="10"/>
    <s v="Detroit"/>
    <n v="66"/>
    <s v="Loser"/>
    <n v="10"/>
    <x v="1"/>
  </r>
  <r>
    <n v="1998"/>
    <x v="5"/>
    <n v="1"/>
    <s v="Kansas"/>
    <n v="110"/>
    <n v="16"/>
    <s v="Prairie View"/>
    <n v="52"/>
    <s v="Winner"/>
    <n v="1"/>
    <x v="0"/>
  </r>
  <r>
    <n v="1998"/>
    <x v="5"/>
    <n v="8"/>
    <s v="Rhode Island"/>
    <n v="97"/>
    <n v="9"/>
    <s v="Murray St."/>
    <n v="74"/>
    <s v="Winner"/>
    <n v="8"/>
    <x v="0"/>
  </r>
  <r>
    <n v="1998"/>
    <x v="5"/>
    <n v="5"/>
    <s v="TCU"/>
    <n v="87"/>
    <n v="12"/>
    <s v="Florida State"/>
    <n v="96"/>
    <s v="Loser"/>
    <n v="12"/>
    <x v="1"/>
  </r>
  <r>
    <n v="1998"/>
    <x v="5"/>
    <n v="4"/>
    <s v="Mississippi"/>
    <n v="69"/>
    <n v="13"/>
    <s v="Valparaiso"/>
    <n v="70"/>
    <s v="Loser"/>
    <n v="13"/>
    <x v="1"/>
  </r>
  <r>
    <n v="1998"/>
    <x v="5"/>
    <n v="6"/>
    <s v="Clemson"/>
    <n v="72"/>
    <n v="11"/>
    <s v="Western Michigan"/>
    <n v="75"/>
    <s v="Loser"/>
    <n v="11"/>
    <x v="1"/>
  </r>
  <r>
    <n v="1998"/>
    <x v="5"/>
    <n v="3"/>
    <s v="Stanford"/>
    <n v="67"/>
    <n v="14"/>
    <s v="College of Charleston"/>
    <n v="57"/>
    <s v="Winner"/>
    <n v="3"/>
    <x v="0"/>
  </r>
  <r>
    <n v="1998"/>
    <x v="5"/>
    <n v="2"/>
    <s v="Purdue"/>
    <n v="95"/>
    <n v="15"/>
    <s v="Delaware"/>
    <n v="56"/>
    <s v="Winner"/>
    <n v="2"/>
    <x v="0"/>
  </r>
  <r>
    <n v="1998"/>
    <x v="5"/>
    <n v="8"/>
    <s v="Oklahoma State"/>
    <n v="74"/>
    <n v="9"/>
    <s v="George Washington"/>
    <n v="59"/>
    <s v="Winner"/>
    <n v="8"/>
    <x v="0"/>
  </r>
  <r>
    <n v="1998"/>
    <x v="5"/>
    <n v="5"/>
    <s v="Syracuse"/>
    <n v="63"/>
    <n v="12"/>
    <s v="Iona"/>
    <n v="61"/>
    <s v="Winner"/>
    <n v="5"/>
    <x v="0"/>
  </r>
  <r>
    <n v="1998"/>
    <x v="5"/>
    <n v="4"/>
    <s v="New Mexico"/>
    <n v="79"/>
    <n v="13"/>
    <s v="Butler"/>
    <n v="62"/>
    <s v="Winner"/>
    <n v="4"/>
    <x v="0"/>
  </r>
  <r>
    <n v="1998"/>
    <x v="5"/>
    <n v="6"/>
    <s v="UCLA"/>
    <n v="65"/>
    <n v="11"/>
    <s v="Miami (Fla.)"/>
    <n v="62"/>
    <s v="Winner"/>
    <n v="6"/>
    <x v="0"/>
  </r>
  <r>
    <n v="1998"/>
    <x v="5"/>
    <n v="3"/>
    <s v="Michigan"/>
    <n v="80"/>
    <n v="14"/>
    <s v="Davidson"/>
    <n v="61"/>
    <s v="Winner"/>
    <n v="3"/>
    <x v="0"/>
  </r>
  <r>
    <n v="1998"/>
    <x v="5"/>
    <n v="7"/>
    <s v="Massachusetts"/>
    <n v="46"/>
    <n v="10"/>
    <s v="St. Louis"/>
    <n v="51"/>
    <s v="Loser"/>
    <n v="10"/>
    <x v="1"/>
  </r>
  <r>
    <n v="1998"/>
    <x v="5"/>
    <n v="2"/>
    <s v="Kentucky"/>
    <n v="82"/>
    <n v="15"/>
    <s v="South Carolina State"/>
    <n v="67"/>
    <s v="Winner"/>
    <n v="2"/>
    <x v="0"/>
  </r>
  <r>
    <n v="1998"/>
    <x v="5"/>
    <n v="6"/>
    <s v="Xavier"/>
    <n v="68"/>
    <n v="11"/>
    <s v="Washington"/>
    <n v="69"/>
    <s v="Loser"/>
    <n v="11"/>
    <x v="1"/>
  </r>
  <r>
    <n v="1998"/>
    <x v="5"/>
    <n v="2"/>
    <s v="Cincinnati"/>
    <n v="65"/>
    <n v="15"/>
    <s v="Northern Arizona"/>
    <n v="62"/>
    <s v="Winner"/>
    <n v="2"/>
    <x v="0"/>
  </r>
  <r>
    <n v="1998"/>
    <x v="5"/>
    <n v="7"/>
    <s v="Temple"/>
    <n v="52"/>
    <n v="10"/>
    <s v="West Virginia"/>
    <n v="82"/>
    <s v="Loser"/>
    <n v="10"/>
    <x v="1"/>
  </r>
  <r>
    <n v="1998"/>
    <x v="5"/>
    <n v="3"/>
    <s v="Utah"/>
    <n v="85"/>
    <n v="14"/>
    <s v="San Francisco"/>
    <n v="68"/>
    <s v="Winner"/>
    <n v="3"/>
    <x v="0"/>
  </r>
  <r>
    <n v="1998"/>
    <x v="5"/>
    <n v="1"/>
    <s v="North Carolina"/>
    <n v="88"/>
    <n v="16"/>
    <s v="Navy"/>
    <n v="52"/>
    <s v="Winner"/>
    <n v="1"/>
    <x v="0"/>
  </r>
  <r>
    <n v="1998"/>
    <x v="5"/>
    <n v="8"/>
    <s v="Charlotte"/>
    <n v="77"/>
    <n v="9"/>
    <s v="Illinois-Chicago"/>
    <n v="62"/>
    <s v="Winner"/>
    <n v="8"/>
    <x v="0"/>
  </r>
  <r>
    <n v="1998"/>
    <x v="5"/>
    <n v="5"/>
    <s v="Princeton"/>
    <n v="69"/>
    <n v="12"/>
    <s v="UNLV"/>
    <n v="57"/>
    <s v="Winner"/>
    <n v="5"/>
    <x v="0"/>
  </r>
  <r>
    <n v="1998"/>
    <x v="5"/>
    <n v="3"/>
    <s v="South Carolina"/>
    <n v="61"/>
    <n v="14"/>
    <s v="Richmond"/>
    <n v="62"/>
    <s v="Loser"/>
    <n v="14"/>
    <x v="1"/>
  </r>
  <r>
    <n v="1998"/>
    <x v="5"/>
    <n v="7"/>
    <s v="Indiana"/>
    <n v="94"/>
    <n v="10"/>
    <s v="Oklahoma"/>
    <n v="87"/>
    <s v="Winner"/>
    <n v="7"/>
    <x v="0"/>
  </r>
  <r>
    <n v="1998"/>
    <x v="5"/>
    <n v="2"/>
    <s v="Connecticut"/>
    <n v="93"/>
    <n v="15"/>
    <s v="Fairleigh Dickinson"/>
    <n v="85"/>
    <s v="Winner"/>
    <n v="2"/>
    <x v="0"/>
  </r>
  <r>
    <n v="1998"/>
    <x v="5"/>
    <n v="1"/>
    <s v="Arizona"/>
    <n v="99"/>
    <n v="16"/>
    <s v="Nicholls State"/>
    <n v="60"/>
    <s v="Winner"/>
    <n v="1"/>
    <x v="0"/>
  </r>
  <r>
    <n v="1998"/>
    <x v="5"/>
    <n v="8"/>
    <s v="Tennessee"/>
    <n v="81"/>
    <n v="9"/>
    <s v="Illinois State"/>
    <n v="82"/>
    <s v="Loser"/>
    <n v="9"/>
    <x v="1"/>
  </r>
  <r>
    <n v="1998"/>
    <x v="5"/>
    <n v="5"/>
    <s v="Illinois"/>
    <n v="64"/>
    <n v="12"/>
    <s v="South Alabama"/>
    <n v="51"/>
    <s v="Winner"/>
    <n v="5"/>
    <x v="0"/>
  </r>
  <r>
    <n v="1998"/>
    <x v="5"/>
    <n v="4"/>
    <s v="Michigan State"/>
    <n v="83"/>
    <n v="13"/>
    <s v="Eastern Michigan"/>
    <n v="71"/>
    <s v="Winner"/>
    <n v="4"/>
    <x v="0"/>
  </r>
  <r>
    <n v="1998"/>
    <x v="5"/>
    <n v="4"/>
    <s v="Maryland"/>
    <n v="82"/>
    <n v="13"/>
    <s v="Utah State"/>
    <n v="68"/>
    <s v="Winner"/>
    <n v="4"/>
    <x v="0"/>
  </r>
  <r>
    <n v="1998"/>
    <x v="5"/>
    <n v="6"/>
    <s v="Arkansas"/>
    <n v="74"/>
    <n v="11"/>
    <s v="Nebraska"/>
    <n v="65"/>
    <s v="Winner"/>
    <n v="6"/>
    <x v="0"/>
  </r>
  <r>
    <n v="1997"/>
    <x v="0"/>
    <n v="1"/>
    <s v="Kentucky"/>
    <n v="79"/>
    <n v="4"/>
    <s v="Arizona"/>
    <n v="84"/>
    <s v="Loser"/>
    <n v="4"/>
    <x v="1"/>
  </r>
  <r>
    <n v="1997"/>
    <x v="1"/>
    <n v="1"/>
    <s v="Kentucky"/>
    <n v="78"/>
    <n v="1"/>
    <s v="Minnesota"/>
    <n v="69"/>
    <s v="Winner"/>
    <n v="1"/>
    <x v="0"/>
  </r>
  <r>
    <n v="1997"/>
    <x v="1"/>
    <n v="1"/>
    <s v="North Carolina"/>
    <n v="58"/>
    <n v="4"/>
    <s v="Arizona"/>
    <n v="66"/>
    <s v="Loser"/>
    <n v="4"/>
    <x v="1"/>
  </r>
  <r>
    <n v="1997"/>
    <x v="2"/>
    <n v="4"/>
    <s v="Arizona"/>
    <n v="96"/>
    <n v="10"/>
    <s v="Providence"/>
    <n v="92"/>
    <s v="Winner"/>
    <n v="4"/>
    <x v="0"/>
  </r>
  <r>
    <n v="1997"/>
    <x v="2"/>
    <n v="1"/>
    <s v="North Carolina"/>
    <n v="97"/>
    <n v="6"/>
    <s v="Louisville"/>
    <n v="74"/>
    <s v="Winner"/>
    <n v="1"/>
    <x v="0"/>
  </r>
  <r>
    <n v="1997"/>
    <x v="2"/>
    <n v="1"/>
    <s v="Kentucky"/>
    <n v="72"/>
    <n v="2"/>
    <s v="Utah"/>
    <n v="59"/>
    <s v="Winner"/>
    <n v="1"/>
    <x v="0"/>
  </r>
  <r>
    <n v="1997"/>
    <x v="2"/>
    <n v="1"/>
    <s v="Minnesota"/>
    <n v="80"/>
    <n v="2"/>
    <s v="UCLA"/>
    <n v="72"/>
    <s v="Winner"/>
    <n v="1"/>
    <x v="0"/>
  </r>
  <r>
    <n v="1997"/>
    <x v="3"/>
    <n v="14"/>
    <s v="Chattanooga"/>
    <n v="65"/>
    <n v="10"/>
    <s v="Providence"/>
    <n v="71"/>
    <s v="Loser"/>
    <n v="10"/>
    <x v="1"/>
  </r>
  <r>
    <n v="1997"/>
    <x v="3"/>
    <n v="1"/>
    <s v="North Carolina"/>
    <n v="63"/>
    <n v="5"/>
    <s v="California"/>
    <n v="57"/>
    <s v="Winner"/>
    <n v="1"/>
    <x v="0"/>
  </r>
  <r>
    <n v="1997"/>
    <x v="3"/>
    <n v="6"/>
    <s v="Louisville"/>
    <n v="78"/>
    <n v="10"/>
    <s v="Texas"/>
    <n v="63"/>
    <s v="Winner"/>
    <n v="6"/>
    <x v="0"/>
  </r>
  <r>
    <n v="1997"/>
    <x v="3"/>
    <n v="1"/>
    <s v="Kansas"/>
    <n v="82"/>
    <n v="4"/>
    <s v="Arizona"/>
    <n v="85"/>
    <s v="Loser"/>
    <n v="4"/>
    <x v="1"/>
  </r>
  <r>
    <n v="1997"/>
    <x v="3"/>
    <n v="1"/>
    <s v="Minnesota"/>
    <n v="90"/>
    <n v="4"/>
    <s v="Clemson"/>
    <n v="84"/>
    <s v="Winner"/>
    <n v="1"/>
    <x v="0"/>
  </r>
  <r>
    <n v="1997"/>
    <x v="3"/>
    <n v="1"/>
    <s v="Kentucky"/>
    <n v="83"/>
    <n v="4"/>
    <s v="St. Joseph's"/>
    <n v="68"/>
    <s v="Winner"/>
    <n v="1"/>
    <x v="0"/>
  </r>
  <r>
    <n v="1997"/>
    <x v="3"/>
    <n v="6"/>
    <s v="Iowa State"/>
    <n v="73"/>
    <n v="2"/>
    <s v="UCLA"/>
    <n v="74"/>
    <s v="Loser"/>
    <n v="2"/>
    <x v="1"/>
  </r>
  <r>
    <n v="1997"/>
    <x v="3"/>
    <n v="6"/>
    <s v="Stanford"/>
    <n v="77"/>
    <n v="2"/>
    <s v="Utah"/>
    <n v="82"/>
    <s v="Loser"/>
    <n v="2"/>
    <x v="1"/>
  </r>
  <r>
    <n v="1997"/>
    <x v="4"/>
    <n v="10"/>
    <s v="Providence"/>
    <n v="98"/>
    <n v="2"/>
    <s v="Duke"/>
    <n v="87"/>
    <s v="Winner"/>
    <n v="10"/>
    <x v="0"/>
  </r>
  <r>
    <n v="1997"/>
    <x v="4"/>
    <n v="6"/>
    <s v="Stanford"/>
    <n v="72"/>
    <n v="3"/>
    <s v="Wake Forest"/>
    <n v="66"/>
    <s v="Winner"/>
    <n v="6"/>
    <x v="0"/>
  </r>
  <r>
    <n v="1997"/>
    <x v="4"/>
    <n v="7"/>
    <s v="Charlotte"/>
    <n v="58"/>
    <n v="2"/>
    <s v="Utah"/>
    <n v="77"/>
    <s v="Loser"/>
    <n v="2"/>
    <x v="1"/>
  </r>
  <r>
    <n v="1997"/>
    <x v="4"/>
    <n v="1"/>
    <s v="Minnesota"/>
    <n v="76"/>
    <n v="9"/>
    <s v="Temple"/>
    <n v="57"/>
    <s v="Winner"/>
    <n v="1"/>
    <x v="0"/>
  </r>
  <r>
    <n v="1997"/>
    <x v="4"/>
    <n v="5"/>
    <s v="Tulsa"/>
    <n v="59"/>
    <n v="4"/>
    <s v="Clemson"/>
    <n v="65"/>
    <s v="Loser"/>
    <n v="4"/>
    <x v="1"/>
  </r>
  <r>
    <n v="1997"/>
    <x v="4"/>
    <n v="6"/>
    <s v="Louisville"/>
    <n v="64"/>
    <n v="3"/>
    <s v="New Mexico"/>
    <n v="63"/>
    <s v="Winner"/>
    <n v="6"/>
    <x v="0"/>
  </r>
  <r>
    <n v="1997"/>
    <x v="4"/>
    <n v="10"/>
    <s v="Texas"/>
    <n v="82"/>
    <n v="15"/>
    <s v="Coppin State"/>
    <n v="81"/>
    <s v="Winner"/>
    <n v="10"/>
    <x v="0"/>
  </r>
  <r>
    <n v="1997"/>
    <x v="4"/>
    <n v="6"/>
    <s v="Illinois"/>
    <n v="63"/>
    <n v="14"/>
    <s v="Chattanooga"/>
    <n v="75"/>
    <s v="Loser"/>
    <n v="14"/>
    <x v="1"/>
  </r>
  <r>
    <n v="1997"/>
    <x v="4"/>
    <n v="5"/>
    <s v="California"/>
    <n v="75"/>
    <n v="4"/>
    <s v="Villanova"/>
    <n v="68"/>
    <s v="Winner"/>
    <n v="5"/>
    <x v="0"/>
  </r>
  <r>
    <n v="1997"/>
    <x v="4"/>
    <n v="6"/>
    <s v="Iowa State"/>
    <n v="67"/>
    <n v="3"/>
    <s v="Cincinnati"/>
    <n v="66"/>
    <s v="Winner"/>
    <n v="6"/>
    <x v="0"/>
  </r>
  <r>
    <n v="1997"/>
    <x v="4"/>
    <n v="7"/>
    <s v="Xavier"/>
    <n v="83"/>
    <n v="2"/>
    <s v="UCLA"/>
    <n v="96"/>
    <s v="Loser"/>
    <n v="2"/>
    <x v="1"/>
  </r>
  <r>
    <n v="1997"/>
    <x v="4"/>
    <n v="1"/>
    <s v="Kentucky"/>
    <n v="75"/>
    <n v="8"/>
    <s v="Iowa"/>
    <n v="69"/>
    <s v="Winner"/>
    <n v="1"/>
    <x v="0"/>
  </r>
  <r>
    <n v="1997"/>
    <x v="4"/>
    <n v="5"/>
    <s v="Boston College"/>
    <n v="77"/>
    <n v="4"/>
    <s v="St. Joseph's"/>
    <n v="81"/>
    <s v="Loser"/>
    <n v="4"/>
    <x v="1"/>
  </r>
  <r>
    <n v="1997"/>
    <x v="4"/>
    <n v="1"/>
    <s v="Kansas"/>
    <n v="75"/>
    <n v="8"/>
    <s v="Purdue"/>
    <n v="61"/>
    <s v="Winner"/>
    <n v="1"/>
    <x v="0"/>
  </r>
  <r>
    <n v="1997"/>
    <x v="4"/>
    <n v="12"/>
    <s v="College of Charleston"/>
    <n v="69"/>
    <n v="4"/>
    <s v="Arizona"/>
    <n v="73"/>
    <s v="Loser"/>
    <n v="4"/>
    <x v="1"/>
  </r>
  <r>
    <n v="1997"/>
    <x v="4"/>
    <n v="1"/>
    <s v="North Carolina"/>
    <n v="73"/>
    <n v="9"/>
    <s v="Colorado"/>
    <n v="56"/>
    <s v="Winner"/>
    <n v="1"/>
    <x v="0"/>
  </r>
  <r>
    <n v="1997"/>
    <x v="5"/>
    <n v="3"/>
    <s v="New Mexico"/>
    <n v="59"/>
    <n v="14"/>
    <s v="Old Dominion"/>
    <n v="55"/>
    <s v="Winner"/>
    <n v="3"/>
    <x v="0"/>
  </r>
  <r>
    <n v="1997"/>
    <x v="5"/>
    <n v="6"/>
    <s v="Louisville"/>
    <n v="65"/>
    <n v="11"/>
    <s v="Massachusetts"/>
    <n v="57"/>
    <s v="Winner"/>
    <n v="6"/>
    <x v="0"/>
  </r>
  <r>
    <n v="1997"/>
    <x v="5"/>
    <n v="7"/>
    <s v="Charlotte"/>
    <n v="79"/>
    <n v="10"/>
    <s v="Georgetown"/>
    <n v="67"/>
    <s v="Winner"/>
    <n v="7"/>
    <x v="0"/>
  </r>
  <r>
    <n v="1997"/>
    <x v="5"/>
    <n v="7"/>
    <s v="Marquette"/>
    <n v="59"/>
    <n v="10"/>
    <s v="Providence"/>
    <n v="81"/>
    <s v="Loser"/>
    <n v="10"/>
    <x v="1"/>
  </r>
  <r>
    <n v="1997"/>
    <x v="5"/>
    <n v="2"/>
    <s v="Duke"/>
    <n v="71"/>
    <n v="15"/>
    <s v="Murray St."/>
    <n v="68"/>
    <s v="Winner"/>
    <n v="2"/>
    <x v="0"/>
  </r>
  <r>
    <n v="1997"/>
    <x v="5"/>
    <n v="3"/>
    <s v="Georgia"/>
    <n v="70"/>
    <n v="14"/>
    <s v="Chattanooga"/>
    <n v="73"/>
    <s v="Loser"/>
    <n v="14"/>
    <x v="1"/>
  </r>
  <r>
    <n v="1997"/>
    <x v="5"/>
    <n v="3"/>
    <s v="Wake Forest"/>
    <n v="68"/>
    <n v="14"/>
    <s v="St. Mary's (Cal.)"/>
    <n v="46"/>
    <s v="Winner"/>
    <n v="3"/>
    <x v="0"/>
  </r>
  <r>
    <n v="1997"/>
    <x v="5"/>
    <n v="1"/>
    <s v="Minnesota"/>
    <n v="78"/>
    <n v="16"/>
    <s v="Texas State"/>
    <n v="46"/>
    <s v="Winner"/>
    <n v="1"/>
    <x v="0"/>
  </r>
  <r>
    <n v="1997"/>
    <x v="5"/>
    <n v="6"/>
    <s v="Stanford"/>
    <n v="80"/>
    <n v="11"/>
    <s v="Oklahoma"/>
    <n v="67"/>
    <s v="Winner"/>
    <n v="6"/>
    <x v="0"/>
  </r>
  <r>
    <n v="1997"/>
    <x v="5"/>
    <n v="8"/>
    <s v="Mississippi"/>
    <n v="40"/>
    <n v="9"/>
    <s v="Temple"/>
    <n v="62"/>
    <s v="Loser"/>
    <n v="9"/>
    <x v="1"/>
  </r>
  <r>
    <n v="1997"/>
    <x v="5"/>
    <n v="6"/>
    <s v="Illinois"/>
    <n v="90"/>
    <n v="11"/>
    <s v="Southern California"/>
    <n v="77"/>
    <s v="Winner"/>
    <n v="6"/>
    <x v="0"/>
  </r>
  <r>
    <n v="1997"/>
    <x v="5"/>
    <n v="5"/>
    <s v="Tulsa"/>
    <n v="81"/>
    <n v="12"/>
    <s v="Boston University"/>
    <n v="52"/>
    <s v="Winner"/>
    <n v="5"/>
    <x v="0"/>
  </r>
  <r>
    <n v="1997"/>
    <x v="5"/>
    <n v="7"/>
    <s v="Wisconsin"/>
    <n v="58"/>
    <n v="10"/>
    <s v="Texas"/>
    <n v="71"/>
    <s v="Loser"/>
    <n v="10"/>
    <x v="1"/>
  </r>
  <r>
    <n v="1997"/>
    <x v="5"/>
    <n v="2"/>
    <s v="Utah"/>
    <n v="75"/>
    <n v="15"/>
    <s v="Navy"/>
    <n v="61"/>
    <s v="Winner"/>
    <n v="2"/>
    <x v="0"/>
  </r>
  <r>
    <n v="1997"/>
    <x v="5"/>
    <n v="4"/>
    <s v="Clemson"/>
    <n v="68"/>
    <n v="13"/>
    <s v="Miami (Ohio)"/>
    <n v="56"/>
    <s v="Winner"/>
    <n v="4"/>
    <x v="0"/>
  </r>
  <r>
    <n v="1997"/>
    <x v="5"/>
    <n v="2"/>
    <s v="South Carolina"/>
    <n v="65"/>
    <n v="15"/>
    <s v="Coppin State"/>
    <n v="78"/>
    <s v="Loser"/>
    <n v="15"/>
    <x v="1"/>
  </r>
  <r>
    <n v="1997"/>
    <x v="5"/>
    <n v="7"/>
    <s v="Xavier"/>
    <n v="80"/>
    <n v="10"/>
    <s v="Vanderbilt"/>
    <n v="68"/>
    <s v="Winner"/>
    <n v="7"/>
    <x v="0"/>
  </r>
  <r>
    <n v="1997"/>
    <x v="5"/>
    <n v="4"/>
    <s v="Villanova"/>
    <n v="101"/>
    <n v="13"/>
    <s v="Long Island"/>
    <n v="91"/>
    <s v="Winner"/>
    <n v="4"/>
    <x v="0"/>
  </r>
  <r>
    <n v="1997"/>
    <x v="5"/>
    <n v="4"/>
    <s v="St. Joseph's"/>
    <n v="75"/>
    <n v="13"/>
    <s v="Pacific"/>
    <n v="65"/>
    <s v="Winner"/>
    <n v="4"/>
    <x v="0"/>
  </r>
  <r>
    <n v="1997"/>
    <x v="5"/>
    <n v="5"/>
    <s v="Boston College"/>
    <n v="73"/>
    <n v="12"/>
    <s v="Valparaiso"/>
    <n v="66"/>
    <s v="Winner"/>
    <n v="5"/>
    <x v="0"/>
  </r>
  <r>
    <n v="1997"/>
    <x v="5"/>
    <n v="8"/>
    <s v="Iowa"/>
    <n v="73"/>
    <n v="9"/>
    <s v="Virginia"/>
    <n v="60"/>
    <s v="Winner"/>
    <n v="8"/>
    <x v="0"/>
  </r>
  <r>
    <n v="1997"/>
    <x v="5"/>
    <n v="1"/>
    <s v="Kentucky"/>
    <n v="92"/>
    <n v="16"/>
    <s v="Montana"/>
    <n v="54"/>
    <s v="Winner"/>
    <n v="1"/>
    <x v="0"/>
  </r>
  <r>
    <n v="1997"/>
    <x v="5"/>
    <n v="4"/>
    <s v="Arizona"/>
    <n v="65"/>
    <n v="13"/>
    <s v="South Alabama"/>
    <n v="57"/>
    <s v="Winner"/>
    <n v="4"/>
    <x v="0"/>
  </r>
  <r>
    <n v="1997"/>
    <x v="5"/>
    <n v="5"/>
    <s v="Maryland"/>
    <n v="66"/>
    <n v="12"/>
    <s v="College of Charleston"/>
    <n v="75"/>
    <s v="Loser"/>
    <n v="12"/>
    <x v="1"/>
  </r>
  <r>
    <n v="1997"/>
    <x v="5"/>
    <n v="8"/>
    <s v="Purdue"/>
    <n v="83"/>
    <n v="9"/>
    <s v="Rhode Island"/>
    <n v="76"/>
    <s v="Winner"/>
    <n v="8"/>
    <x v="0"/>
  </r>
  <r>
    <n v="1997"/>
    <x v="5"/>
    <n v="1"/>
    <s v="Kansas"/>
    <n v="78"/>
    <n v="16"/>
    <s v="Jackson State"/>
    <n v="64"/>
    <s v="Winner"/>
    <n v="1"/>
    <x v="0"/>
  </r>
  <r>
    <n v="1997"/>
    <x v="5"/>
    <n v="1"/>
    <s v="North Carolina"/>
    <n v="82"/>
    <n v="16"/>
    <s v="Fairfield"/>
    <n v="74"/>
    <s v="Winner"/>
    <n v="1"/>
    <x v="0"/>
  </r>
  <r>
    <n v="1997"/>
    <x v="5"/>
    <n v="2"/>
    <s v="UCLA"/>
    <n v="109"/>
    <n v="15"/>
    <s v="Charleston Southern"/>
    <n v="75"/>
    <s v="Winner"/>
    <n v="2"/>
    <x v="0"/>
  </r>
  <r>
    <n v="1997"/>
    <x v="5"/>
    <n v="3"/>
    <s v="Cincinnati"/>
    <n v="86"/>
    <n v="14"/>
    <s v="Butler"/>
    <n v="69"/>
    <s v="Winner"/>
    <n v="3"/>
    <x v="0"/>
  </r>
  <r>
    <n v="1997"/>
    <x v="5"/>
    <n v="6"/>
    <s v="Iowa State"/>
    <n v="69"/>
    <n v="11"/>
    <s v="Illinois State"/>
    <n v="57"/>
    <s v="Winner"/>
    <n v="6"/>
    <x v="0"/>
  </r>
  <r>
    <n v="1997"/>
    <x v="5"/>
    <n v="5"/>
    <s v="California"/>
    <n v="55"/>
    <n v="12"/>
    <s v="Princeton"/>
    <n v="52"/>
    <s v="Winner"/>
    <n v="5"/>
    <x v="0"/>
  </r>
  <r>
    <n v="1997"/>
    <x v="5"/>
    <n v="8"/>
    <s v="Indiana"/>
    <n v="62"/>
    <n v="9"/>
    <s v="Colorado"/>
    <n v="80"/>
    <s v="Loser"/>
    <n v="9"/>
    <x v="1"/>
  </r>
  <r>
    <n v="1996"/>
    <x v="0"/>
    <n v="4"/>
    <s v="Syracuse"/>
    <n v="67"/>
    <n v="1"/>
    <s v="Kentucky"/>
    <n v="76"/>
    <s v="Loser"/>
    <n v="1"/>
    <x v="1"/>
  </r>
  <r>
    <n v="1996"/>
    <x v="1"/>
    <n v="1"/>
    <s v="Massachusetts"/>
    <n v="74"/>
    <n v="1"/>
    <s v="Kentucky"/>
    <n v="81"/>
    <s v="Loser"/>
    <n v="1"/>
    <x v="1"/>
  </r>
  <r>
    <n v="1996"/>
    <x v="1"/>
    <n v="5"/>
    <s v="Mississippi State"/>
    <n v="69"/>
    <n v="4"/>
    <s v="Syracuse"/>
    <n v="77"/>
    <s v="Loser"/>
    <n v="4"/>
    <x v="1"/>
  </r>
  <r>
    <n v="1996"/>
    <x v="2"/>
    <n v="4"/>
    <s v="Syracuse"/>
    <n v="60"/>
    <n v="2"/>
    <s v="Kansas"/>
    <n v="57"/>
    <s v="Winner"/>
    <n v="4"/>
    <x v="0"/>
  </r>
  <r>
    <n v="1996"/>
    <x v="2"/>
    <n v="5"/>
    <s v="Mississippi State"/>
    <n v="73"/>
    <n v="2"/>
    <s v="Cincinnati"/>
    <n v="63"/>
    <s v="Winner"/>
    <n v="5"/>
    <x v="0"/>
  </r>
  <r>
    <n v="1996"/>
    <x v="2"/>
    <n v="1"/>
    <s v="Kentucky"/>
    <n v="83"/>
    <n v="2"/>
    <s v="Wake Forest"/>
    <n v="63"/>
    <s v="Winner"/>
    <n v="1"/>
    <x v="0"/>
  </r>
  <r>
    <n v="1996"/>
    <x v="2"/>
    <n v="1"/>
    <s v="Massachusetts"/>
    <n v="86"/>
    <n v="2"/>
    <s v="Georgetown"/>
    <n v="62"/>
    <s v="Winner"/>
    <n v="1"/>
    <x v="0"/>
  </r>
  <r>
    <n v="1996"/>
    <x v="3"/>
    <n v="1"/>
    <s v="Connecticut"/>
    <n v="55"/>
    <n v="5"/>
    <s v="Mississippi State"/>
    <n v="60"/>
    <s v="Loser"/>
    <n v="5"/>
    <x v="1"/>
  </r>
  <r>
    <n v="1996"/>
    <x v="3"/>
    <n v="3"/>
    <s v="Arizona"/>
    <n v="80"/>
    <n v="2"/>
    <s v="Kansas"/>
    <n v="83"/>
    <s v="Loser"/>
    <n v="2"/>
    <x v="1"/>
  </r>
  <r>
    <n v="1996"/>
    <x v="3"/>
    <n v="8"/>
    <s v="Georgia"/>
    <n v="81"/>
    <n v="4"/>
    <s v="Syracuse"/>
    <n v="83"/>
    <s v="Loser"/>
    <n v="4"/>
    <x v="1"/>
  </r>
  <r>
    <n v="1996"/>
    <x v="3"/>
    <n v="3"/>
    <s v="Georgia Tech"/>
    <n v="70"/>
    <n v="2"/>
    <s v="Cincinnati"/>
    <n v="87"/>
    <s v="Loser"/>
    <n v="2"/>
    <x v="1"/>
  </r>
  <r>
    <n v="1996"/>
    <x v="3"/>
    <n v="1"/>
    <s v="Kentucky"/>
    <n v="101"/>
    <n v="4"/>
    <s v="Utah"/>
    <n v="70"/>
    <s v="Winner"/>
    <n v="1"/>
    <x v="0"/>
  </r>
  <r>
    <n v="1996"/>
    <x v="3"/>
    <n v="6"/>
    <s v="Louisville"/>
    <n v="59"/>
    <n v="2"/>
    <s v="Wake Forest"/>
    <n v="60"/>
    <s v="Loser"/>
    <n v="2"/>
    <x v="1"/>
  </r>
  <r>
    <n v="1996"/>
    <x v="3"/>
    <n v="1"/>
    <s v="Massachusetts"/>
    <n v="79"/>
    <n v="12"/>
    <s v="Arkansas"/>
    <n v="63"/>
    <s v="Winner"/>
    <n v="1"/>
    <x v="0"/>
  </r>
  <r>
    <n v="1996"/>
    <x v="3"/>
    <n v="3"/>
    <s v="Texas Tech"/>
    <n v="90"/>
    <n v="2"/>
    <s v="Georgetown"/>
    <n v="98"/>
    <s v="Loser"/>
    <n v="2"/>
    <x v="1"/>
  </r>
  <r>
    <n v="1996"/>
    <x v="4"/>
    <n v="7"/>
    <s v="Temple"/>
    <n v="65"/>
    <n v="2"/>
    <s v="Cincinnati"/>
    <n v="78"/>
    <s v="Loser"/>
    <n v="2"/>
    <x v="1"/>
  </r>
  <r>
    <n v="1996"/>
    <x v="4"/>
    <n v="10"/>
    <s v="Santa Clara"/>
    <n v="51"/>
    <n v="2"/>
    <s v="Kansas"/>
    <n v="76"/>
    <s v="Loser"/>
    <n v="2"/>
    <x v="1"/>
  </r>
  <r>
    <n v="1996"/>
    <x v="4"/>
    <n v="6"/>
    <s v="Iowa"/>
    <n v="73"/>
    <n v="3"/>
    <s v="Arizona"/>
    <n v="87"/>
    <s v="Loser"/>
    <n v="3"/>
    <x v="1"/>
  </r>
  <r>
    <n v="1996"/>
    <x v="4"/>
    <n v="10"/>
    <s v="Texas"/>
    <n v="62"/>
    <n v="2"/>
    <s v="Wake Forest"/>
    <n v="65"/>
    <s v="Loser"/>
    <n v="2"/>
    <x v="1"/>
  </r>
  <r>
    <n v="1996"/>
    <x v="4"/>
    <n v="11"/>
    <s v="Boston College"/>
    <n v="89"/>
    <n v="3"/>
    <s v="Georgia Tech"/>
    <n v="103"/>
    <s v="Loser"/>
    <n v="3"/>
    <x v="1"/>
  </r>
  <r>
    <n v="1996"/>
    <x v="4"/>
    <n v="6"/>
    <s v="Louisville"/>
    <n v="68"/>
    <n v="3"/>
    <s v="Villanova"/>
    <n v="64"/>
    <s v="Winner"/>
    <n v="6"/>
    <x v="0"/>
  </r>
  <r>
    <n v="1996"/>
    <x v="4"/>
    <n v="7"/>
    <s v="New Mexico"/>
    <n v="62"/>
    <n v="2"/>
    <s v="Georgetown"/>
    <n v="73"/>
    <s v="Loser"/>
    <n v="2"/>
    <x v="1"/>
  </r>
  <r>
    <n v="1996"/>
    <x v="4"/>
    <n v="6"/>
    <s v="North Carolina"/>
    <n v="73"/>
    <n v="3"/>
    <s v="Texas Tech"/>
    <n v="92"/>
    <s v="Loser"/>
    <n v="3"/>
    <x v="1"/>
  </r>
  <r>
    <n v="1996"/>
    <x v="4"/>
    <n v="1"/>
    <s v="Purdue"/>
    <n v="69"/>
    <n v="8"/>
    <s v="Georgia"/>
    <n v="76"/>
    <s v="Loser"/>
    <n v="8"/>
    <x v="1"/>
  </r>
  <r>
    <n v="1996"/>
    <x v="4"/>
    <n v="5"/>
    <s v="Iowa State"/>
    <n v="67"/>
    <n v="4"/>
    <s v="Utah"/>
    <n v="73"/>
    <s v="Loser"/>
    <n v="4"/>
    <x v="1"/>
  </r>
  <r>
    <n v="1996"/>
    <x v="4"/>
    <n v="1"/>
    <s v="Kentucky"/>
    <n v="84"/>
    <n v="9"/>
    <s v="Virginia Tech"/>
    <n v="60"/>
    <s v="Winner"/>
    <n v="1"/>
    <x v="0"/>
  </r>
  <r>
    <n v="1996"/>
    <x v="4"/>
    <n v="12"/>
    <s v="Drexel"/>
    <n v="58"/>
    <n v="4"/>
    <s v="Syracuse"/>
    <n v="69"/>
    <s v="Loser"/>
    <n v="4"/>
    <x v="1"/>
  </r>
  <r>
    <n v="1996"/>
    <x v="4"/>
    <n v="1"/>
    <s v="Massachusetts"/>
    <n v="79"/>
    <n v="9"/>
    <s v="Stanford"/>
    <n v="74"/>
    <s v="Winner"/>
    <n v="1"/>
    <x v="0"/>
  </r>
  <r>
    <n v="1996"/>
    <x v="4"/>
    <n v="12"/>
    <s v="Arkansas"/>
    <n v="65"/>
    <n v="4"/>
    <s v="Marquette"/>
    <n v="56"/>
    <s v="Winner"/>
    <n v="12"/>
    <x v="0"/>
  </r>
  <r>
    <n v="1996"/>
    <x v="4"/>
    <n v="5"/>
    <s v="Mississippi State"/>
    <n v="63"/>
    <n v="13"/>
    <s v="Princeton"/>
    <n v="41"/>
    <s v="Winner"/>
    <n v="5"/>
    <x v="0"/>
  </r>
  <r>
    <n v="1996"/>
    <x v="4"/>
    <n v="1"/>
    <s v="Connecticut"/>
    <n v="95"/>
    <n v="9"/>
    <s v="Eastern Michigan"/>
    <n v="81"/>
    <s v="Winner"/>
    <n v="1"/>
    <x v="0"/>
  </r>
  <r>
    <n v="1996"/>
    <x v="5"/>
    <n v="7"/>
    <s v="Michigan"/>
    <n v="76"/>
    <n v="10"/>
    <s v="Texas"/>
    <n v="80"/>
    <s v="Loser"/>
    <n v="10"/>
    <x v="1"/>
  </r>
  <r>
    <n v="1996"/>
    <x v="5"/>
    <n v="6"/>
    <s v="Indiana"/>
    <n v="51"/>
    <n v="11"/>
    <s v="Boston College"/>
    <n v="64"/>
    <s v="Loser"/>
    <n v="11"/>
    <x v="1"/>
  </r>
  <r>
    <n v="1996"/>
    <x v="5"/>
    <n v="3"/>
    <s v="Georgia Tech"/>
    <n v="90"/>
    <n v="14"/>
    <s v="Austin Peay"/>
    <n v="79"/>
    <s v="Winner"/>
    <n v="3"/>
    <x v="0"/>
  </r>
  <r>
    <n v="1996"/>
    <x v="5"/>
    <n v="7"/>
    <s v="Temple"/>
    <n v="61"/>
    <n v="10"/>
    <s v="Oklahoma"/>
    <n v="43"/>
    <s v="Winner"/>
    <n v="7"/>
    <x v="0"/>
  </r>
  <r>
    <n v="1996"/>
    <x v="5"/>
    <n v="2"/>
    <s v="Cincinnati"/>
    <n v="66"/>
    <n v="15"/>
    <s v="UNC Greensboro"/>
    <n v="61"/>
    <s v="Winner"/>
    <n v="2"/>
    <x v="0"/>
  </r>
  <r>
    <n v="1996"/>
    <x v="5"/>
    <n v="6"/>
    <s v="Iowa"/>
    <n v="81"/>
    <n v="11"/>
    <s v="George Washington"/>
    <n v="79"/>
    <s v="Winner"/>
    <n v="6"/>
    <x v="0"/>
  </r>
  <r>
    <n v="1996"/>
    <x v="5"/>
    <n v="3"/>
    <s v="Arizona"/>
    <n v="90"/>
    <n v="14"/>
    <s v="Valparaiso"/>
    <n v="51"/>
    <s v="Winner"/>
    <n v="3"/>
    <x v="0"/>
  </r>
  <r>
    <n v="1996"/>
    <x v="5"/>
    <n v="7"/>
    <s v="Maryland"/>
    <n v="79"/>
    <n v="10"/>
    <s v="Santa Clara"/>
    <n v="91"/>
    <s v="Loser"/>
    <n v="10"/>
    <x v="1"/>
  </r>
  <r>
    <n v="1996"/>
    <x v="5"/>
    <n v="2"/>
    <s v="Kansas"/>
    <n v="92"/>
    <n v="15"/>
    <s v="South Carolina State"/>
    <n v="54"/>
    <s v="Winner"/>
    <n v="2"/>
    <x v="0"/>
  </r>
  <r>
    <n v="1996"/>
    <x v="5"/>
    <n v="2"/>
    <s v="Georgetown"/>
    <n v="93"/>
    <n v="15"/>
    <s v="Mississippi Valley State"/>
    <n v="56"/>
    <s v="Winner"/>
    <n v="2"/>
    <x v="0"/>
  </r>
  <r>
    <n v="1996"/>
    <x v="5"/>
    <n v="6"/>
    <s v="North Carolina"/>
    <n v="83"/>
    <n v="11"/>
    <s v="New Orleans"/>
    <n v="62"/>
    <s v="Winner"/>
    <n v="6"/>
    <x v="0"/>
  </r>
  <r>
    <n v="1996"/>
    <x v="5"/>
    <n v="3"/>
    <s v="Texas Tech"/>
    <n v="74"/>
    <n v="14"/>
    <s v="Northern Illinois"/>
    <n v="73"/>
    <s v="Winner"/>
    <n v="3"/>
    <x v="0"/>
  </r>
  <r>
    <n v="1996"/>
    <x v="5"/>
    <n v="7"/>
    <s v="New Mexico"/>
    <n v="69"/>
    <n v="10"/>
    <s v="Kansas State"/>
    <n v="48"/>
    <s v="Winner"/>
    <n v="7"/>
    <x v="0"/>
  </r>
  <r>
    <n v="1996"/>
    <x v="5"/>
    <n v="2"/>
    <s v="Wake Forest"/>
    <n v="62"/>
    <n v="15"/>
    <s v="Louisiana-Monroe"/>
    <n v="50"/>
    <s v="Winner"/>
    <n v="2"/>
    <x v="0"/>
  </r>
  <r>
    <n v="1996"/>
    <x v="5"/>
    <n v="6"/>
    <s v="Louisville"/>
    <n v="82"/>
    <n v="11"/>
    <s v="Tulsa"/>
    <n v="80"/>
    <s v="Winner"/>
    <n v="6"/>
    <x v="0"/>
  </r>
  <r>
    <n v="1996"/>
    <x v="5"/>
    <n v="3"/>
    <s v="Villanova"/>
    <n v="92"/>
    <n v="14"/>
    <s v="Portland"/>
    <n v="58"/>
    <s v="Winner"/>
    <n v="3"/>
    <x v="0"/>
  </r>
  <r>
    <n v="1996"/>
    <x v="5"/>
    <n v="8"/>
    <s v="Duke"/>
    <n v="51"/>
    <n v="9"/>
    <s v="Eastern Michigan"/>
    <n v="58"/>
    <s v="Loser"/>
    <n v="9"/>
    <x v="1"/>
  </r>
  <r>
    <n v="1996"/>
    <x v="5"/>
    <n v="4"/>
    <s v="Syracuse"/>
    <n v="88"/>
    <n v="13"/>
    <s v="Montana State"/>
    <n v="55"/>
    <s v="Winner"/>
    <n v="4"/>
    <x v="0"/>
  </r>
  <r>
    <n v="1996"/>
    <x v="5"/>
    <n v="5"/>
    <s v="Memphis"/>
    <n v="63"/>
    <n v="12"/>
    <s v="Drexel"/>
    <n v="75"/>
    <s v="Loser"/>
    <n v="12"/>
    <x v="1"/>
  </r>
  <r>
    <n v="1996"/>
    <x v="5"/>
    <n v="8"/>
    <s v="Georgia"/>
    <n v="81"/>
    <n v="9"/>
    <s v="Clemson"/>
    <n v="74"/>
    <s v="Winner"/>
    <n v="8"/>
    <x v="0"/>
  </r>
  <r>
    <n v="1996"/>
    <x v="5"/>
    <n v="1"/>
    <s v="Purdue"/>
    <n v="73"/>
    <n v="16"/>
    <s v="Western Carolina"/>
    <n v="71"/>
    <s v="Winner"/>
    <n v="1"/>
    <x v="0"/>
  </r>
  <r>
    <n v="1996"/>
    <x v="5"/>
    <n v="4"/>
    <s v="UCLA"/>
    <n v="41"/>
    <n v="13"/>
    <s v="Princeton"/>
    <n v="43"/>
    <s v="Loser"/>
    <n v="13"/>
    <x v="1"/>
  </r>
  <r>
    <n v="1996"/>
    <x v="5"/>
    <n v="5"/>
    <s v="Mississippi State"/>
    <n v="58"/>
    <n v="12"/>
    <s v="Virginia Commonwealth"/>
    <n v="51"/>
    <s v="Winner"/>
    <n v="5"/>
    <x v="0"/>
  </r>
  <r>
    <n v="1996"/>
    <x v="5"/>
    <n v="1"/>
    <s v="Connecticut"/>
    <n v="68"/>
    <n v="16"/>
    <s v="Colgate"/>
    <n v="59"/>
    <s v="Winner"/>
    <n v="1"/>
    <x v="0"/>
  </r>
  <r>
    <n v="1996"/>
    <x v="5"/>
    <n v="1"/>
    <s v="Kentucky"/>
    <n v="110"/>
    <n v="16"/>
    <s v="San Jose State"/>
    <n v="72"/>
    <s v="Winner"/>
    <n v="1"/>
    <x v="0"/>
  </r>
  <r>
    <n v="1996"/>
    <x v="5"/>
    <n v="4"/>
    <s v="Marquette"/>
    <n v="68"/>
    <n v="13"/>
    <s v="Monmouth"/>
    <n v="44"/>
    <s v="Winner"/>
    <n v="4"/>
    <x v="0"/>
  </r>
  <r>
    <n v="1996"/>
    <x v="5"/>
    <n v="8"/>
    <s v="Wisconsin-Green Bay"/>
    <n v="48"/>
    <n v="9"/>
    <s v="Virginia Tech"/>
    <n v="61"/>
    <s v="Loser"/>
    <n v="9"/>
    <x v="1"/>
  </r>
  <r>
    <n v="1996"/>
    <x v="5"/>
    <n v="5"/>
    <s v="Iowa State"/>
    <n v="74"/>
    <n v="12"/>
    <s v="California"/>
    <n v="64"/>
    <s v="Winner"/>
    <n v="5"/>
    <x v="0"/>
  </r>
  <r>
    <n v="1996"/>
    <x v="5"/>
    <n v="5"/>
    <s v="Penn State"/>
    <n v="80"/>
    <n v="12"/>
    <s v="Arkansas"/>
    <n v="86"/>
    <s v="Loser"/>
    <n v="12"/>
    <x v="1"/>
  </r>
  <r>
    <n v="1996"/>
    <x v="5"/>
    <n v="8"/>
    <s v="Bradley"/>
    <n v="58"/>
    <n v="9"/>
    <s v="Stanford"/>
    <n v="66"/>
    <s v="Loser"/>
    <n v="9"/>
    <x v="1"/>
  </r>
  <r>
    <n v="1996"/>
    <x v="5"/>
    <n v="4"/>
    <s v="Utah"/>
    <n v="72"/>
    <n v="13"/>
    <s v="Canisius"/>
    <n v="43"/>
    <s v="Winner"/>
    <n v="4"/>
    <x v="0"/>
  </r>
  <r>
    <n v="1996"/>
    <x v="5"/>
    <n v="1"/>
    <s v="Massachusetts"/>
    <n v="92"/>
    <n v="16"/>
    <s v="Central Florida"/>
    <n v="70"/>
    <s v="Winner"/>
    <n v="1"/>
    <x v="0"/>
  </r>
  <r>
    <n v="1995"/>
    <x v="0"/>
    <n v="2"/>
    <s v="Arkansas"/>
    <n v="78"/>
    <n v="1"/>
    <s v="UCLA"/>
    <n v="89"/>
    <s v="Loser"/>
    <n v="1"/>
    <x v="1"/>
  </r>
  <r>
    <n v="1995"/>
    <x v="1"/>
    <n v="4"/>
    <s v="Oklahoma State"/>
    <n v="61"/>
    <n v="1"/>
    <s v="UCLA"/>
    <n v="74"/>
    <s v="Loser"/>
    <n v="1"/>
    <x v="1"/>
  </r>
  <r>
    <n v="1995"/>
    <x v="1"/>
    <n v="2"/>
    <s v="Arkansas"/>
    <n v="75"/>
    <n v="2"/>
    <s v="North Carolina"/>
    <n v="68"/>
    <s v="Winner"/>
    <n v="2"/>
    <x v="0"/>
  </r>
  <r>
    <n v="1995"/>
    <x v="2"/>
    <n v="4"/>
    <s v="Oklahoma State"/>
    <n v="68"/>
    <n v="2"/>
    <s v="Massachusetts"/>
    <n v="54"/>
    <s v="Winner"/>
    <n v="4"/>
    <x v="0"/>
  </r>
  <r>
    <n v="1995"/>
    <x v="2"/>
    <n v="4"/>
    <s v="Virginia"/>
    <n v="61"/>
    <n v="2"/>
    <s v="Arkansas"/>
    <n v="68"/>
    <s v="Loser"/>
    <n v="2"/>
    <x v="1"/>
  </r>
  <r>
    <n v="1995"/>
    <x v="2"/>
    <n v="1"/>
    <s v="Kentucky"/>
    <n v="61"/>
    <n v="2"/>
    <s v="North Carolina"/>
    <n v="74"/>
    <s v="Loser"/>
    <n v="2"/>
    <x v="1"/>
  </r>
  <r>
    <n v="1995"/>
    <x v="2"/>
    <n v="1"/>
    <s v="UCLA"/>
    <n v="102"/>
    <n v="2"/>
    <s v="Connecticut"/>
    <n v="96"/>
    <s v="Winner"/>
    <n v="1"/>
    <x v="0"/>
  </r>
  <r>
    <n v="1995"/>
    <x v="3"/>
    <n v="1"/>
    <s v="Kansas"/>
    <n v="58"/>
    <n v="4"/>
    <s v="Virginia"/>
    <n v="67"/>
    <s v="Loser"/>
    <n v="4"/>
    <x v="1"/>
  </r>
  <r>
    <n v="1995"/>
    <x v="3"/>
    <n v="1"/>
    <s v="Wake Forest"/>
    <n v="66"/>
    <n v="4"/>
    <s v="Oklahoma State"/>
    <n v="71"/>
    <s v="Loser"/>
    <n v="4"/>
    <x v="1"/>
  </r>
  <r>
    <n v="1995"/>
    <x v="3"/>
    <n v="6"/>
    <s v="Memphis"/>
    <n v="91"/>
    <n v="2"/>
    <s v="Arkansas"/>
    <n v="96"/>
    <s v="Loser"/>
    <n v="2"/>
    <x v="1"/>
  </r>
  <r>
    <n v="1995"/>
    <x v="3"/>
    <n v="6"/>
    <s v="Tulsa"/>
    <n v="51"/>
    <n v="2"/>
    <s v="Massachusetts"/>
    <n v="76"/>
    <s v="Loser"/>
    <n v="2"/>
    <x v="1"/>
  </r>
  <r>
    <n v="1995"/>
    <x v="3"/>
    <n v="3"/>
    <s v="Maryland"/>
    <n v="89"/>
    <n v="2"/>
    <s v="Connecticut"/>
    <n v="99"/>
    <s v="Loser"/>
    <n v="2"/>
    <x v="1"/>
  </r>
  <r>
    <n v="1995"/>
    <x v="3"/>
    <n v="6"/>
    <s v="Georgetown"/>
    <n v="64"/>
    <n v="2"/>
    <s v="North Carolina"/>
    <n v="74"/>
    <s v="Loser"/>
    <n v="2"/>
    <x v="1"/>
  </r>
  <r>
    <n v="1995"/>
    <x v="3"/>
    <n v="1"/>
    <s v="UCLA"/>
    <n v="86"/>
    <n v="5"/>
    <s v="Mississippi State"/>
    <n v="67"/>
    <s v="Winner"/>
    <n v="1"/>
    <x v="0"/>
  </r>
  <r>
    <n v="1995"/>
    <x v="3"/>
    <n v="1"/>
    <s v="Kentucky"/>
    <n v="97"/>
    <n v="5"/>
    <s v="Arizona State"/>
    <n v="73"/>
    <s v="Winner"/>
    <n v="1"/>
    <x v="0"/>
  </r>
  <r>
    <n v="1995"/>
    <x v="4"/>
    <n v="1"/>
    <s v="UCLA"/>
    <n v="75"/>
    <n v="8"/>
    <s v="Missouri"/>
    <n v="74"/>
    <s v="Winner"/>
    <n v="1"/>
    <x v="0"/>
  </r>
  <r>
    <n v="1995"/>
    <x v="4"/>
    <n v="6"/>
    <s v="Georgetown"/>
    <n v="53"/>
    <n v="14"/>
    <s v="Weber State"/>
    <n v="51"/>
    <s v="Winner"/>
    <n v="6"/>
    <x v="0"/>
  </r>
  <r>
    <n v="1995"/>
    <x v="4"/>
    <n v="6"/>
    <s v="Memphis"/>
    <n v="75"/>
    <n v="3"/>
    <s v="Purdue"/>
    <n v="73"/>
    <s v="Winner"/>
    <n v="6"/>
    <x v="0"/>
  </r>
  <r>
    <n v="1995"/>
    <x v="4"/>
    <n v="10"/>
    <s v="Stanford"/>
    <n v="53"/>
    <n v="2"/>
    <s v="Massachusetts"/>
    <n v="75"/>
    <s v="Loser"/>
    <n v="2"/>
    <x v="1"/>
  </r>
  <r>
    <n v="1995"/>
    <x v="4"/>
    <n v="7"/>
    <s v="Syracuse"/>
    <n v="94"/>
    <n v="2"/>
    <s v="Arkansas"/>
    <n v="96"/>
    <s v="Loser"/>
    <n v="2"/>
    <x v="1"/>
  </r>
  <r>
    <n v="1995"/>
    <x v="4"/>
    <n v="5"/>
    <s v="Mississippi State"/>
    <n v="78"/>
    <n v="4"/>
    <s v="Utah"/>
    <n v="64"/>
    <s v="Winner"/>
    <n v="5"/>
    <x v="0"/>
  </r>
  <r>
    <n v="1995"/>
    <x v="4"/>
    <n v="6"/>
    <s v="Tulsa"/>
    <n v="64"/>
    <n v="14"/>
    <s v="Old Dominion"/>
    <n v="52"/>
    <s v="Winner"/>
    <n v="6"/>
    <x v="0"/>
  </r>
  <r>
    <n v="1995"/>
    <x v="4"/>
    <n v="7"/>
    <s v="Iowa State"/>
    <n v="51"/>
    <n v="2"/>
    <s v="North Carolina"/>
    <n v="73"/>
    <s v="Loser"/>
    <n v="2"/>
    <x v="1"/>
  </r>
  <r>
    <n v="1995"/>
    <x v="4"/>
    <n v="5"/>
    <s v="Alabama"/>
    <n v="52"/>
    <n v="4"/>
    <s v="Oklahoma State"/>
    <n v="66"/>
    <s v="Loser"/>
    <n v="4"/>
    <x v="1"/>
  </r>
  <r>
    <n v="1995"/>
    <x v="4"/>
    <n v="1"/>
    <s v="Kentucky"/>
    <n v="82"/>
    <n v="9"/>
    <s v="Tulane"/>
    <n v="60"/>
    <s v="Winner"/>
    <n v="1"/>
    <x v="0"/>
  </r>
  <r>
    <n v="1995"/>
    <x v="4"/>
    <n v="1"/>
    <s v="Kansas"/>
    <n v="75"/>
    <n v="8"/>
    <s v="Western Kentucky"/>
    <n v="70"/>
    <s v="Winner"/>
    <n v="1"/>
    <x v="0"/>
  </r>
  <r>
    <n v="1995"/>
    <x v="4"/>
    <n v="12"/>
    <s v="Miami (Ohio)"/>
    <n v="54"/>
    <n v="4"/>
    <s v="Virginia"/>
    <n v="60"/>
    <s v="Loser"/>
    <n v="4"/>
    <x v="1"/>
  </r>
  <r>
    <n v="1995"/>
    <x v="4"/>
    <n v="1"/>
    <s v="Wake Forest"/>
    <n v="64"/>
    <n v="9"/>
    <s v="St. Louis"/>
    <n v="59"/>
    <s v="Winner"/>
    <n v="1"/>
    <x v="0"/>
  </r>
  <r>
    <n v="1995"/>
    <x v="4"/>
    <n v="5"/>
    <s v="Arizona State"/>
    <n v="64"/>
    <n v="13"/>
    <s v="Manhattan"/>
    <n v="54"/>
    <s v="Winner"/>
    <n v="5"/>
    <x v="0"/>
  </r>
  <r>
    <n v="1995"/>
    <x v="4"/>
    <n v="7"/>
    <s v="Cincinnati"/>
    <n v="91"/>
    <n v="2"/>
    <s v="Connecticut"/>
    <n v="96"/>
    <s v="Loser"/>
    <n v="2"/>
    <x v="1"/>
  </r>
  <r>
    <n v="1995"/>
    <x v="4"/>
    <n v="11"/>
    <s v="Texas"/>
    <n v="68"/>
    <n v="3"/>
    <s v="Maryland"/>
    <n v="82"/>
    <s v="Loser"/>
    <n v="3"/>
    <x v="1"/>
  </r>
  <r>
    <n v="1995"/>
    <x v="5"/>
    <n v="3"/>
    <s v="Michigan State"/>
    <n v="72"/>
    <n v="14"/>
    <s v="Weber State"/>
    <n v="79"/>
    <s v="Loser"/>
    <n v="14"/>
    <x v="1"/>
  </r>
  <r>
    <n v="1995"/>
    <x v="5"/>
    <n v="6"/>
    <s v="Georgetown"/>
    <n v="68"/>
    <n v="11"/>
    <s v="Xavier"/>
    <n v="63"/>
    <s v="Winner"/>
    <n v="6"/>
    <x v="0"/>
  </r>
  <r>
    <n v="1995"/>
    <x v="5"/>
    <n v="2"/>
    <s v="Arkansas"/>
    <n v="79"/>
    <n v="15"/>
    <s v="Texas Southern"/>
    <n v="78"/>
    <s v="Winner"/>
    <n v="2"/>
    <x v="0"/>
  </r>
  <r>
    <n v="1995"/>
    <x v="5"/>
    <n v="7"/>
    <s v="Syracuse"/>
    <n v="96"/>
    <n v="10"/>
    <s v="Southern Illinois"/>
    <n v="92"/>
    <s v="Winner"/>
    <n v="7"/>
    <x v="0"/>
  </r>
  <r>
    <n v="1995"/>
    <x v="5"/>
    <n v="3"/>
    <s v="Purdue"/>
    <n v="49"/>
    <n v="14"/>
    <s v="Wisconsin-Green Bay"/>
    <n v="48"/>
    <s v="Winner"/>
    <n v="3"/>
    <x v="0"/>
  </r>
  <r>
    <n v="1995"/>
    <x v="5"/>
    <n v="6"/>
    <s v="Memphis"/>
    <n v="77"/>
    <n v="11"/>
    <s v="Louisville"/>
    <n v="56"/>
    <s v="Winner"/>
    <n v="6"/>
    <x v="0"/>
  </r>
  <r>
    <n v="1995"/>
    <x v="5"/>
    <n v="4"/>
    <s v="Utah"/>
    <n v="76"/>
    <n v="13"/>
    <s v="Long Beach State"/>
    <n v="64"/>
    <s v="Winner"/>
    <n v="4"/>
    <x v="0"/>
  </r>
  <r>
    <n v="1995"/>
    <x v="5"/>
    <n v="5"/>
    <s v="Mississippi State"/>
    <n v="65"/>
    <n v="12"/>
    <s v="Santa Clara"/>
    <n v="60"/>
    <s v="Winner"/>
    <n v="5"/>
    <x v="0"/>
  </r>
  <r>
    <n v="1995"/>
    <x v="5"/>
    <n v="8"/>
    <s v="Missouri"/>
    <n v="65"/>
    <n v="9"/>
    <s v="Indiana"/>
    <n v="60"/>
    <s v="Winner"/>
    <n v="8"/>
    <x v="0"/>
  </r>
  <r>
    <n v="1995"/>
    <x v="5"/>
    <n v="1"/>
    <s v="UCLA"/>
    <n v="92"/>
    <n v="16"/>
    <s v="Florida International"/>
    <n v="56"/>
    <s v="Winner"/>
    <n v="1"/>
    <x v="0"/>
  </r>
  <r>
    <n v="1995"/>
    <x v="5"/>
    <n v="2"/>
    <s v="Massachusetts"/>
    <n v="68"/>
    <n v="15"/>
    <s v="St. Peter's"/>
    <n v="51"/>
    <s v="Winner"/>
    <n v="2"/>
    <x v="0"/>
  </r>
  <r>
    <n v="1995"/>
    <x v="5"/>
    <n v="7"/>
    <s v="Charlotte"/>
    <n v="68"/>
    <n v="10"/>
    <s v="Stanford"/>
    <n v="70"/>
    <s v="Loser"/>
    <n v="10"/>
    <x v="1"/>
  </r>
  <r>
    <n v="1995"/>
    <x v="5"/>
    <n v="3"/>
    <s v="Villanova"/>
    <n v="81"/>
    <n v="14"/>
    <s v="Old Dominion"/>
    <n v="89"/>
    <s v="Loser"/>
    <n v="14"/>
    <x v="1"/>
  </r>
  <r>
    <n v="1995"/>
    <x v="5"/>
    <n v="6"/>
    <s v="Tulsa"/>
    <n v="68"/>
    <n v="11"/>
    <s v="Illinois"/>
    <n v="62"/>
    <s v="Winner"/>
    <n v="6"/>
    <x v="0"/>
  </r>
  <r>
    <n v="1995"/>
    <x v="5"/>
    <n v="2"/>
    <s v="North Carolina"/>
    <n v="80"/>
    <n v="15"/>
    <s v="Murray St."/>
    <n v="70"/>
    <s v="Winner"/>
    <n v="2"/>
    <x v="0"/>
  </r>
  <r>
    <n v="1995"/>
    <x v="5"/>
    <n v="7"/>
    <s v="Iowa State"/>
    <n v="64"/>
    <n v="10"/>
    <s v="Florida"/>
    <n v="61"/>
    <s v="Winner"/>
    <n v="7"/>
    <x v="0"/>
  </r>
  <r>
    <n v="1995"/>
    <x v="5"/>
    <n v="5"/>
    <s v="Alabama"/>
    <n v="91"/>
    <n v="12"/>
    <s v="Penn"/>
    <n v="85"/>
    <s v="Winner"/>
    <n v="5"/>
    <x v="0"/>
  </r>
  <r>
    <n v="1995"/>
    <x v="5"/>
    <n v="8"/>
    <s v="Minnesota"/>
    <n v="61"/>
    <n v="9"/>
    <s v="St. Louis"/>
    <n v="64"/>
    <s v="Loser"/>
    <n v="9"/>
    <x v="1"/>
  </r>
  <r>
    <n v="1995"/>
    <x v="5"/>
    <n v="5"/>
    <s v="Arizona"/>
    <n v="62"/>
    <n v="12"/>
    <s v="Miami (Ohio)"/>
    <n v="71"/>
    <s v="Loser"/>
    <n v="12"/>
    <x v="1"/>
  </r>
  <r>
    <n v="1995"/>
    <x v="5"/>
    <n v="4"/>
    <s v="Virginia"/>
    <n v="96"/>
    <n v="13"/>
    <s v="Nicholls State"/>
    <n v="72"/>
    <s v="Winner"/>
    <n v="4"/>
    <x v="0"/>
  </r>
  <r>
    <n v="1995"/>
    <x v="5"/>
    <n v="4"/>
    <s v="Oklahoma"/>
    <n v="67"/>
    <n v="13"/>
    <s v="Manhattan"/>
    <n v="77"/>
    <s v="Loser"/>
    <n v="13"/>
    <x v="1"/>
  </r>
  <r>
    <n v="1995"/>
    <x v="5"/>
    <n v="5"/>
    <s v="Arizona State"/>
    <n v="81"/>
    <n v="12"/>
    <s v="Ball State"/>
    <n v="66"/>
    <s v="Winner"/>
    <n v="5"/>
    <x v="0"/>
  </r>
  <r>
    <n v="1995"/>
    <x v="5"/>
    <n v="8"/>
    <s v="Brigham Young"/>
    <n v="70"/>
    <n v="9"/>
    <s v="Tulane"/>
    <n v="76"/>
    <s v="Loser"/>
    <n v="9"/>
    <x v="1"/>
  </r>
  <r>
    <n v="1995"/>
    <x v="5"/>
    <n v="1"/>
    <s v="Kentucky"/>
    <n v="113"/>
    <n v="16"/>
    <s v="Mount St. Mary's"/>
    <n v="67"/>
    <s v="Winner"/>
    <n v="1"/>
    <x v="0"/>
  </r>
  <r>
    <n v="1995"/>
    <x v="5"/>
    <n v="1"/>
    <s v="Wake Forest"/>
    <n v="79"/>
    <n v="16"/>
    <s v="North Carolina A&amp;T"/>
    <n v="47"/>
    <s v="Winner"/>
    <n v="1"/>
    <x v="0"/>
  </r>
  <r>
    <n v="1995"/>
    <x v="5"/>
    <n v="4"/>
    <s v="Oklahoma State"/>
    <n v="73"/>
    <n v="13"/>
    <s v="Drexel"/>
    <n v="49"/>
    <s v="Winner"/>
    <n v="4"/>
    <x v="0"/>
  </r>
  <r>
    <n v="1995"/>
    <x v="5"/>
    <n v="6"/>
    <s v="Oregon"/>
    <n v="73"/>
    <n v="11"/>
    <s v="Texas"/>
    <n v="90"/>
    <s v="Loser"/>
    <n v="11"/>
    <x v="1"/>
  </r>
  <r>
    <n v="1995"/>
    <x v="5"/>
    <n v="1"/>
    <s v="Kansas"/>
    <n v="82"/>
    <n v="16"/>
    <s v="Colgate"/>
    <n v="68"/>
    <s v="Winner"/>
    <n v="1"/>
    <x v="0"/>
  </r>
  <r>
    <n v="1995"/>
    <x v="5"/>
    <n v="8"/>
    <s v="Western Kentucky"/>
    <n v="82"/>
    <n v="9"/>
    <s v="Michigan"/>
    <n v="76"/>
    <s v="Winner"/>
    <n v="8"/>
    <x v="0"/>
  </r>
  <r>
    <n v="1995"/>
    <x v="5"/>
    <n v="3"/>
    <s v="Maryland"/>
    <n v="87"/>
    <n v="14"/>
    <s v="Gonzaga"/>
    <n v="63"/>
    <s v="Winner"/>
    <n v="3"/>
    <x v="0"/>
  </r>
  <r>
    <n v="1995"/>
    <x v="5"/>
    <n v="7"/>
    <s v="Cincinnati"/>
    <n v="77"/>
    <n v="10"/>
    <s v="Temple"/>
    <n v="71"/>
    <s v="Winner"/>
    <n v="7"/>
    <x v="0"/>
  </r>
  <r>
    <n v="1995"/>
    <x v="5"/>
    <n v="2"/>
    <s v="Connecticut"/>
    <n v="100"/>
    <n v="15"/>
    <s v="Chattanooga"/>
    <n v="71"/>
    <s v="Winner"/>
    <n v="2"/>
    <x v="0"/>
  </r>
  <r>
    <n v="1994"/>
    <x v="0"/>
    <n v="1"/>
    <s v="Arkansas"/>
    <n v="76"/>
    <n v="2"/>
    <s v="Duke"/>
    <n v="72"/>
    <s v="Winner"/>
    <n v="1"/>
    <x v="0"/>
  </r>
  <r>
    <n v="1994"/>
    <x v="1"/>
    <n v="2"/>
    <s v="Arizona"/>
    <n v="82"/>
    <n v="1"/>
    <s v="Arkansas"/>
    <n v="91"/>
    <s v="Loser"/>
    <n v="1"/>
    <x v="1"/>
  </r>
  <r>
    <n v="1994"/>
    <x v="1"/>
    <n v="3"/>
    <s v="Florida"/>
    <n v="65"/>
    <n v="2"/>
    <s v="Duke"/>
    <n v="70"/>
    <s v="Loser"/>
    <n v="2"/>
    <x v="1"/>
  </r>
  <r>
    <n v="1994"/>
    <x v="2"/>
    <n v="1"/>
    <s v="Arkansas"/>
    <n v="76"/>
    <n v="3"/>
    <s v="Michigan"/>
    <n v="68"/>
    <s v="Winner"/>
    <n v="1"/>
    <x v="0"/>
  </r>
  <r>
    <n v="1994"/>
    <x v="2"/>
    <n v="9"/>
    <s v="Boston College"/>
    <n v="66"/>
    <n v="3"/>
    <s v="Florida"/>
    <n v="74"/>
    <s v="Loser"/>
    <n v="3"/>
    <x v="1"/>
  </r>
  <r>
    <n v="1994"/>
    <x v="2"/>
    <n v="1"/>
    <s v="Missouri"/>
    <n v="72"/>
    <n v="2"/>
    <s v="Arizona"/>
    <n v="92"/>
    <s v="Loser"/>
    <n v="2"/>
    <x v="1"/>
  </r>
  <r>
    <n v="1994"/>
    <x v="2"/>
    <n v="1"/>
    <s v="Purdue"/>
    <n v="60"/>
    <n v="2"/>
    <s v="Duke"/>
    <n v="69"/>
    <s v="Loser"/>
    <n v="2"/>
    <x v="1"/>
  </r>
  <r>
    <n v="1994"/>
    <x v="3"/>
    <n v="9"/>
    <s v="Boston College"/>
    <n v="77"/>
    <n v="5"/>
    <s v="Indiana"/>
    <n v="68"/>
    <s v="Winner"/>
    <n v="9"/>
    <x v="0"/>
  </r>
  <r>
    <n v="1994"/>
    <x v="3"/>
    <n v="3"/>
    <s v="Florida"/>
    <n v="69"/>
    <n v="2"/>
    <s v="Connecticut"/>
    <n v="60"/>
    <s v="Winner"/>
    <n v="3"/>
    <x v="0"/>
  </r>
  <r>
    <n v="1994"/>
    <x v="3"/>
    <n v="1"/>
    <s v="Arkansas"/>
    <n v="103"/>
    <n v="12"/>
    <s v="Tulsa"/>
    <n v="84"/>
    <s v="Winner"/>
    <n v="1"/>
    <x v="0"/>
  </r>
  <r>
    <n v="1994"/>
    <x v="3"/>
    <n v="3"/>
    <s v="Michigan"/>
    <n v="78"/>
    <n v="10"/>
    <s v="Maryland"/>
    <n v="71"/>
    <s v="Winner"/>
    <n v="3"/>
    <x v="0"/>
  </r>
  <r>
    <n v="1994"/>
    <x v="3"/>
    <n v="1"/>
    <s v="Purdue"/>
    <n v="83"/>
    <n v="4"/>
    <s v="Kansas"/>
    <n v="78"/>
    <s v="Winner"/>
    <n v="1"/>
    <x v="0"/>
  </r>
  <r>
    <n v="1994"/>
    <x v="3"/>
    <n v="3"/>
    <s v="Louisville"/>
    <n v="70"/>
    <n v="2"/>
    <s v="Arizona"/>
    <n v="82"/>
    <s v="Loser"/>
    <n v="2"/>
    <x v="1"/>
  </r>
  <r>
    <n v="1994"/>
    <x v="3"/>
    <n v="1"/>
    <s v="Missouri"/>
    <n v="98"/>
    <n v="4"/>
    <s v="Syracuse"/>
    <n v="88"/>
    <s v="Winner"/>
    <n v="1"/>
    <x v="0"/>
  </r>
  <r>
    <n v="1994"/>
    <x v="3"/>
    <n v="6"/>
    <s v="Marquette"/>
    <n v="49"/>
    <n v="2"/>
    <s v="Duke"/>
    <n v="59"/>
    <s v="Loser"/>
    <n v="2"/>
    <x v="1"/>
  </r>
  <r>
    <n v="1994"/>
    <x v="4"/>
    <n v="12"/>
    <s v="Tulsa"/>
    <n v="82"/>
    <n v="4"/>
    <s v="Oklahoma State"/>
    <n v="80"/>
    <s v="Winner"/>
    <n v="12"/>
    <x v="0"/>
  </r>
  <r>
    <n v="1994"/>
    <x v="4"/>
    <n v="7"/>
    <s v="Michigan State"/>
    <n v="74"/>
    <n v="2"/>
    <s v="Duke"/>
    <n v="85"/>
    <s v="Loser"/>
    <n v="2"/>
    <x v="1"/>
  </r>
  <r>
    <n v="1994"/>
    <x v="4"/>
    <n v="6"/>
    <s v="Minnesota"/>
    <n v="55"/>
    <n v="3"/>
    <s v="Louisville"/>
    <n v="60"/>
    <s v="Loser"/>
    <n v="3"/>
    <x v="1"/>
  </r>
  <r>
    <n v="1994"/>
    <x v="4"/>
    <n v="5"/>
    <s v="Indiana"/>
    <n v="67"/>
    <n v="4"/>
    <s v="Temple"/>
    <n v="58"/>
    <s v="Winner"/>
    <n v="5"/>
    <x v="0"/>
  </r>
  <r>
    <n v="1994"/>
    <x v="4"/>
    <n v="1"/>
    <s v="North Carolina"/>
    <n v="72"/>
    <n v="9"/>
    <s v="Boston College"/>
    <n v="75"/>
    <s v="Loser"/>
    <n v="9"/>
    <x v="1"/>
  </r>
  <r>
    <n v="1994"/>
    <x v="4"/>
    <n v="1"/>
    <s v="Arkansas"/>
    <n v="85"/>
    <n v="9"/>
    <s v="Georgetown"/>
    <n v="73"/>
    <s v="Winner"/>
    <n v="1"/>
    <x v="0"/>
  </r>
  <r>
    <n v="1994"/>
    <x v="4"/>
    <n v="7"/>
    <s v="Virginia"/>
    <n v="58"/>
    <n v="2"/>
    <s v="Arizona"/>
    <n v="71"/>
    <s v="Loser"/>
    <n v="2"/>
    <x v="1"/>
  </r>
  <r>
    <n v="1994"/>
    <x v="4"/>
    <n v="6"/>
    <s v="Marquette"/>
    <n v="75"/>
    <n v="3"/>
    <s v="Kentucky"/>
    <n v="63"/>
    <s v="Winner"/>
    <n v="6"/>
    <x v="0"/>
  </r>
  <r>
    <n v="1994"/>
    <x v="4"/>
    <n v="6"/>
    <s v="Texas"/>
    <n v="79"/>
    <n v="3"/>
    <s v="Michigan"/>
    <n v="84"/>
    <s v="Loser"/>
    <n v="3"/>
    <x v="1"/>
  </r>
  <r>
    <n v="1994"/>
    <x v="4"/>
    <n v="12"/>
    <s v="Wisconsin-Green Bay"/>
    <n v="59"/>
    <n v="4"/>
    <s v="Syracuse"/>
    <n v="64"/>
    <s v="Loser"/>
    <n v="4"/>
    <x v="1"/>
  </r>
  <r>
    <n v="1994"/>
    <x v="4"/>
    <n v="10"/>
    <s v="Maryland"/>
    <n v="95"/>
    <n v="2"/>
    <s v="Massachusetts"/>
    <n v="87"/>
    <s v="Winner"/>
    <n v="10"/>
    <x v="0"/>
  </r>
  <r>
    <n v="1994"/>
    <x v="4"/>
    <n v="1"/>
    <s v="Missouri"/>
    <n v="109"/>
    <n v="9"/>
    <s v="Wisconsin"/>
    <n v="96"/>
    <s v="Winner"/>
    <n v="1"/>
    <x v="0"/>
  </r>
  <r>
    <n v="1994"/>
    <x v="4"/>
    <n v="11"/>
    <s v="Penn"/>
    <n v="58"/>
    <n v="3"/>
    <s v="Florida"/>
    <n v="70"/>
    <s v="Loser"/>
    <n v="3"/>
    <x v="1"/>
  </r>
  <r>
    <n v="1994"/>
    <x v="4"/>
    <n v="10"/>
    <s v="George Washington"/>
    <n v="63"/>
    <n v="2"/>
    <s v="Connecticut"/>
    <n v="75"/>
    <s v="Loser"/>
    <n v="2"/>
    <x v="1"/>
  </r>
  <r>
    <n v="1994"/>
    <x v="4"/>
    <n v="1"/>
    <s v="Purdue"/>
    <n v="83"/>
    <n v="9"/>
    <s v="Alabama"/>
    <n v="73"/>
    <s v="Winner"/>
    <n v="1"/>
    <x v="0"/>
  </r>
  <r>
    <n v="1994"/>
    <x v="4"/>
    <n v="5"/>
    <s v="Wake Forest"/>
    <n v="58"/>
    <n v="4"/>
    <s v="Kansas"/>
    <n v="69"/>
    <s v="Loser"/>
    <n v="4"/>
    <x v="1"/>
  </r>
  <r>
    <n v="1994"/>
    <x v="5"/>
    <n v="4"/>
    <s v="Temple"/>
    <n v="61"/>
    <n v="13"/>
    <s v="Drexel"/>
    <n v="39"/>
    <s v="Winner"/>
    <n v="4"/>
    <x v="0"/>
  </r>
  <r>
    <n v="1994"/>
    <x v="5"/>
    <n v="7"/>
    <s v="Virginia"/>
    <n v="57"/>
    <n v="10"/>
    <s v="New Mexico"/>
    <n v="54"/>
    <s v="Winner"/>
    <n v="7"/>
    <x v="0"/>
  </r>
  <r>
    <n v="1994"/>
    <x v="5"/>
    <n v="4"/>
    <s v="Oklahoma State"/>
    <n v="65"/>
    <n v="13"/>
    <s v="New Mexico State"/>
    <n v="55"/>
    <s v="Winner"/>
    <n v="4"/>
    <x v="0"/>
  </r>
  <r>
    <n v="1994"/>
    <x v="5"/>
    <n v="2"/>
    <s v="Arizona"/>
    <n v="81"/>
    <n v="15"/>
    <s v="Loyola (Md.)"/>
    <n v="55"/>
    <s v="Winner"/>
    <n v="2"/>
    <x v="0"/>
  </r>
  <r>
    <n v="1994"/>
    <x v="5"/>
    <n v="1"/>
    <s v="Arkansas"/>
    <n v="94"/>
    <n v="16"/>
    <s v="North Carolina A&amp;T"/>
    <n v="79"/>
    <s v="Winner"/>
    <n v="1"/>
    <x v="0"/>
  </r>
  <r>
    <n v="1994"/>
    <x v="5"/>
    <n v="8"/>
    <s v="Illinois"/>
    <n v="77"/>
    <n v="9"/>
    <s v="Georgetown"/>
    <n v="84"/>
    <s v="Loser"/>
    <n v="9"/>
    <x v="1"/>
  </r>
  <r>
    <n v="1994"/>
    <x v="5"/>
    <n v="5"/>
    <s v="UCLA"/>
    <n v="102"/>
    <n v="12"/>
    <s v="Tulsa"/>
    <n v="112"/>
    <s v="Loser"/>
    <n v="12"/>
    <x v="1"/>
  </r>
  <r>
    <n v="1994"/>
    <x v="5"/>
    <n v="6"/>
    <s v="Minnesota"/>
    <n v="74"/>
    <n v="11"/>
    <s v="Southern Illinois"/>
    <n v="60"/>
    <s v="Winner"/>
    <n v="6"/>
    <x v="0"/>
  </r>
  <r>
    <n v="1994"/>
    <x v="5"/>
    <n v="1"/>
    <s v="North Carolina"/>
    <n v="71"/>
    <n v="16"/>
    <s v="Liberty"/>
    <n v="51"/>
    <s v="Winner"/>
    <n v="1"/>
    <x v="0"/>
  </r>
  <r>
    <n v="1994"/>
    <x v="5"/>
    <n v="8"/>
    <s v="Washington State"/>
    <n v="64"/>
    <n v="9"/>
    <s v="Boston College"/>
    <n v="67"/>
    <s v="Loser"/>
    <n v="9"/>
    <x v="1"/>
  </r>
  <r>
    <n v="1994"/>
    <x v="5"/>
    <n v="5"/>
    <s v="Indiana"/>
    <n v="84"/>
    <n v="12"/>
    <s v="Ohio"/>
    <n v="72"/>
    <s v="Winner"/>
    <n v="5"/>
    <x v="0"/>
  </r>
  <r>
    <n v="1994"/>
    <x v="5"/>
    <n v="6"/>
    <s v="Marquette"/>
    <n v="81"/>
    <n v="11"/>
    <s v="Louisiana-Lafayette"/>
    <n v="59"/>
    <s v="Winner"/>
    <n v="6"/>
    <x v="0"/>
  </r>
  <r>
    <n v="1994"/>
    <x v="5"/>
    <n v="3"/>
    <s v="Kentucky"/>
    <n v="83"/>
    <n v="14"/>
    <s v="Tennessee State"/>
    <n v="70"/>
    <s v="Winner"/>
    <n v="3"/>
    <x v="0"/>
  </r>
  <r>
    <n v="1994"/>
    <x v="5"/>
    <n v="7"/>
    <s v="Michigan State"/>
    <n v="84"/>
    <n v="10"/>
    <s v="Seton Hall"/>
    <n v="73"/>
    <s v="Winner"/>
    <n v="7"/>
    <x v="0"/>
  </r>
  <r>
    <n v="1994"/>
    <x v="5"/>
    <n v="2"/>
    <s v="Duke"/>
    <n v="82"/>
    <n v="15"/>
    <s v="Texas Southern"/>
    <n v="70"/>
    <s v="Winner"/>
    <n v="2"/>
    <x v="0"/>
  </r>
  <r>
    <n v="1994"/>
    <x v="5"/>
    <n v="3"/>
    <s v="Louisville"/>
    <n v="67"/>
    <n v="14"/>
    <s v="Boise State"/>
    <n v="58"/>
    <s v="Winner"/>
    <n v="3"/>
    <x v="0"/>
  </r>
  <r>
    <n v="1994"/>
    <x v="5"/>
    <n v="8"/>
    <s v="Providence"/>
    <n v="70"/>
    <n v="9"/>
    <s v="Alabama"/>
    <n v="76"/>
    <s v="Loser"/>
    <n v="9"/>
    <x v="1"/>
  </r>
  <r>
    <n v="1994"/>
    <x v="5"/>
    <n v="1"/>
    <s v="Missouri"/>
    <n v="76"/>
    <n v="16"/>
    <s v="Navy"/>
    <n v="53"/>
    <s v="Winner"/>
    <n v="1"/>
    <x v="0"/>
  </r>
  <r>
    <n v="1994"/>
    <x v="5"/>
    <n v="6"/>
    <s v="Texas"/>
    <n v="91"/>
    <n v="11"/>
    <s v="Western Kentucky"/>
    <n v="77"/>
    <s v="Winner"/>
    <n v="6"/>
    <x v="0"/>
  </r>
  <r>
    <n v="1994"/>
    <x v="5"/>
    <n v="4"/>
    <s v="Kansas"/>
    <n v="102"/>
    <n v="13"/>
    <s v="Chattanooga"/>
    <n v="73"/>
    <s v="Winner"/>
    <n v="4"/>
    <x v="0"/>
  </r>
  <r>
    <n v="1994"/>
    <x v="5"/>
    <n v="5"/>
    <s v="California"/>
    <n v="57"/>
    <n v="12"/>
    <s v="Wisconsin-Green Bay"/>
    <n v="61"/>
    <s v="Loser"/>
    <n v="12"/>
    <x v="1"/>
  </r>
  <r>
    <n v="1994"/>
    <x v="5"/>
    <n v="3"/>
    <s v="Michigan"/>
    <n v="78"/>
    <n v="14"/>
    <s v="Pepperdine"/>
    <n v="74"/>
    <s v="Winner"/>
    <n v="3"/>
    <x v="0"/>
  </r>
  <r>
    <n v="1994"/>
    <x v="5"/>
    <n v="7"/>
    <s v="St. Louis"/>
    <n v="66"/>
    <n v="10"/>
    <s v="Maryland"/>
    <n v="74"/>
    <s v="Loser"/>
    <n v="10"/>
    <x v="1"/>
  </r>
  <r>
    <n v="1994"/>
    <x v="5"/>
    <n v="2"/>
    <s v="Massachusetts"/>
    <n v="78"/>
    <n v="15"/>
    <s v="Texas State"/>
    <n v="60"/>
    <s v="Winner"/>
    <n v="2"/>
    <x v="0"/>
  </r>
  <r>
    <n v="1994"/>
    <x v="5"/>
    <n v="4"/>
    <s v="Syracuse"/>
    <n v="57"/>
    <n v="13"/>
    <s v="Hawaii"/>
    <n v="61"/>
    <s v="Loser"/>
    <n v="13"/>
    <x v="1"/>
  </r>
  <r>
    <n v="1994"/>
    <x v="5"/>
    <n v="6"/>
    <s v="Nebraska"/>
    <n v="80"/>
    <n v="11"/>
    <s v="Penn"/>
    <n v="90"/>
    <s v="Loser"/>
    <n v="11"/>
    <x v="1"/>
  </r>
  <r>
    <n v="1994"/>
    <x v="5"/>
    <n v="3"/>
    <s v="Florida"/>
    <n v="64"/>
    <n v="14"/>
    <s v="James Madison"/>
    <n v="62"/>
    <s v="Winner"/>
    <n v="3"/>
    <x v="0"/>
  </r>
  <r>
    <n v="1994"/>
    <x v="5"/>
    <n v="7"/>
    <s v="Alabama-Birmingham"/>
    <n v="46"/>
    <n v="10"/>
    <s v="George Washington"/>
    <n v="51"/>
    <s v="Loser"/>
    <n v="10"/>
    <x v="1"/>
  </r>
  <r>
    <n v="1994"/>
    <x v="5"/>
    <n v="2"/>
    <s v="Connecticut"/>
    <n v="64"/>
    <n v="15"/>
    <s v="Rider"/>
    <n v="46"/>
    <s v="Winner"/>
    <n v="2"/>
    <x v="0"/>
  </r>
  <r>
    <n v="1994"/>
    <x v="5"/>
    <n v="8"/>
    <s v="Cincinnati"/>
    <n v="72"/>
    <n v="9"/>
    <s v="Wisconsin"/>
    <n v="80"/>
    <s v="Loser"/>
    <n v="9"/>
    <x v="1"/>
  </r>
  <r>
    <n v="1994"/>
    <x v="5"/>
    <n v="5"/>
    <s v="Wake Forest"/>
    <n v="68"/>
    <n v="12"/>
    <s v="College of Charleston"/>
    <n v="58"/>
    <s v="Winner"/>
    <n v="5"/>
    <x v="0"/>
  </r>
  <r>
    <n v="1994"/>
    <x v="5"/>
    <n v="1"/>
    <s v="Purdue"/>
    <n v="98"/>
    <n v="16"/>
    <s v="Central Florida"/>
    <n v="67"/>
    <s v="Winner"/>
    <n v="1"/>
    <x v="0"/>
  </r>
  <r>
    <n v="1993"/>
    <x v="0"/>
    <n v="1"/>
    <s v="Michigan"/>
    <n v="71"/>
    <n v="1"/>
    <s v="North Carolina"/>
    <n v="77"/>
    <s v="Loser"/>
    <n v="1"/>
    <x v="1"/>
  </r>
  <r>
    <n v="1993"/>
    <x v="1"/>
    <n v="1"/>
    <s v="North Carolina"/>
    <n v="78"/>
    <n v="2"/>
    <s v="Kansas"/>
    <n v="68"/>
    <s v="Winner"/>
    <n v="1"/>
    <x v="0"/>
  </r>
  <r>
    <n v="1993"/>
    <x v="1"/>
    <n v="1"/>
    <s v="Kentucky"/>
    <n v="78"/>
    <n v="1"/>
    <s v="Michigan"/>
    <n v="81"/>
    <s v="Loser"/>
    <n v="1"/>
    <x v="1"/>
  </r>
  <r>
    <n v="1993"/>
    <x v="2"/>
    <n v="1"/>
    <s v="North Carolina"/>
    <n v="75"/>
    <n v="2"/>
    <s v="Cincinnati"/>
    <n v="68"/>
    <s v="Winner"/>
    <n v="1"/>
    <x v="0"/>
  </r>
  <r>
    <n v="1993"/>
    <x v="2"/>
    <n v="1"/>
    <s v="Michigan"/>
    <n v="77"/>
    <n v="7"/>
    <s v="Temple"/>
    <n v="72"/>
    <s v="Winner"/>
    <n v="1"/>
    <x v="0"/>
  </r>
  <r>
    <n v="1993"/>
    <x v="2"/>
    <n v="1"/>
    <s v="Indiana"/>
    <n v="77"/>
    <n v="2"/>
    <s v="Kansas"/>
    <n v="83"/>
    <s v="Loser"/>
    <n v="2"/>
    <x v="1"/>
  </r>
  <r>
    <n v="1993"/>
    <x v="2"/>
    <n v="1"/>
    <s v="Kentucky"/>
    <n v="106"/>
    <n v="3"/>
    <s v="Florida State"/>
    <n v="81"/>
    <s v="Winner"/>
    <n v="1"/>
    <x v="0"/>
  </r>
  <r>
    <n v="1993"/>
    <x v="3"/>
    <n v="1"/>
    <s v="Michigan"/>
    <n v="72"/>
    <n v="12"/>
    <s v="George Washington"/>
    <n v="64"/>
    <s v="Winner"/>
    <n v="1"/>
    <x v="0"/>
  </r>
  <r>
    <n v="1993"/>
    <x v="3"/>
    <n v="3"/>
    <s v="Vanderbilt"/>
    <n v="59"/>
    <n v="7"/>
    <s v="Temple"/>
    <n v="67"/>
    <s v="Loser"/>
    <n v="7"/>
    <x v="1"/>
  </r>
  <r>
    <n v="1993"/>
    <x v="3"/>
    <n v="1"/>
    <s v="North Carolina"/>
    <n v="80"/>
    <n v="4"/>
    <s v="Arkansas"/>
    <n v="74"/>
    <s v="Winner"/>
    <n v="1"/>
    <x v="0"/>
  </r>
  <r>
    <n v="1993"/>
    <x v="3"/>
    <n v="6"/>
    <s v="Virginia"/>
    <n v="54"/>
    <n v="2"/>
    <s v="Cincinnati"/>
    <n v="71"/>
    <s v="Loser"/>
    <n v="2"/>
    <x v="1"/>
  </r>
  <r>
    <n v="1993"/>
    <x v="3"/>
    <n v="6"/>
    <s v="California"/>
    <n v="76"/>
    <n v="2"/>
    <s v="Kansas"/>
    <n v="93"/>
    <s v="Loser"/>
    <n v="2"/>
    <x v="1"/>
  </r>
  <r>
    <n v="1993"/>
    <x v="3"/>
    <n v="1"/>
    <s v="Indiana"/>
    <n v="82"/>
    <n v="4"/>
    <s v="Louisville"/>
    <n v="69"/>
    <s v="Winner"/>
    <n v="1"/>
    <x v="0"/>
  </r>
  <r>
    <n v="1993"/>
    <x v="3"/>
    <n v="3"/>
    <s v="Florida State"/>
    <n v="81"/>
    <n v="7"/>
    <s v="Western Kentucky"/>
    <n v="78"/>
    <s v="Winner"/>
    <n v="3"/>
    <x v="0"/>
  </r>
  <r>
    <n v="1993"/>
    <x v="3"/>
    <n v="1"/>
    <s v="Kentucky"/>
    <n v="103"/>
    <n v="5"/>
    <s v="Wake Forest"/>
    <n v="69"/>
    <s v="Winner"/>
    <n v="1"/>
    <x v="0"/>
  </r>
  <r>
    <n v="1993"/>
    <x v="4"/>
    <n v="1"/>
    <s v="Kentucky"/>
    <n v="83"/>
    <n v="8"/>
    <s v="Utah"/>
    <n v="62"/>
    <s v="Winner"/>
    <n v="1"/>
    <x v="0"/>
  </r>
  <r>
    <n v="1993"/>
    <x v="4"/>
    <n v="5"/>
    <s v="Oklahoma State"/>
    <n v="63"/>
    <n v="4"/>
    <s v="Louisville"/>
    <n v="78"/>
    <s v="Loser"/>
    <n v="4"/>
    <x v="1"/>
  </r>
  <r>
    <n v="1993"/>
    <x v="4"/>
    <n v="1"/>
    <s v="Indiana"/>
    <n v="73"/>
    <n v="9"/>
    <s v="Xavier"/>
    <n v="70"/>
    <s v="Winner"/>
    <n v="1"/>
    <x v="0"/>
  </r>
  <r>
    <n v="1993"/>
    <x v="4"/>
    <n v="7"/>
    <s v="New Mexico State"/>
    <n v="55"/>
    <n v="2"/>
    <s v="Cincinnati"/>
    <n v="92"/>
    <s v="Loser"/>
    <n v="2"/>
    <x v="1"/>
  </r>
  <r>
    <n v="1993"/>
    <x v="4"/>
    <n v="6"/>
    <s v="Virginia"/>
    <n v="71"/>
    <n v="3"/>
    <s v="Massachusetts"/>
    <n v="56"/>
    <s v="Winner"/>
    <n v="6"/>
    <x v="0"/>
  </r>
  <r>
    <n v="1993"/>
    <x v="4"/>
    <n v="12"/>
    <s v="George Washington"/>
    <n v="90"/>
    <n v="13"/>
    <s v="Southern"/>
    <n v="80"/>
    <s v="Winner"/>
    <n v="12"/>
    <x v="0"/>
  </r>
  <r>
    <n v="1993"/>
    <x v="4"/>
    <n v="1"/>
    <s v="Michigan"/>
    <n v="86"/>
    <n v="9"/>
    <s v="UCLA"/>
    <n v="84"/>
    <s v="Winner"/>
    <n v="1"/>
    <x v="0"/>
  </r>
  <r>
    <n v="1993"/>
    <x v="4"/>
    <n v="5"/>
    <s v="Wake Forest"/>
    <n v="84"/>
    <n v="4"/>
    <s v="Iowa"/>
    <n v="78"/>
    <s v="Winner"/>
    <n v="5"/>
    <x v="0"/>
  </r>
  <r>
    <n v="1993"/>
    <x v="4"/>
    <n v="7"/>
    <s v="Temple"/>
    <n v="68"/>
    <n v="15"/>
    <s v="Santa Clara"/>
    <n v="57"/>
    <s v="Winner"/>
    <n v="7"/>
    <x v="0"/>
  </r>
  <r>
    <n v="1993"/>
    <x v="4"/>
    <n v="6"/>
    <s v="California"/>
    <n v="82"/>
    <n v="3"/>
    <s v="Duke"/>
    <n v="77"/>
    <s v="Winner"/>
    <n v="6"/>
    <x v="0"/>
  </r>
  <r>
    <n v="1993"/>
    <x v="4"/>
    <n v="6"/>
    <s v="Illinois"/>
    <n v="68"/>
    <n v="3"/>
    <s v="Vanderbilt"/>
    <n v="85"/>
    <s v="Loser"/>
    <n v="3"/>
    <x v="1"/>
  </r>
  <r>
    <n v="1993"/>
    <x v="4"/>
    <n v="11"/>
    <s v="Tulane"/>
    <n v="63"/>
    <n v="3"/>
    <s v="Florida State"/>
    <n v="94"/>
    <s v="Loser"/>
    <n v="3"/>
    <x v="1"/>
  </r>
  <r>
    <n v="1993"/>
    <x v="4"/>
    <n v="7"/>
    <s v="Brigham Young"/>
    <n v="76"/>
    <n v="2"/>
    <s v="Kansas"/>
    <n v="90"/>
    <s v="Loser"/>
    <n v="2"/>
    <x v="1"/>
  </r>
  <r>
    <n v="1993"/>
    <x v="4"/>
    <n v="7"/>
    <s v="Western Kentucky"/>
    <n v="72"/>
    <n v="2"/>
    <s v="Seton Hall"/>
    <n v="68"/>
    <s v="Winner"/>
    <n v="7"/>
    <x v="0"/>
  </r>
  <r>
    <n v="1993"/>
    <x v="4"/>
    <n v="5"/>
    <s v="St. John's"/>
    <n v="74"/>
    <n v="4"/>
    <s v="Arkansas"/>
    <n v="80"/>
    <s v="Loser"/>
    <n v="4"/>
    <x v="1"/>
  </r>
  <r>
    <n v="1993"/>
    <x v="4"/>
    <n v="1"/>
    <s v="North Carolina"/>
    <n v="112"/>
    <n v="8"/>
    <s v="Rhode Island"/>
    <n v="67"/>
    <s v="Winner"/>
    <n v="1"/>
    <x v="0"/>
  </r>
  <r>
    <n v="1993"/>
    <x v="5"/>
    <n v="7"/>
    <s v="New Mexico State"/>
    <n v="93"/>
    <n v="10"/>
    <s v="Nebraska"/>
    <n v="79"/>
    <s v="Winner"/>
    <n v="7"/>
    <x v="0"/>
  </r>
  <r>
    <n v="1993"/>
    <x v="5"/>
    <n v="3"/>
    <s v="Massachusetts"/>
    <n v="54"/>
    <n v="14"/>
    <s v="Penn"/>
    <n v="50"/>
    <s v="Winner"/>
    <n v="3"/>
    <x v="0"/>
  </r>
  <r>
    <n v="1993"/>
    <x v="5"/>
    <n v="6"/>
    <s v="Virginia"/>
    <n v="78"/>
    <n v="11"/>
    <s v="Manhattan"/>
    <n v="66"/>
    <s v="Winner"/>
    <n v="6"/>
    <x v="0"/>
  </r>
  <r>
    <n v="1993"/>
    <x v="5"/>
    <n v="4"/>
    <s v="Georgia Tech"/>
    <n v="78"/>
    <n v="13"/>
    <s v="Southern"/>
    <n v="93"/>
    <s v="Loser"/>
    <n v="13"/>
    <x v="1"/>
  </r>
  <r>
    <n v="1993"/>
    <x v="5"/>
    <n v="5"/>
    <s v="New Mexico"/>
    <n v="68"/>
    <n v="12"/>
    <s v="George Washington"/>
    <n v="82"/>
    <s v="Loser"/>
    <n v="12"/>
    <x v="1"/>
  </r>
  <r>
    <n v="1993"/>
    <x v="5"/>
    <n v="8"/>
    <s v="Iowa State"/>
    <n v="70"/>
    <n v="9"/>
    <s v="UCLA"/>
    <n v="81"/>
    <s v="Loser"/>
    <n v="9"/>
    <x v="1"/>
  </r>
  <r>
    <n v="1993"/>
    <x v="5"/>
    <n v="1"/>
    <s v="Michigan"/>
    <n v="84"/>
    <n v="16"/>
    <s v="Coastal Carolina"/>
    <n v="53"/>
    <s v="Winner"/>
    <n v="1"/>
    <x v="0"/>
  </r>
  <r>
    <n v="1993"/>
    <x v="5"/>
    <n v="4"/>
    <s v="Iowa"/>
    <n v="82"/>
    <n v="13"/>
    <s v="Louisiana-Monroe"/>
    <n v="69"/>
    <s v="Winner"/>
    <n v="4"/>
    <x v="0"/>
  </r>
  <r>
    <n v="1993"/>
    <x v="5"/>
    <n v="5"/>
    <s v="Wake Forest"/>
    <n v="81"/>
    <n v="12"/>
    <s v="Chattanooga"/>
    <n v="58"/>
    <s v="Winner"/>
    <n v="5"/>
    <x v="0"/>
  </r>
  <r>
    <n v="1993"/>
    <x v="5"/>
    <n v="8"/>
    <s v="Utah"/>
    <n v="86"/>
    <n v="9"/>
    <s v="Pittsburgh"/>
    <n v="85"/>
    <s v="Winner"/>
    <n v="8"/>
    <x v="0"/>
  </r>
  <r>
    <n v="1993"/>
    <x v="5"/>
    <n v="1"/>
    <s v="Kentucky"/>
    <n v="96"/>
    <n v="16"/>
    <s v="Rider"/>
    <n v="52"/>
    <s v="Winner"/>
    <n v="1"/>
    <x v="0"/>
  </r>
  <r>
    <n v="1993"/>
    <x v="5"/>
    <n v="8"/>
    <s v="New Orleans"/>
    <n v="55"/>
    <n v="9"/>
    <s v="Xavier"/>
    <n v="73"/>
    <s v="Loser"/>
    <n v="9"/>
    <x v="1"/>
  </r>
  <r>
    <n v="1993"/>
    <x v="5"/>
    <n v="5"/>
    <s v="Oklahoma State"/>
    <n v="74"/>
    <n v="12"/>
    <s v="Marquette"/>
    <n v="62"/>
    <s v="Winner"/>
    <n v="5"/>
    <x v="0"/>
  </r>
  <r>
    <n v="1993"/>
    <x v="5"/>
    <n v="4"/>
    <s v="Louisville"/>
    <n v="76"/>
    <n v="13"/>
    <s v="Delaware"/>
    <n v="70"/>
    <s v="Winner"/>
    <n v="4"/>
    <x v="0"/>
  </r>
  <r>
    <n v="1993"/>
    <x v="5"/>
    <n v="1"/>
    <s v="Indiana"/>
    <n v="97"/>
    <n v="16"/>
    <s v="Wright State"/>
    <n v="54"/>
    <s v="Winner"/>
    <n v="1"/>
    <x v="0"/>
  </r>
  <r>
    <n v="1993"/>
    <x v="5"/>
    <n v="2"/>
    <s v="Cincinnati"/>
    <n v="93"/>
    <n v="15"/>
    <s v="Coppin State"/>
    <n v="66"/>
    <s v="Winner"/>
    <n v="2"/>
    <x v="0"/>
  </r>
  <r>
    <n v="1993"/>
    <x v="5"/>
    <n v="7"/>
    <s v="Temple"/>
    <n v="75"/>
    <n v="10"/>
    <s v="Missouri"/>
    <n v="61"/>
    <s v="Winner"/>
    <n v="7"/>
    <x v="0"/>
  </r>
  <r>
    <n v="1993"/>
    <x v="5"/>
    <n v="3"/>
    <s v="Florida State"/>
    <n v="82"/>
    <n v="14"/>
    <s v="Evansville"/>
    <n v="70"/>
    <s v="Winner"/>
    <n v="3"/>
    <x v="0"/>
  </r>
  <r>
    <n v="1993"/>
    <x v="5"/>
    <n v="7"/>
    <s v="Western Kentucky"/>
    <n v="55"/>
    <n v="10"/>
    <s v="Memphis"/>
    <n v="52"/>
    <s v="Winner"/>
    <n v="7"/>
    <x v="0"/>
  </r>
  <r>
    <n v="1993"/>
    <x v="5"/>
    <n v="1"/>
    <s v="North Carolina"/>
    <n v="85"/>
    <n v="16"/>
    <s v="East Carolina"/>
    <n v="65"/>
    <s v="Winner"/>
    <n v="1"/>
    <x v="0"/>
  </r>
  <r>
    <n v="1993"/>
    <x v="5"/>
    <n v="2"/>
    <s v="Arizona"/>
    <n v="61"/>
    <n v="15"/>
    <s v="Santa Clara"/>
    <n v="64"/>
    <s v="Loser"/>
    <n v="15"/>
    <x v="1"/>
  </r>
  <r>
    <n v="1993"/>
    <x v="5"/>
    <n v="3"/>
    <s v="Vanderbilt"/>
    <n v="92"/>
    <n v="14"/>
    <s v="Boise State"/>
    <n v="72"/>
    <s v="Winner"/>
    <n v="3"/>
    <x v="0"/>
  </r>
  <r>
    <n v="1993"/>
    <x v="5"/>
    <n v="7"/>
    <s v="Brigham Young"/>
    <n v="80"/>
    <n v="10"/>
    <s v="Southern Methodist"/>
    <n v="71"/>
    <s v="Winner"/>
    <n v="7"/>
    <x v="0"/>
  </r>
  <r>
    <n v="1993"/>
    <x v="5"/>
    <n v="2"/>
    <s v="Kansas"/>
    <n v="94"/>
    <n v="15"/>
    <s v="Ball State"/>
    <n v="72"/>
    <s v="Winner"/>
    <n v="2"/>
    <x v="0"/>
  </r>
  <r>
    <n v="1993"/>
    <x v="5"/>
    <n v="6"/>
    <s v="Kansas State"/>
    <n v="53"/>
    <n v="11"/>
    <s v="Tulane"/>
    <n v="55"/>
    <s v="Loser"/>
    <n v="11"/>
    <x v="1"/>
  </r>
  <r>
    <n v="1993"/>
    <x v="5"/>
    <n v="2"/>
    <s v="Seton Hall"/>
    <n v="81"/>
    <n v="15"/>
    <s v="Tennessee State"/>
    <n v="59"/>
    <s v="Winner"/>
    <n v="2"/>
    <x v="0"/>
  </r>
  <r>
    <n v="1993"/>
    <x v="5"/>
    <n v="5"/>
    <s v="St. John's"/>
    <n v="85"/>
    <n v="12"/>
    <s v="Texas Tech"/>
    <n v="67"/>
    <s v="Winner"/>
    <n v="5"/>
    <x v="0"/>
  </r>
  <r>
    <n v="1993"/>
    <x v="5"/>
    <n v="4"/>
    <s v="Arkansas"/>
    <n v="94"/>
    <n v="13"/>
    <s v="Holy Cross"/>
    <n v="64"/>
    <s v="Winner"/>
    <n v="4"/>
    <x v="0"/>
  </r>
  <r>
    <n v="1993"/>
    <x v="5"/>
    <n v="6"/>
    <s v="California"/>
    <n v="66"/>
    <n v="11"/>
    <s v="LSU"/>
    <n v="64"/>
    <s v="Winner"/>
    <n v="6"/>
    <x v="0"/>
  </r>
  <r>
    <n v="1993"/>
    <x v="5"/>
    <n v="3"/>
    <s v="Duke"/>
    <n v="105"/>
    <n v="14"/>
    <s v="Southern Illinois"/>
    <n v="70"/>
    <s v="Winner"/>
    <n v="3"/>
    <x v="0"/>
  </r>
  <r>
    <n v="1993"/>
    <x v="5"/>
    <n v="8"/>
    <s v="Rhode Island"/>
    <n v="74"/>
    <n v="9"/>
    <s v="Purdue"/>
    <n v="68"/>
    <s v="Winner"/>
    <n v="8"/>
    <x v="0"/>
  </r>
  <r>
    <n v="1993"/>
    <x v="5"/>
    <n v="6"/>
    <s v="Illinois"/>
    <n v="75"/>
    <n v="11"/>
    <s v="Long Beach State"/>
    <n v="72"/>
    <s v="Winner"/>
    <n v="6"/>
    <x v="0"/>
  </r>
  <r>
    <n v="1992"/>
    <x v="0"/>
    <n v="6"/>
    <s v="Michigan"/>
    <n v="51"/>
    <n v="1"/>
    <s v="Duke"/>
    <n v="71"/>
    <s v="Loser"/>
    <n v="1"/>
    <x v="1"/>
  </r>
  <r>
    <n v="1992"/>
    <x v="1"/>
    <n v="4"/>
    <s v="Cincinnati"/>
    <n v="72"/>
    <n v="6"/>
    <s v="Michigan"/>
    <n v="76"/>
    <s v="Loser"/>
    <n v="6"/>
    <x v="1"/>
  </r>
  <r>
    <n v="1992"/>
    <x v="1"/>
    <n v="1"/>
    <s v="Duke"/>
    <n v="81"/>
    <n v="2"/>
    <s v="Indiana"/>
    <n v="78"/>
    <s v="Winner"/>
    <n v="1"/>
    <x v="0"/>
  </r>
  <r>
    <n v="1992"/>
    <x v="2"/>
    <n v="1"/>
    <s v="Ohio State"/>
    <n v="71"/>
    <n v="6"/>
    <s v="Michigan"/>
    <n v="75"/>
    <s v="Loser"/>
    <n v="6"/>
    <x v="1"/>
  </r>
  <r>
    <n v="1992"/>
    <x v="2"/>
    <n v="4"/>
    <s v="Cincinnati"/>
    <n v="88"/>
    <n v="6"/>
    <s v="Memphis"/>
    <n v="57"/>
    <s v="Winner"/>
    <n v="4"/>
    <x v="0"/>
  </r>
  <r>
    <n v="1992"/>
    <x v="2"/>
    <n v="1"/>
    <s v="UCLA"/>
    <n v="79"/>
    <n v="2"/>
    <s v="Indiana"/>
    <n v="106"/>
    <s v="Loser"/>
    <n v="2"/>
    <x v="1"/>
  </r>
  <r>
    <n v="1992"/>
    <x v="2"/>
    <n v="1"/>
    <s v="Duke"/>
    <n v="104"/>
    <n v="2"/>
    <s v="Kentucky"/>
    <n v="103"/>
    <s v="Winner"/>
    <n v="1"/>
    <x v="0"/>
  </r>
  <r>
    <n v="1992"/>
    <x v="3"/>
    <n v="9"/>
    <s v="UTEP"/>
    <n v="67"/>
    <n v="4"/>
    <s v="Cincinnati"/>
    <n v="69"/>
    <s v="Loser"/>
    <n v="4"/>
    <x v="1"/>
  </r>
  <r>
    <n v="1992"/>
    <x v="3"/>
    <n v="1"/>
    <s v="Ohio State"/>
    <n v="80"/>
    <n v="4"/>
    <s v="North Carolina"/>
    <n v="73"/>
    <s v="Winner"/>
    <n v="1"/>
    <x v="0"/>
  </r>
  <r>
    <n v="1992"/>
    <x v="3"/>
    <n v="6"/>
    <s v="Memphis"/>
    <n v="83"/>
    <n v="7"/>
    <s v="Georgia Tech"/>
    <n v="79"/>
    <s v="Winner"/>
    <n v="6"/>
    <x v="0"/>
  </r>
  <r>
    <n v="1992"/>
    <x v="3"/>
    <n v="6"/>
    <s v="Michigan"/>
    <n v="75"/>
    <n v="2"/>
    <s v="Oklahoma State"/>
    <n v="72"/>
    <s v="Winner"/>
    <n v="6"/>
    <x v="0"/>
  </r>
  <r>
    <n v="1992"/>
    <x v="3"/>
    <n v="1"/>
    <s v="Duke"/>
    <n v="81"/>
    <n v="4"/>
    <s v="Seton Hall"/>
    <n v="69"/>
    <s v="Winner"/>
    <n v="1"/>
    <x v="0"/>
  </r>
  <r>
    <n v="1992"/>
    <x v="3"/>
    <n v="1"/>
    <s v="UCLA"/>
    <n v="85"/>
    <n v="12"/>
    <s v="New Mexico State"/>
    <n v="78"/>
    <s v="Winner"/>
    <n v="1"/>
    <x v="0"/>
  </r>
  <r>
    <n v="1992"/>
    <x v="3"/>
    <n v="3"/>
    <s v="Florida State"/>
    <n v="74"/>
    <n v="2"/>
    <s v="Indiana"/>
    <n v="85"/>
    <s v="Loser"/>
    <n v="2"/>
    <x v="1"/>
  </r>
  <r>
    <n v="1992"/>
    <x v="3"/>
    <n v="3"/>
    <s v="Massachusetts"/>
    <n v="77"/>
    <n v="2"/>
    <s v="Kentucky"/>
    <n v="87"/>
    <s v="Loser"/>
    <n v="2"/>
    <x v="1"/>
  </r>
  <r>
    <n v="1992"/>
    <x v="4"/>
    <n v="6"/>
    <s v="Michigan"/>
    <n v="102"/>
    <n v="14"/>
    <s v="East Tennessee State"/>
    <n v="90"/>
    <s v="Winner"/>
    <n v="6"/>
    <x v="0"/>
  </r>
  <r>
    <n v="1992"/>
    <x v="4"/>
    <n v="6"/>
    <s v="Syracuse"/>
    <n v="71"/>
    <n v="3"/>
    <s v="Massachusetts"/>
    <n v="77"/>
    <s v="Loser"/>
    <n v="3"/>
    <x v="1"/>
  </r>
  <r>
    <n v="1992"/>
    <x v="4"/>
    <n v="10"/>
    <s v="Iowa State"/>
    <n v="98"/>
    <n v="2"/>
    <s v="Kentucky"/>
    <n v="106"/>
    <s v="Loser"/>
    <n v="2"/>
    <x v="1"/>
  </r>
  <r>
    <n v="1992"/>
    <x v="4"/>
    <n v="1"/>
    <s v="UCLA"/>
    <n v="85"/>
    <n v="8"/>
    <s v="Louisville"/>
    <n v="69"/>
    <s v="Winner"/>
    <n v="1"/>
    <x v="0"/>
  </r>
  <r>
    <n v="1992"/>
    <x v="4"/>
    <n v="12"/>
    <s v="New Mexico State"/>
    <n v="81"/>
    <n v="13"/>
    <s v="Louisiana-Lafayette"/>
    <n v="73"/>
    <s v="Winner"/>
    <n v="12"/>
    <x v="0"/>
  </r>
  <r>
    <n v="1992"/>
    <x v="4"/>
    <n v="1"/>
    <s v="Kansas"/>
    <n v="60"/>
    <n v="9"/>
    <s v="UTEP"/>
    <n v="66"/>
    <s v="Loser"/>
    <n v="9"/>
    <x v="1"/>
  </r>
  <r>
    <n v="1992"/>
    <x v="4"/>
    <n v="5"/>
    <s v="Michigan State"/>
    <n v="65"/>
    <n v="4"/>
    <s v="Cincinnati"/>
    <n v="77"/>
    <s v="Loser"/>
    <n v="4"/>
    <x v="1"/>
  </r>
  <r>
    <n v="1992"/>
    <x v="4"/>
    <n v="10"/>
    <s v="Tulane"/>
    <n v="71"/>
    <n v="2"/>
    <s v="Oklahoma State"/>
    <n v="87"/>
    <s v="Loser"/>
    <n v="2"/>
    <x v="1"/>
  </r>
  <r>
    <n v="1992"/>
    <x v="4"/>
    <n v="5"/>
    <s v="Missouri"/>
    <n v="71"/>
    <n v="4"/>
    <s v="Seton Hall"/>
    <n v="88"/>
    <s v="Loser"/>
    <n v="4"/>
    <x v="1"/>
  </r>
  <r>
    <n v="1992"/>
    <x v="4"/>
    <n v="1"/>
    <s v="Ohio State"/>
    <n v="78"/>
    <n v="9"/>
    <s v="Connecticut"/>
    <n v="55"/>
    <s v="Winner"/>
    <n v="1"/>
    <x v="0"/>
  </r>
  <r>
    <n v="1992"/>
    <x v="4"/>
    <n v="5"/>
    <s v="Alabama"/>
    <n v="55"/>
    <n v="4"/>
    <s v="North Carolina"/>
    <n v="64"/>
    <s v="Loser"/>
    <n v="4"/>
    <x v="1"/>
  </r>
  <r>
    <n v="1992"/>
    <x v="4"/>
    <n v="6"/>
    <s v="Memphis"/>
    <n v="82"/>
    <n v="3"/>
    <s v="Arkansas"/>
    <n v="80"/>
    <s v="Winner"/>
    <n v="6"/>
    <x v="0"/>
  </r>
  <r>
    <n v="1992"/>
    <x v="4"/>
    <n v="7"/>
    <s v="Georgia Tech"/>
    <n v="79"/>
    <n v="2"/>
    <s v="Southern California"/>
    <n v="78"/>
    <s v="Winner"/>
    <n v="7"/>
    <x v="0"/>
  </r>
  <r>
    <n v="1992"/>
    <x v="4"/>
    <n v="7"/>
    <s v="LSU"/>
    <n v="79"/>
    <n v="2"/>
    <s v="Indiana"/>
    <n v="89"/>
    <s v="Loser"/>
    <n v="2"/>
    <x v="1"/>
  </r>
  <r>
    <n v="1992"/>
    <x v="4"/>
    <n v="1"/>
    <s v="Duke"/>
    <n v="75"/>
    <n v="9"/>
    <s v="Iowa"/>
    <n v="62"/>
    <s v="Winner"/>
    <n v="1"/>
    <x v="0"/>
  </r>
  <r>
    <n v="1992"/>
    <x v="4"/>
    <n v="6"/>
    <s v="Georgetown"/>
    <n v="68"/>
    <n v="3"/>
    <s v="Florida State"/>
    <n v="78"/>
    <s v="Loser"/>
    <n v="3"/>
    <x v="1"/>
  </r>
  <r>
    <n v="1992"/>
    <x v="5"/>
    <n v="1"/>
    <s v="Kansas"/>
    <n v="100"/>
    <n v="16"/>
    <s v="Howard"/>
    <n v="67"/>
    <s v="Winner"/>
    <n v="1"/>
    <x v="0"/>
  </r>
  <r>
    <n v="1992"/>
    <x v="5"/>
    <n v="6"/>
    <s v="Michigan"/>
    <n v="73"/>
    <n v="11"/>
    <s v="Temple"/>
    <n v="66"/>
    <s v="Winner"/>
    <n v="6"/>
    <x v="0"/>
  </r>
  <r>
    <n v="1992"/>
    <x v="5"/>
    <n v="3"/>
    <s v="Arizona"/>
    <n v="80"/>
    <n v="14"/>
    <s v="East Tennessee State"/>
    <n v="87"/>
    <s v="Loser"/>
    <n v="14"/>
    <x v="1"/>
  </r>
  <r>
    <n v="1992"/>
    <x v="5"/>
    <n v="7"/>
    <s v="St. John's"/>
    <n v="57"/>
    <n v="10"/>
    <s v="Tulane"/>
    <n v="61"/>
    <s v="Loser"/>
    <n v="10"/>
    <x v="1"/>
  </r>
  <r>
    <n v="1992"/>
    <x v="5"/>
    <n v="2"/>
    <s v="Oklahoma State"/>
    <n v="100"/>
    <n v="15"/>
    <s v="Georgia Southern"/>
    <n v="73"/>
    <s v="Winner"/>
    <n v="2"/>
    <x v="0"/>
  </r>
  <r>
    <n v="1992"/>
    <x v="5"/>
    <n v="6"/>
    <s v="Syracuse"/>
    <n v="51"/>
    <n v="11"/>
    <s v="Princeton"/>
    <n v="43"/>
    <s v="Winner"/>
    <n v="6"/>
    <x v="0"/>
  </r>
  <r>
    <n v="1992"/>
    <x v="5"/>
    <n v="3"/>
    <s v="Massachusetts"/>
    <n v="85"/>
    <n v="14"/>
    <s v="Fordham"/>
    <n v="58"/>
    <s v="Winner"/>
    <n v="3"/>
    <x v="0"/>
  </r>
  <r>
    <n v="1992"/>
    <x v="5"/>
    <n v="7"/>
    <s v="Charlotte"/>
    <n v="74"/>
    <n v="10"/>
    <s v="Iowa State"/>
    <n v="76"/>
    <s v="Loser"/>
    <n v="10"/>
    <x v="1"/>
  </r>
  <r>
    <n v="1992"/>
    <x v="5"/>
    <n v="2"/>
    <s v="Kentucky"/>
    <n v="88"/>
    <n v="15"/>
    <s v="Old Dominion"/>
    <n v="69"/>
    <s v="Winner"/>
    <n v="2"/>
    <x v="0"/>
  </r>
  <r>
    <n v="1992"/>
    <x v="5"/>
    <n v="1"/>
    <s v="UCLA"/>
    <n v="73"/>
    <n v="16"/>
    <s v="Robert Morris"/>
    <n v="53"/>
    <s v="Winner"/>
    <n v="1"/>
    <x v="0"/>
  </r>
  <r>
    <n v="1992"/>
    <x v="5"/>
    <n v="8"/>
    <s v="Louisville"/>
    <n v="81"/>
    <n v="9"/>
    <s v="Wake Forest"/>
    <n v="58"/>
    <s v="Winner"/>
    <n v="8"/>
    <x v="0"/>
  </r>
  <r>
    <n v="1992"/>
    <x v="5"/>
    <n v="5"/>
    <s v="DePaul"/>
    <n v="73"/>
    <n v="12"/>
    <s v="New Mexico State"/>
    <n v="81"/>
    <s v="Loser"/>
    <n v="12"/>
    <x v="1"/>
  </r>
  <r>
    <n v="1992"/>
    <x v="5"/>
    <n v="4"/>
    <s v="Oklahoma"/>
    <n v="87"/>
    <n v="13"/>
    <s v="Louisiana-Lafayette"/>
    <n v="83"/>
    <s v="Winner"/>
    <n v="4"/>
    <x v="0"/>
  </r>
  <r>
    <n v="1992"/>
    <x v="5"/>
    <n v="8"/>
    <s v="Evansville"/>
    <n v="50"/>
    <n v="9"/>
    <s v="UTEP"/>
    <n v="55"/>
    <s v="Loser"/>
    <n v="9"/>
    <x v="1"/>
  </r>
  <r>
    <n v="1992"/>
    <x v="5"/>
    <n v="5"/>
    <s v="Michigan State"/>
    <n v="61"/>
    <n v="12"/>
    <s v="Missouri State"/>
    <n v="54"/>
    <s v="Winner"/>
    <n v="5"/>
    <x v="0"/>
  </r>
  <r>
    <n v="1992"/>
    <x v="5"/>
    <n v="4"/>
    <s v="Cincinnati"/>
    <n v="85"/>
    <n v="13"/>
    <s v="Delaware"/>
    <n v="47"/>
    <s v="Winner"/>
    <n v="4"/>
    <x v="0"/>
  </r>
  <r>
    <n v="1992"/>
    <x v="5"/>
    <n v="2"/>
    <s v="Southern California"/>
    <n v="84"/>
    <n v="15"/>
    <s v="Louisiana-Monroe"/>
    <n v="54"/>
    <s v="Winner"/>
    <n v="2"/>
    <x v="0"/>
  </r>
  <r>
    <n v="1992"/>
    <x v="5"/>
    <n v="2"/>
    <s v="Indiana"/>
    <n v="94"/>
    <n v="15"/>
    <s v="Eastern Illinois"/>
    <n v="55"/>
    <s v="Winner"/>
    <n v="2"/>
    <x v="0"/>
  </r>
  <r>
    <n v="1992"/>
    <x v="5"/>
    <n v="7"/>
    <s v="LSU"/>
    <n v="94"/>
    <n v="10"/>
    <s v="Brigham Young"/>
    <n v="83"/>
    <s v="Winner"/>
    <n v="7"/>
    <x v="0"/>
  </r>
  <r>
    <n v="1992"/>
    <x v="5"/>
    <n v="8"/>
    <s v="Nebraska"/>
    <n v="65"/>
    <n v="9"/>
    <s v="Connecticut"/>
    <n v="86"/>
    <s v="Loser"/>
    <n v="9"/>
    <x v="1"/>
  </r>
  <r>
    <n v="1992"/>
    <x v="5"/>
    <n v="1"/>
    <s v="Ohio State"/>
    <n v="83"/>
    <n v="16"/>
    <s v="Mississippi Valley State"/>
    <n v="56"/>
    <s v="Winner"/>
    <n v="1"/>
    <x v="0"/>
  </r>
  <r>
    <n v="1992"/>
    <x v="5"/>
    <n v="3"/>
    <s v="Florida State"/>
    <n v="78"/>
    <n v="14"/>
    <s v="Montana"/>
    <n v="68"/>
    <s v="Winner"/>
    <n v="3"/>
    <x v="0"/>
  </r>
  <r>
    <n v="1992"/>
    <x v="5"/>
    <n v="6"/>
    <s v="Memphis"/>
    <n v="80"/>
    <n v="11"/>
    <s v="Pepperdine"/>
    <n v="70"/>
    <s v="Winner"/>
    <n v="6"/>
    <x v="0"/>
  </r>
  <r>
    <n v="1992"/>
    <x v="5"/>
    <n v="3"/>
    <s v="Arkansas"/>
    <n v="80"/>
    <n v="14"/>
    <s v="Murray St."/>
    <n v="69"/>
    <s v="Winner"/>
    <n v="3"/>
    <x v="0"/>
  </r>
  <r>
    <n v="1992"/>
    <x v="5"/>
    <n v="7"/>
    <s v="Georgia Tech"/>
    <n v="65"/>
    <n v="10"/>
    <s v="Houston"/>
    <n v="60"/>
    <s v="Winner"/>
    <n v="7"/>
    <x v="0"/>
  </r>
  <r>
    <n v="1992"/>
    <x v="5"/>
    <n v="6"/>
    <s v="Georgetown"/>
    <n v="75"/>
    <n v="11"/>
    <s v="South Florida"/>
    <n v="60"/>
    <s v="Winner"/>
    <n v="6"/>
    <x v="0"/>
  </r>
  <r>
    <n v="1992"/>
    <x v="5"/>
    <n v="4"/>
    <s v="Seton Hall"/>
    <n v="78"/>
    <n v="13"/>
    <s v="La Salle"/>
    <n v="76"/>
    <s v="Winner"/>
    <n v="4"/>
    <x v="0"/>
  </r>
  <r>
    <n v="1992"/>
    <x v="5"/>
    <n v="5"/>
    <s v="Missouri"/>
    <n v="89"/>
    <n v="12"/>
    <s v="West Virginia"/>
    <n v="78"/>
    <s v="Winner"/>
    <n v="5"/>
    <x v="0"/>
  </r>
  <r>
    <n v="1992"/>
    <x v="5"/>
    <n v="1"/>
    <s v="Duke"/>
    <n v="82"/>
    <n v="16"/>
    <s v="Campbell"/>
    <n v="56"/>
    <s v="Winner"/>
    <n v="1"/>
    <x v="0"/>
  </r>
  <r>
    <n v="1992"/>
    <x v="5"/>
    <n v="4"/>
    <s v="North Carolina"/>
    <n v="68"/>
    <n v="13"/>
    <s v="Miami (Ohio)"/>
    <n v="63"/>
    <s v="Winner"/>
    <n v="4"/>
    <x v="0"/>
  </r>
  <r>
    <n v="1992"/>
    <x v="5"/>
    <n v="8"/>
    <s v="Texas"/>
    <n v="92"/>
    <n v="9"/>
    <s v="Iowa"/>
    <n v="98"/>
    <s v="Loser"/>
    <n v="9"/>
    <x v="1"/>
  </r>
  <r>
    <n v="1992"/>
    <x v="5"/>
    <n v="5"/>
    <s v="Alabama"/>
    <n v="80"/>
    <n v="12"/>
    <s v="Stanford"/>
    <n v="75"/>
    <s v="Winner"/>
    <n v="5"/>
    <x v="0"/>
  </r>
  <r>
    <n v="1991"/>
    <x v="0"/>
    <n v="2"/>
    <s v="Duke"/>
    <n v="72"/>
    <n v="3"/>
    <s v="Kansas"/>
    <n v="65"/>
    <s v="Winner"/>
    <n v="2"/>
    <x v="0"/>
  </r>
  <r>
    <n v="1991"/>
    <x v="1"/>
    <n v="1"/>
    <s v="North Carolina"/>
    <n v="73"/>
    <n v="3"/>
    <s v="Kansas"/>
    <n v="79"/>
    <s v="Loser"/>
    <n v="3"/>
    <x v="1"/>
  </r>
  <r>
    <n v="1991"/>
    <x v="1"/>
    <n v="1"/>
    <s v="UNLV"/>
    <n v="77"/>
    <n v="2"/>
    <s v="Duke"/>
    <n v="79"/>
    <s v="Loser"/>
    <n v="2"/>
    <x v="1"/>
  </r>
  <r>
    <n v="1991"/>
    <x v="2"/>
    <n v="4"/>
    <s v="St. John's"/>
    <n v="61"/>
    <n v="2"/>
    <s v="Duke"/>
    <n v="78"/>
    <s v="Loser"/>
    <n v="2"/>
    <x v="1"/>
  </r>
  <r>
    <n v="1991"/>
    <x v="2"/>
    <n v="1"/>
    <s v="North Carolina"/>
    <n v="75"/>
    <n v="10"/>
    <s v="Temple"/>
    <n v="72"/>
    <s v="Winner"/>
    <n v="1"/>
    <x v="0"/>
  </r>
  <r>
    <n v="1991"/>
    <x v="2"/>
    <n v="1"/>
    <s v="Arkansas"/>
    <n v="81"/>
    <n v="3"/>
    <s v="Kansas"/>
    <n v="93"/>
    <s v="Loser"/>
    <n v="3"/>
    <x v="1"/>
  </r>
  <r>
    <n v="1991"/>
    <x v="2"/>
    <n v="1"/>
    <s v="UNLV"/>
    <n v="77"/>
    <n v="3"/>
    <s v="Seton Hall"/>
    <n v="65"/>
    <s v="Winner"/>
    <n v="1"/>
    <x v="0"/>
  </r>
  <r>
    <n v="1991"/>
    <x v="3"/>
    <n v="1"/>
    <s v="Ohio State"/>
    <n v="74"/>
    <n v="4"/>
    <s v="St. John's"/>
    <n v="91"/>
    <s v="Loser"/>
    <n v="4"/>
    <x v="1"/>
  </r>
  <r>
    <n v="1991"/>
    <x v="3"/>
    <n v="1"/>
    <s v="North Carolina"/>
    <n v="93"/>
    <n v="12"/>
    <s v="Eastern Michigan"/>
    <n v="67"/>
    <s v="Winner"/>
    <n v="1"/>
    <x v="0"/>
  </r>
  <r>
    <n v="1991"/>
    <x v="3"/>
    <n v="11"/>
    <s v="Connecticut"/>
    <n v="67"/>
    <n v="2"/>
    <s v="Duke"/>
    <n v="81"/>
    <s v="Loser"/>
    <n v="2"/>
    <x v="1"/>
  </r>
  <r>
    <n v="1991"/>
    <x v="3"/>
    <n v="3"/>
    <s v="Oklahoma State"/>
    <n v="63"/>
    <n v="10"/>
    <s v="Temple"/>
    <n v="72"/>
    <s v="Loser"/>
    <n v="10"/>
    <x v="1"/>
  </r>
  <r>
    <n v="1991"/>
    <x v="3"/>
    <n v="3"/>
    <s v="Kansas"/>
    <n v="83"/>
    <n v="2"/>
    <s v="Indiana"/>
    <n v="65"/>
    <s v="Winner"/>
    <n v="3"/>
    <x v="0"/>
  </r>
  <r>
    <n v="1991"/>
    <x v="3"/>
    <n v="1"/>
    <s v="Arkansas"/>
    <n v="93"/>
    <n v="4"/>
    <s v="Alabama"/>
    <n v="70"/>
    <s v="Winner"/>
    <n v="1"/>
    <x v="0"/>
  </r>
  <r>
    <n v="1991"/>
    <x v="3"/>
    <n v="1"/>
    <s v="UNLV"/>
    <n v="83"/>
    <n v="4"/>
    <s v="Utah"/>
    <n v="66"/>
    <s v="Winner"/>
    <n v="1"/>
    <x v="0"/>
  </r>
  <r>
    <n v="1991"/>
    <x v="3"/>
    <n v="3"/>
    <s v="Seton Hall"/>
    <n v="81"/>
    <n v="2"/>
    <s v="Arizona"/>
    <n v="77"/>
    <s v="Winner"/>
    <n v="3"/>
    <x v="0"/>
  </r>
  <r>
    <n v="1991"/>
    <x v="4"/>
    <n v="5"/>
    <s v="Michigan State"/>
    <n v="84"/>
    <n v="4"/>
    <s v="Utah"/>
    <n v="85"/>
    <s v="Loser"/>
    <n v="4"/>
    <x v="1"/>
  </r>
  <r>
    <n v="1991"/>
    <x v="4"/>
    <n v="1"/>
    <s v="Arkansas"/>
    <n v="97"/>
    <n v="8"/>
    <s v="Arizona State"/>
    <n v="90"/>
    <s v="Winner"/>
    <n v="1"/>
    <x v="0"/>
  </r>
  <r>
    <n v="1991"/>
    <x v="4"/>
    <n v="12"/>
    <s v="Eastern Michigan"/>
    <n v="71"/>
    <n v="13"/>
    <s v="Penn State"/>
    <n v="68"/>
    <s v="Winner"/>
    <n v="12"/>
    <x v="0"/>
  </r>
  <r>
    <n v="1991"/>
    <x v="4"/>
    <n v="1"/>
    <s v="North Carolina"/>
    <n v="84"/>
    <n v="9"/>
    <s v="Villanova"/>
    <n v="69"/>
    <s v="Winner"/>
    <n v="1"/>
    <x v="0"/>
  </r>
  <r>
    <n v="1991"/>
    <x v="4"/>
    <n v="5"/>
    <s v="Texas"/>
    <n v="76"/>
    <n v="4"/>
    <s v="St. John's"/>
    <n v="84"/>
    <s v="Loser"/>
    <n v="4"/>
    <x v="1"/>
  </r>
  <r>
    <n v="1991"/>
    <x v="4"/>
    <n v="1"/>
    <s v="Ohio State"/>
    <n v="65"/>
    <n v="8"/>
    <s v="Georgia Tech"/>
    <n v="61"/>
    <s v="Winner"/>
    <n v="1"/>
    <x v="0"/>
  </r>
  <r>
    <n v="1991"/>
    <x v="4"/>
    <n v="5"/>
    <s v="Wake Forest"/>
    <n v="88"/>
    <n v="4"/>
    <s v="Alabama"/>
    <n v="96"/>
    <s v="Loser"/>
    <n v="4"/>
    <x v="1"/>
  </r>
  <r>
    <n v="1991"/>
    <x v="4"/>
    <n v="1"/>
    <s v="UNLV"/>
    <n v="62"/>
    <n v="8"/>
    <s v="Georgetown"/>
    <n v="54"/>
    <s v="Winner"/>
    <n v="1"/>
    <x v="0"/>
  </r>
  <r>
    <n v="1991"/>
    <x v="4"/>
    <n v="11"/>
    <s v="Creighton"/>
    <n v="69"/>
    <n v="3"/>
    <s v="Seton Hall"/>
    <n v="81"/>
    <s v="Loser"/>
    <n v="3"/>
    <x v="1"/>
  </r>
  <r>
    <n v="1991"/>
    <x v="4"/>
    <n v="6"/>
    <s v="Pittsburgh"/>
    <n v="66"/>
    <n v="3"/>
    <s v="Kansas"/>
    <n v="77"/>
    <s v="Loser"/>
    <n v="3"/>
    <x v="1"/>
  </r>
  <r>
    <n v="1991"/>
    <x v="4"/>
    <n v="7"/>
    <s v="Florida State"/>
    <n v="60"/>
    <n v="2"/>
    <s v="Indiana"/>
    <n v="82"/>
    <s v="Loser"/>
    <n v="2"/>
    <x v="1"/>
  </r>
  <r>
    <n v="1991"/>
    <x v="4"/>
    <n v="6"/>
    <s v="North Carolina State"/>
    <n v="64"/>
    <n v="3"/>
    <s v="Oklahoma State"/>
    <n v="73"/>
    <s v="Loser"/>
    <n v="3"/>
    <x v="1"/>
  </r>
  <r>
    <n v="1991"/>
    <x v="4"/>
    <n v="10"/>
    <s v="Temple"/>
    <n v="77"/>
    <n v="15"/>
    <s v="Richmond"/>
    <n v="64"/>
    <s v="Winner"/>
    <n v="10"/>
    <x v="0"/>
  </r>
  <r>
    <n v="1991"/>
    <x v="4"/>
    <n v="11"/>
    <s v="Connecticut"/>
    <n v="66"/>
    <n v="14"/>
    <s v="Xavier"/>
    <n v="50"/>
    <s v="Winner"/>
    <n v="11"/>
    <x v="0"/>
  </r>
  <r>
    <n v="1991"/>
    <x v="4"/>
    <n v="7"/>
    <s v="Iowa"/>
    <n v="70"/>
    <n v="2"/>
    <s v="Duke"/>
    <n v="85"/>
    <s v="Loser"/>
    <n v="2"/>
    <x v="1"/>
  </r>
  <r>
    <n v="1991"/>
    <x v="4"/>
    <n v="10"/>
    <s v="Brigham Young"/>
    <n v="69"/>
    <n v="2"/>
    <s v="Arizona"/>
    <n v="81"/>
    <s v="Loser"/>
    <n v="2"/>
    <x v="1"/>
  </r>
  <r>
    <n v="1991"/>
    <x v="5"/>
    <n v="8"/>
    <s v="Princeton"/>
    <n v="48"/>
    <n v="9"/>
    <s v="Villanova"/>
    <n v="50"/>
    <s v="Loser"/>
    <n v="9"/>
    <x v="1"/>
  </r>
  <r>
    <n v="1991"/>
    <x v="5"/>
    <n v="5"/>
    <s v="Mississippi State"/>
    <n v="56"/>
    <n v="12"/>
    <s v="Eastern Michigan"/>
    <n v="76"/>
    <s v="Loser"/>
    <n v="12"/>
    <x v="1"/>
  </r>
  <r>
    <n v="1991"/>
    <x v="5"/>
    <n v="4"/>
    <s v="UCLA"/>
    <n v="69"/>
    <n v="13"/>
    <s v="Penn State"/>
    <n v="74"/>
    <s v="Loser"/>
    <n v="13"/>
    <x v="1"/>
  </r>
  <r>
    <n v="1991"/>
    <x v="5"/>
    <n v="5"/>
    <s v="Texas"/>
    <n v="73"/>
    <n v="12"/>
    <s v="St. Peter's"/>
    <n v="65"/>
    <s v="Winner"/>
    <n v="5"/>
    <x v="0"/>
  </r>
  <r>
    <n v="1991"/>
    <x v="5"/>
    <n v="8"/>
    <s v="Georgetown"/>
    <n v="70"/>
    <n v="9"/>
    <s v="Vanderbilt"/>
    <n v="60"/>
    <s v="Winner"/>
    <n v="8"/>
    <x v="0"/>
  </r>
  <r>
    <n v="1991"/>
    <x v="5"/>
    <n v="5"/>
    <s v="Michigan State"/>
    <n v="60"/>
    <n v="12"/>
    <s v="Wisconsin-Green Bay"/>
    <n v="58"/>
    <s v="Winner"/>
    <n v="5"/>
    <x v="0"/>
  </r>
  <r>
    <n v="1991"/>
    <x v="5"/>
    <n v="1"/>
    <s v="Ohio State"/>
    <n v="97"/>
    <n v="16"/>
    <s v="Towson"/>
    <n v="86"/>
    <s v="Winner"/>
    <n v="1"/>
    <x v="0"/>
  </r>
  <r>
    <n v="1991"/>
    <x v="5"/>
    <n v="1"/>
    <s v="Arkansas"/>
    <n v="117"/>
    <n v="16"/>
    <s v="Georgia State"/>
    <n v="76"/>
    <s v="Winner"/>
    <n v="1"/>
    <x v="0"/>
  </r>
  <r>
    <n v="1991"/>
    <x v="5"/>
    <n v="8"/>
    <s v="Arizona State"/>
    <n v="79"/>
    <n v="9"/>
    <s v="Rutgers"/>
    <n v="76"/>
    <s v="Winner"/>
    <n v="8"/>
    <x v="0"/>
  </r>
  <r>
    <n v="1991"/>
    <x v="5"/>
    <n v="5"/>
    <s v="Wake Forest"/>
    <n v="71"/>
    <n v="12"/>
    <s v="Louisiana Tech"/>
    <n v="65"/>
    <s v="Winner"/>
    <n v="5"/>
    <x v="0"/>
  </r>
  <r>
    <n v="1991"/>
    <x v="5"/>
    <n v="4"/>
    <s v="Alabama"/>
    <n v="89"/>
    <n v="13"/>
    <s v="Murray St."/>
    <n v="79"/>
    <s v="Winner"/>
    <n v="4"/>
    <x v="0"/>
  </r>
  <r>
    <n v="1991"/>
    <x v="5"/>
    <n v="4"/>
    <s v="Utah"/>
    <n v="82"/>
    <n v="13"/>
    <s v="South Alabama"/>
    <n v="72"/>
    <s v="Winner"/>
    <n v="4"/>
    <x v="0"/>
  </r>
  <r>
    <n v="1991"/>
    <x v="5"/>
    <n v="8"/>
    <s v="Georgia Tech"/>
    <n v="87"/>
    <n v="9"/>
    <s v="DePaul"/>
    <n v="70"/>
    <s v="Winner"/>
    <n v="8"/>
    <x v="0"/>
  </r>
  <r>
    <n v="1991"/>
    <x v="5"/>
    <n v="4"/>
    <s v="St. John's"/>
    <n v="75"/>
    <n v="13"/>
    <s v="Northern Illinois"/>
    <n v="68"/>
    <s v="Winner"/>
    <n v="4"/>
    <x v="0"/>
  </r>
  <r>
    <n v="1991"/>
    <x v="5"/>
    <n v="1"/>
    <s v="UNLV"/>
    <n v="99"/>
    <n v="16"/>
    <s v="Montana"/>
    <n v="65"/>
    <s v="Winner"/>
    <n v="1"/>
    <x v="0"/>
  </r>
  <r>
    <n v="1991"/>
    <x v="5"/>
    <n v="1"/>
    <s v="North Carolina"/>
    <n v="101"/>
    <n v="16"/>
    <s v="Northeastern"/>
    <n v="66"/>
    <s v="Winner"/>
    <n v="1"/>
    <x v="0"/>
  </r>
  <r>
    <n v="1991"/>
    <x v="5"/>
    <n v="2"/>
    <s v="Duke"/>
    <n v="102"/>
    <n v="15"/>
    <s v="Louisiana-Monroe"/>
    <n v="73"/>
    <s v="Winner"/>
    <n v="2"/>
    <x v="0"/>
  </r>
  <r>
    <n v="1991"/>
    <x v="5"/>
    <n v="6"/>
    <s v="New Mexico State"/>
    <n v="56"/>
    <n v="11"/>
    <s v="Creighton"/>
    <n v="64"/>
    <s v="Loser"/>
    <n v="11"/>
    <x v="1"/>
  </r>
  <r>
    <n v="1991"/>
    <x v="5"/>
    <n v="3"/>
    <s v="Seton Hall"/>
    <n v="71"/>
    <n v="14"/>
    <s v="Pepperdine"/>
    <n v="51"/>
    <s v="Winner"/>
    <n v="3"/>
    <x v="0"/>
  </r>
  <r>
    <n v="1991"/>
    <x v="5"/>
    <n v="7"/>
    <s v="Virginia"/>
    <n v="48"/>
    <n v="10"/>
    <s v="Brigham Young"/>
    <n v="61"/>
    <s v="Loser"/>
    <n v="10"/>
    <x v="1"/>
  </r>
  <r>
    <n v="1991"/>
    <x v="5"/>
    <n v="2"/>
    <s v="Arizona"/>
    <n v="93"/>
    <n v="15"/>
    <s v="St. Francis (Pa.)"/>
    <n v="80"/>
    <s v="Winner"/>
    <n v="2"/>
    <x v="0"/>
  </r>
  <r>
    <n v="1991"/>
    <x v="5"/>
    <n v="6"/>
    <s v="LSU"/>
    <n v="62"/>
    <n v="11"/>
    <s v="Connecticut"/>
    <n v="79"/>
    <s v="Loser"/>
    <n v="11"/>
    <x v="1"/>
  </r>
  <r>
    <n v="1991"/>
    <x v="5"/>
    <n v="3"/>
    <s v="Nebraska"/>
    <n v="84"/>
    <n v="14"/>
    <s v="Xavier"/>
    <n v="89"/>
    <s v="Loser"/>
    <n v="14"/>
    <x v="1"/>
  </r>
  <r>
    <n v="1991"/>
    <x v="5"/>
    <n v="7"/>
    <s v="Iowa"/>
    <n v="76"/>
    <n v="10"/>
    <s v="East Tennessee State"/>
    <n v="73"/>
    <s v="Winner"/>
    <n v="7"/>
    <x v="0"/>
  </r>
  <r>
    <n v="1991"/>
    <x v="5"/>
    <n v="6"/>
    <s v="North Carolina State"/>
    <n v="114"/>
    <n v="11"/>
    <s v="Southern Mississippi"/>
    <n v="85"/>
    <s v="Winner"/>
    <n v="6"/>
    <x v="0"/>
  </r>
  <r>
    <n v="1991"/>
    <x v="5"/>
    <n v="3"/>
    <s v="Oklahoma State"/>
    <n v="67"/>
    <n v="14"/>
    <s v="New Mexico"/>
    <n v="54"/>
    <s v="Winner"/>
    <n v="3"/>
    <x v="0"/>
  </r>
  <r>
    <n v="1991"/>
    <x v="5"/>
    <n v="7"/>
    <s v="Purdue"/>
    <n v="63"/>
    <n v="10"/>
    <s v="Temple"/>
    <n v="80"/>
    <s v="Loser"/>
    <n v="10"/>
    <x v="1"/>
  </r>
  <r>
    <n v="1991"/>
    <x v="5"/>
    <n v="2"/>
    <s v="Syracuse"/>
    <n v="69"/>
    <n v="15"/>
    <s v="Richmond"/>
    <n v="73"/>
    <s v="Loser"/>
    <n v="15"/>
    <x v="1"/>
  </r>
  <r>
    <n v="1991"/>
    <x v="5"/>
    <n v="6"/>
    <s v="Pittsburgh"/>
    <n v="76"/>
    <n v="11"/>
    <s v="Georgia"/>
    <n v="68"/>
    <s v="Winner"/>
    <n v="6"/>
    <x v="0"/>
  </r>
  <r>
    <n v="1991"/>
    <x v="5"/>
    <n v="3"/>
    <s v="Kansas"/>
    <n v="55"/>
    <n v="14"/>
    <s v="New Orleans"/>
    <n v="49"/>
    <s v="Winner"/>
    <n v="3"/>
    <x v="0"/>
  </r>
  <r>
    <n v="1991"/>
    <x v="5"/>
    <n v="7"/>
    <s v="Florida State"/>
    <n v="75"/>
    <n v="10"/>
    <s v="Southern California"/>
    <n v="72"/>
    <s v="Winner"/>
    <n v="7"/>
    <x v="0"/>
  </r>
  <r>
    <n v="1991"/>
    <x v="5"/>
    <n v="2"/>
    <s v="Indiana"/>
    <n v="79"/>
    <n v="15"/>
    <s v="Coastal Carolina"/>
    <n v="69"/>
    <s v="Winner"/>
    <n v="2"/>
    <x v="0"/>
  </r>
  <r>
    <n v="1990"/>
    <x v="0"/>
    <n v="1"/>
    <s v="UNLV"/>
    <n v="103"/>
    <n v="3"/>
    <s v="Duke"/>
    <n v="73"/>
    <s v="Winner"/>
    <n v="1"/>
    <x v="0"/>
  </r>
  <r>
    <n v="1990"/>
    <x v="1"/>
    <n v="3"/>
    <s v="Duke"/>
    <n v="97"/>
    <n v="4"/>
    <s v="Arkansas"/>
    <n v="83"/>
    <s v="Winner"/>
    <n v="3"/>
    <x v="0"/>
  </r>
  <r>
    <n v="1990"/>
    <x v="1"/>
    <n v="4"/>
    <s v="Georgia Tech"/>
    <n v="81"/>
    <n v="1"/>
    <s v="UNLV"/>
    <n v="90"/>
    <s v="Loser"/>
    <n v="1"/>
    <x v="1"/>
  </r>
  <r>
    <n v="1990"/>
    <x v="2"/>
    <n v="1"/>
    <s v="UNLV"/>
    <n v="131"/>
    <n v="11"/>
    <s v="Loyola Marymount"/>
    <n v="101"/>
    <s v="Winner"/>
    <n v="1"/>
    <x v="0"/>
  </r>
  <r>
    <n v="1990"/>
    <x v="2"/>
    <n v="4"/>
    <s v="Georgia Tech"/>
    <n v="93"/>
    <n v="6"/>
    <s v="Minnesota"/>
    <n v="91"/>
    <s v="Winner"/>
    <n v="4"/>
    <x v="0"/>
  </r>
  <r>
    <n v="1990"/>
    <x v="2"/>
    <n v="1"/>
    <s v="Connecticut"/>
    <n v="78"/>
    <n v="3"/>
    <s v="Duke"/>
    <n v="79"/>
    <s v="Loser"/>
    <n v="3"/>
    <x v="1"/>
  </r>
  <r>
    <n v="1990"/>
    <x v="2"/>
    <n v="4"/>
    <s v="Arkansas"/>
    <n v="88"/>
    <n v="10"/>
    <s v="Texas"/>
    <n v="85"/>
    <s v="Winner"/>
    <n v="4"/>
    <x v="0"/>
  </r>
  <r>
    <n v="1990"/>
    <x v="3"/>
    <n v="1"/>
    <s v="UNLV"/>
    <n v="69"/>
    <n v="12"/>
    <s v="Ball State"/>
    <n v="67"/>
    <s v="Winner"/>
    <n v="1"/>
    <x v="0"/>
  </r>
  <r>
    <n v="1990"/>
    <x v="3"/>
    <n v="11"/>
    <s v="Loyola Marymount"/>
    <n v="62"/>
    <n v="7"/>
    <s v="Alabama"/>
    <n v="60"/>
    <s v="Winner"/>
    <n v="11"/>
    <x v="0"/>
  </r>
  <r>
    <n v="1990"/>
    <x v="3"/>
    <n v="6"/>
    <s v="Minnesota"/>
    <n v="82"/>
    <n v="2"/>
    <s v="Syracuse"/>
    <n v="75"/>
    <s v="Winner"/>
    <n v="6"/>
    <x v="0"/>
  </r>
  <r>
    <n v="1990"/>
    <x v="3"/>
    <n v="1"/>
    <s v="Michigan State"/>
    <n v="80"/>
    <n v="4"/>
    <s v="Georgia Tech"/>
    <n v="81"/>
    <s v="Loser"/>
    <n v="4"/>
    <x v="1"/>
  </r>
  <r>
    <n v="1990"/>
    <x v="3"/>
    <n v="6"/>
    <s v="Xavier"/>
    <n v="89"/>
    <n v="10"/>
    <s v="Texas"/>
    <n v="102"/>
    <s v="Loser"/>
    <n v="10"/>
    <x v="1"/>
  </r>
  <r>
    <n v="1990"/>
    <x v="3"/>
    <n v="3"/>
    <s v="Duke"/>
    <n v="90"/>
    <n v="7"/>
    <s v="UCLA"/>
    <n v="81"/>
    <s v="Winner"/>
    <n v="3"/>
    <x v="0"/>
  </r>
  <r>
    <n v="1990"/>
    <x v="3"/>
    <n v="1"/>
    <s v="Connecticut"/>
    <n v="71"/>
    <n v="5"/>
    <s v="Clemson"/>
    <n v="70"/>
    <s v="Winner"/>
    <n v="1"/>
    <x v="0"/>
  </r>
  <r>
    <n v="1990"/>
    <x v="3"/>
    <n v="8"/>
    <s v="North Carolina"/>
    <n v="73"/>
    <n v="4"/>
    <s v="Arkansas"/>
    <n v="96"/>
    <s v="Loser"/>
    <n v="4"/>
    <x v="1"/>
  </r>
  <r>
    <n v="1990"/>
    <x v="4"/>
    <n v="10"/>
    <s v="Texas"/>
    <n v="73"/>
    <n v="2"/>
    <s v="Purdue"/>
    <n v="72"/>
    <s v="Winner"/>
    <n v="10"/>
    <x v="0"/>
  </r>
  <r>
    <n v="1990"/>
    <x v="4"/>
    <n v="6"/>
    <s v="Xavier"/>
    <n v="74"/>
    <n v="3"/>
    <s v="Georgetown"/>
    <n v="71"/>
    <s v="Winner"/>
    <n v="6"/>
    <x v="0"/>
  </r>
  <r>
    <n v="1990"/>
    <x v="4"/>
    <n v="7"/>
    <s v="UCLA"/>
    <n v="71"/>
    <n v="2"/>
    <s v="Kansas"/>
    <n v="70"/>
    <s v="Winner"/>
    <n v="7"/>
    <x v="0"/>
  </r>
  <r>
    <n v="1990"/>
    <x v="4"/>
    <n v="6"/>
    <s v="St. John's"/>
    <n v="72"/>
    <n v="3"/>
    <s v="Duke"/>
    <n v="76"/>
    <s v="Loser"/>
    <n v="3"/>
    <x v="1"/>
  </r>
  <r>
    <n v="1990"/>
    <x v="4"/>
    <n v="7"/>
    <s v="Alabama"/>
    <n v="77"/>
    <n v="2"/>
    <s v="Arizona"/>
    <n v="55"/>
    <s v="Winner"/>
    <n v="7"/>
    <x v="0"/>
  </r>
  <r>
    <n v="1990"/>
    <x v="4"/>
    <n v="7"/>
    <s v="Virginia"/>
    <n v="61"/>
    <n v="2"/>
    <s v="Syracuse"/>
    <n v="63"/>
    <s v="Loser"/>
    <n v="2"/>
    <x v="1"/>
  </r>
  <r>
    <n v="1990"/>
    <x v="4"/>
    <n v="11"/>
    <s v="Loyola Marymount"/>
    <n v="149"/>
    <n v="3"/>
    <s v="Michigan"/>
    <n v="115"/>
    <s v="Winner"/>
    <n v="11"/>
    <x v="0"/>
  </r>
  <r>
    <n v="1990"/>
    <x v="4"/>
    <n v="1"/>
    <s v="UNLV"/>
    <n v="76"/>
    <n v="8"/>
    <s v="Ohio State"/>
    <n v="65"/>
    <s v="Winner"/>
    <n v="1"/>
    <x v="0"/>
  </r>
  <r>
    <n v="1990"/>
    <x v="4"/>
    <n v="6"/>
    <s v="Minnesota"/>
    <n v="81"/>
    <n v="14"/>
    <s v="Northern Iowa"/>
    <n v="78"/>
    <s v="Winner"/>
    <n v="6"/>
    <x v="0"/>
  </r>
  <r>
    <n v="1990"/>
    <x v="4"/>
    <n v="5"/>
    <s v="LSU"/>
    <n v="91"/>
    <n v="4"/>
    <s v="Georgia Tech"/>
    <n v="94"/>
    <s v="Loser"/>
    <n v="4"/>
    <x v="1"/>
  </r>
  <r>
    <n v="1990"/>
    <x v="4"/>
    <n v="12"/>
    <s v="Ball State"/>
    <n v="62"/>
    <n v="4"/>
    <s v="Louisville"/>
    <n v="60"/>
    <s v="Winner"/>
    <n v="12"/>
    <x v="0"/>
  </r>
  <r>
    <n v="1990"/>
    <x v="4"/>
    <n v="1"/>
    <s v="Connecticut"/>
    <n v="74"/>
    <n v="9"/>
    <s v="California"/>
    <n v="54"/>
    <s v="Winner"/>
    <n v="1"/>
    <x v="0"/>
  </r>
  <r>
    <n v="1990"/>
    <x v="4"/>
    <n v="5"/>
    <s v="Clemson"/>
    <n v="79"/>
    <n v="4"/>
    <s v="La Salle"/>
    <n v="75"/>
    <s v="Winner"/>
    <n v="5"/>
    <x v="0"/>
  </r>
  <r>
    <n v="1990"/>
    <x v="4"/>
    <n v="1"/>
    <s v="Oklahoma"/>
    <n v="77"/>
    <n v="8"/>
    <s v="North Carolina"/>
    <n v="79"/>
    <s v="Loser"/>
    <n v="8"/>
    <x v="1"/>
  </r>
  <r>
    <n v="1990"/>
    <x v="4"/>
    <n v="12"/>
    <s v="Dayton"/>
    <n v="84"/>
    <n v="4"/>
    <s v="Arkansas"/>
    <n v="86"/>
    <s v="Loser"/>
    <n v="4"/>
    <x v="1"/>
  </r>
  <r>
    <n v="1990"/>
    <x v="4"/>
    <n v="1"/>
    <s v="Michigan State"/>
    <n v="62"/>
    <n v="9"/>
    <s v="UC Santa Barbara"/>
    <n v="58"/>
    <s v="Winner"/>
    <n v="1"/>
    <x v="0"/>
  </r>
  <r>
    <n v="1990"/>
    <x v="5"/>
    <n v="3"/>
    <s v="Michigan"/>
    <n v="76"/>
    <n v="14"/>
    <s v="Illinois State"/>
    <n v="70"/>
    <s v="Winner"/>
    <n v="3"/>
    <x v="0"/>
  </r>
  <r>
    <n v="1990"/>
    <x v="5"/>
    <n v="7"/>
    <s v="Alabama"/>
    <n v="71"/>
    <n v="10"/>
    <s v="Colorado State"/>
    <n v="54"/>
    <s v="Winner"/>
    <n v="7"/>
    <x v="0"/>
  </r>
  <r>
    <n v="1990"/>
    <x v="5"/>
    <n v="2"/>
    <s v="Kansas"/>
    <n v="79"/>
    <n v="15"/>
    <s v="Robert Morris"/>
    <n v="71"/>
    <s v="Winner"/>
    <n v="2"/>
    <x v="0"/>
  </r>
  <r>
    <n v="1990"/>
    <x v="5"/>
    <n v="6"/>
    <s v="Xavier"/>
    <n v="87"/>
    <n v="11"/>
    <s v="Kansas State"/>
    <n v="79"/>
    <s v="Winner"/>
    <n v="6"/>
    <x v="0"/>
  </r>
  <r>
    <n v="1990"/>
    <x v="5"/>
    <n v="6"/>
    <s v="New Mexico State"/>
    <n v="92"/>
    <n v="11"/>
    <s v="Loyola Marymount"/>
    <n v="111"/>
    <s v="Loser"/>
    <n v="11"/>
    <x v="1"/>
  </r>
  <r>
    <n v="1990"/>
    <x v="5"/>
    <n v="3"/>
    <s v="Georgetown"/>
    <n v="70"/>
    <n v="14"/>
    <s v="Texas Southern"/>
    <n v="52"/>
    <s v="Winner"/>
    <n v="3"/>
    <x v="0"/>
  </r>
  <r>
    <n v="1990"/>
    <x v="5"/>
    <n v="7"/>
    <s v="Georgia"/>
    <n v="88"/>
    <n v="10"/>
    <s v="Texas"/>
    <n v="100"/>
    <s v="Loser"/>
    <n v="10"/>
    <x v="1"/>
  </r>
  <r>
    <n v="1990"/>
    <x v="5"/>
    <n v="2"/>
    <s v="Arizona"/>
    <n v="79"/>
    <n v="15"/>
    <s v="South Florida"/>
    <n v="67"/>
    <s v="Winner"/>
    <n v="2"/>
    <x v="0"/>
  </r>
  <r>
    <n v="1990"/>
    <x v="5"/>
    <n v="2"/>
    <s v="Syracuse"/>
    <n v="70"/>
    <n v="15"/>
    <s v="Coppin State"/>
    <n v="48"/>
    <s v="Winner"/>
    <n v="2"/>
    <x v="0"/>
  </r>
  <r>
    <n v="1990"/>
    <x v="5"/>
    <n v="7"/>
    <s v="Virginia"/>
    <n v="75"/>
    <n v="10"/>
    <s v="Notre Dame"/>
    <n v="67"/>
    <s v="Winner"/>
    <n v="7"/>
    <x v="0"/>
  </r>
  <r>
    <n v="1990"/>
    <x v="5"/>
    <n v="3"/>
    <s v="Missouri"/>
    <n v="71"/>
    <n v="14"/>
    <s v="Northern Iowa"/>
    <n v="74"/>
    <s v="Loser"/>
    <n v="14"/>
    <x v="1"/>
  </r>
  <r>
    <n v="1990"/>
    <x v="5"/>
    <n v="6"/>
    <s v="Minnesota"/>
    <n v="64"/>
    <n v="11"/>
    <s v="UTEP"/>
    <n v="61"/>
    <s v="Winner"/>
    <n v="6"/>
    <x v="0"/>
  </r>
  <r>
    <n v="1990"/>
    <x v="5"/>
    <n v="6"/>
    <s v="St. John's"/>
    <n v="81"/>
    <n v="11"/>
    <s v="Temple"/>
    <n v="65"/>
    <s v="Winner"/>
    <n v="6"/>
    <x v="0"/>
  </r>
  <r>
    <n v="1990"/>
    <x v="5"/>
    <n v="3"/>
    <s v="Duke"/>
    <n v="81"/>
    <n v="14"/>
    <s v="Richmond"/>
    <n v="46"/>
    <s v="Winner"/>
    <n v="3"/>
    <x v="0"/>
  </r>
  <r>
    <n v="1990"/>
    <x v="5"/>
    <n v="7"/>
    <s v="UCLA"/>
    <n v="68"/>
    <n v="10"/>
    <s v="Alabama-Birmingham"/>
    <n v="56"/>
    <s v="Winner"/>
    <n v="7"/>
    <x v="0"/>
  </r>
  <r>
    <n v="1990"/>
    <x v="5"/>
    <n v="2"/>
    <s v="Purdue"/>
    <n v="75"/>
    <n v="15"/>
    <s v="Louisiana-Monroe"/>
    <n v="63"/>
    <s v="Winner"/>
    <n v="2"/>
    <x v="0"/>
  </r>
  <r>
    <n v="1990"/>
    <x v="5"/>
    <n v="8"/>
    <s v="Ohio State"/>
    <n v="84"/>
    <n v="9"/>
    <s v="Providence"/>
    <n v="83"/>
    <s v="Winner"/>
    <n v="8"/>
    <x v="0"/>
  </r>
  <r>
    <n v="1990"/>
    <x v="5"/>
    <n v="4"/>
    <s v="Louisville"/>
    <n v="78"/>
    <n v="13"/>
    <s v="Idaho"/>
    <n v="59"/>
    <s v="Winner"/>
    <n v="4"/>
    <x v="0"/>
  </r>
  <r>
    <n v="1990"/>
    <x v="5"/>
    <n v="8"/>
    <s v="Houston"/>
    <n v="66"/>
    <n v="9"/>
    <s v="UC Santa Barbara"/>
    <n v="70"/>
    <s v="Loser"/>
    <n v="9"/>
    <x v="1"/>
  </r>
  <r>
    <n v="1990"/>
    <x v="5"/>
    <n v="5"/>
    <s v="Illinois"/>
    <n v="86"/>
    <n v="12"/>
    <s v="Dayton"/>
    <n v="88"/>
    <s v="Loser"/>
    <n v="12"/>
    <x v="1"/>
  </r>
  <r>
    <n v="1990"/>
    <x v="5"/>
    <n v="4"/>
    <s v="Arkansas"/>
    <n v="68"/>
    <n v="13"/>
    <s v="Princeton"/>
    <n v="64"/>
    <s v="Winner"/>
    <n v="4"/>
    <x v="0"/>
  </r>
  <r>
    <n v="1990"/>
    <x v="5"/>
    <n v="8"/>
    <s v="North Carolina"/>
    <n v="83"/>
    <n v="9"/>
    <s v="Missouri State"/>
    <n v="70"/>
    <s v="Winner"/>
    <n v="8"/>
    <x v="0"/>
  </r>
  <r>
    <n v="1990"/>
    <x v="5"/>
    <n v="1"/>
    <s v="Oklahoma"/>
    <n v="77"/>
    <n v="16"/>
    <s v="Towson"/>
    <n v="68"/>
    <s v="Winner"/>
    <n v="1"/>
    <x v="0"/>
  </r>
  <r>
    <n v="1990"/>
    <x v="5"/>
    <n v="4"/>
    <s v="La Salle"/>
    <n v="79"/>
    <n v="13"/>
    <s v="Southern Mississippi"/>
    <n v="63"/>
    <s v="Winner"/>
    <n v="4"/>
    <x v="0"/>
  </r>
  <r>
    <n v="1990"/>
    <x v="5"/>
    <n v="5"/>
    <s v="Clemson"/>
    <n v="49"/>
    <n v="12"/>
    <s v="Brigham Young"/>
    <n v="47"/>
    <s v="Winner"/>
    <n v="5"/>
    <x v="0"/>
  </r>
  <r>
    <n v="1990"/>
    <x v="5"/>
    <n v="8"/>
    <s v="Indiana"/>
    <n v="63"/>
    <n v="9"/>
    <s v="California"/>
    <n v="65"/>
    <s v="Loser"/>
    <n v="9"/>
    <x v="1"/>
  </r>
  <r>
    <n v="1990"/>
    <x v="5"/>
    <n v="1"/>
    <s v="Michigan State"/>
    <n v="75"/>
    <n v="16"/>
    <s v="Murray St."/>
    <n v="71"/>
    <s v="Winner"/>
    <n v="1"/>
    <x v="0"/>
  </r>
  <r>
    <n v="1990"/>
    <x v="5"/>
    <n v="5"/>
    <s v="LSU"/>
    <n v="70"/>
    <n v="12"/>
    <s v="Villanova"/>
    <n v="63"/>
    <s v="Winner"/>
    <n v="5"/>
    <x v="0"/>
  </r>
  <r>
    <n v="1990"/>
    <x v="5"/>
    <n v="4"/>
    <s v="Georgia Tech"/>
    <n v="99"/>
    <n v="13"/>
    <s v="East Tennessee State"/>
    <n v="83"/>
    <s v="Winner"/>
    <n v="4"/>
    <x v="0"/>
  </r>
  <r>
    <n v="1990"/>
    <x v="5"/>
    <n v="1"/>
    <s v="Connecticut"/>
    <n v="76"/>
    <n v="16"/>
    <s v="Boston University"/>
    <n v="52"/>
    <s v="Winner"/>
    <n v="1"/>
    <x v="0"/>
  </r>
  <r>
    <n v="1990"/>
    <x v="5"/>
    <n v="1"/>
    <s v="UNLV"/>
    <n v="102"/>
    <n v="16"/>
    <s v="Arkansas-Little Rock"/>
    <n v="72"/>
    <s v="Winner"/>
    <n v="1"/>
    <x v="0"/>
  </r>
  <r>
    <n v="1990"/>
    <x v="5"/>
    <n v="5"/>
    <s v="Oregon State"/>
    <n v="53"/>
    <n v="12"/>
    <s v="Ball State"/>
    <n v="54"/>
    <s v="Loser"/>
    <n v="12"/>
    <x v="1"/>
  </r>
  <r>
    <n v="1989"/>
    <x v="0"/>
    <n v="3"/>
    <s v="Michigan"/>
    <n v="80"/>
    <n v="3"/>
    <s v="Seton Hall"/>
    <n v="79"/>
    <s v="Winner"/>
    <n v="3"/>
    <x v="0"/>
  </r>
  <r>
    <n v="1989"/>
    <x v="1"/>
    <n v="1"/>
    <s v="Illinois"/>
    <n v="81"/>
    <n v="3"/>
    <s v="Michigan"/>
    <n v="83"/>
    <s v="Loser"/>
    <n v="3"/>
    <x v="1"/>
  </r>
  <r>
    <n v="1989"/>
    <x v="1"/>
    <n v="2"/>
    <s v="Duke"/>
    <n v="78"/>
    <n v="3"/>
    <s v="Seton Hall"/>
    <n v="95"/>
    <s v="Loser"/>
    <n v="3"/>
    <x v="1"/>
  </r>
  <r>
    <n v="1989"/>
    <x v="2"/>
    <n v="1"/>
    <s v="Georgetown"/>
    <n v="77"/>
    <n v="2"/>
    <s v="Duke"/>
    <n v="85"/>
    <s v="Loser"/>
    <n v="2"/>
    <x v="1"/>
  </r>
  <r>
    <n v="1989"/>
    <x v="2"/>
    <n v="1"/>
    <s v="Illinois"/>
    <n v="89"/>
    <n v="2"/>
    <s v="Syracuse"/>
    <n v="86"/>
    <s v="Winner"/>
    <n v="1"/>
    <x v="0"/>
  </r>
  <r>
    <n v="1989"/>
    <x v="2"/>
    <n v="4"/>
    <s v="UNLV"/>
    <n v="61"/>
    <n v="3"/>
    <s v="Seton Hall"/>
    <n v="84"/>
    <s v="Loser"/>
    <n v="3"/>
    <x v="1"/>
  </r>
  <r>
    <n v="1989"/>
    <x v="2"/>
    <n v="5"/>
    <s v="Virginia"/>
    <n v="65"/>
    <n v="3"/>
    <s v="Michigan"/>
    <n v="102"/>
    <s v="Loser"/>
    <n v="3"/>
    <x v="1"/>
  </r>
  <r>
    <n v="1989"/>
    <x v="3"/>
    <n v="11"/>
    <s v="Minnesota"/>
    <n v="70"/>
    <n v="2"/>
    <s v="Duke"/>
    <n v="87"/>
    <s v="Loser"/>
    <n v="2"/>
    <x v="1"/>
  </r>
  <r>
    <n v="1989"/>
    <x v="3"/>
    <n v="3"/>
    <s v="Missouri"/>
    <n v="80"/>
    <n v="2"/>
    <s v="Syracuse"/>
    <n v="83"/>
    <s v="Loser"/>
    <n v="2"/>
    <x v="1"/>
  </r>
  <r>
    <n v="1989"/>
    <x v="3"/>
    <n v="1"/>
    <s v="Illinois"/>
    <n v="83"/>
    <n v="4"/>
    <s v="Louisville"/>
    <n v="69"/>
    <s v="Winner"/>
    <n v="1"/>
    <x v="0"/>
  </r>
  <r>
    <n v="1989"/>
    <x v="3"/>
    <n v="1"/>
    <s v="Georgetown"/>
    <n v="69"/>
    <n v="5"/>
    <s v="North Carolina State"/>
    <n v="61"/>
    <s v="Winner"/>
    <n v="1"/>
    <x v="0"/>
  </r>
  <r>
    <n v="1989"/>
    <x v="3"/>
    <n v="1"/>
    <s v="Arizona"/>
    <n v="67"/>
    <n v="4"/>
    <s v="UNLV"/>
    <n v="68"/>
    <s v="Loser"/>
    <n v="4"/>
    <x v="1"/>
  </r>
  <r>
    <n v="1989"/>
    <x v="3"/>
    <n v="3"/>
    <s v="Michigan"/>
    <n v="92"/>
    <n v="2"/>
    <s v="North Carolina"/>
    <n v="87"/>
    <s v="Winner"/>
    <n v="3"/>
    <x v="0"/>
  </r>
  <r>
    <n v="1989"/>
    <x v="3"/>
    <n v="1"/>
    <s v="Oklahoma"/>
    <n v="80"/>
    <n v="5"/>
    <s v="Virginia"/>
    <n v="86"/>
    <s v="Loser"/>
    <n v="5"/>
    <x v="1"/>
  </r>
  <r>
    <n v="1989"/>
    <x v="3"/>
    <n v="3"/>
    <s v="Seton Hall"/>
    <n v="78"/>
    <n v="2"/>
    <s v="Indiana"/>
    <n v="65"/>
    <s v="Winner"/>
    <n v="3"/>
    <x v="0"/>
  </r>
  <r>
    <n v="1989"/>
    <x v="4"/>
    <n v="7"/>
    <s v="UCLA"/>
    <n v="81"/>
    <n v="2"/>
    <s v="North Carolina"/>
    <n v="88"/>
    <s v="Loser"/>
    <n v="2"/>
    <x v="1"/>
  </r>
  <r>
    <n v="1989"/>
    <x v="4"/>
    <n v="11"/>
    <s v="Texas"/>
    <n v="89"/>
    <n v="3"/>
    <s v="Missouri"/>
    <n v="108"/>
    <s v="Loser"/>
    <n v="3"/>
    <x v="1"/>
  </r>
  <r>
    <n v="1989"/>
    <x v="4"/>
    <n v="11"/>
    <s v="South Alabama"/>
    <n v="82"/>
    <n v="3"/>
    <s v="Michigan"/>
    <n v="91"/>
    <s v="Loser"/>
    <n v="3"/>
    <x v="1"/>
  </r>
  <r>
    <n v="1989"/>
    <x v="4"/>
    <n v="5"/>
    <s v="North Carolina State"/>
    <n v="102"/>
    <n v="4"/>
    <s v="Iowa"/>
    <n v="96"/>
    <s v="Winner"/>
    <n v="5"/>
    <x v="0"/>
  </r>
  <r>
    <n v="1989"/>
    <x v="4"/>
    <n v="10"/>
    <s v="Colorado State"/>
    <n v="50"/>
    <n v="2"/>
    <s v="Syracuse"/>
    <n v="65"/>
    <s v="Loser"/>
    <n v="2"/>
    <x v="1"/>
  </r>
  <r>
    <n v="1989"/>
    <x v="4"/>
    <n v="1"/>
    <s v="Georgetown"/>
    <n v="81"/>
    <n v="9"/>
    <s v="Notre Dame"/>
    <n v="74"/>
    <s v="Winner"/>
    <n v="1"/>
    <x v="0"/>
  </r>
  <r>
    <n v="1989"/>
    <x v="4"/>
    <n v="11"/>
    <s v="Evansville"/>
    <n v="73"/>
    <n v="3"/>
    <s v="Seton Hall"/>
    <n v="87"/>
    <s v="Loser"/>
    <n v="3"/>
    <x v="1"/>
  </r>
  <r>
    <n v="1989"/>
    <x v="4"/>
    <n v="7"/>
    <s v="UTEP"/>
    <n v="69"/>
    <n v="2"/>
    <s v="Indiana"/>
    <n v="92"/>
    <s v="Loser"/>
    <n v="2"/>
    <x v="1"/>
  </r>
  <r>
    <n v="1989"/>
    <x v="4"/>
    <n v="1"/>
    <s v="Illinois"/>
    <n v="72"/>
    <n v="9"/>
    <s v="Ball State"/>
    <n v="60"/>
    <s v="Winner"/>
    <n v="1"/>
    <x v="0"/>
  </r>
  <r>
    <n v="1989"/>
    <x v="4"/>
    <n v="12"/>
    <s v="DePaul"/>
    <n v="70"/>
    <n v="4"/>
    <s v="UNLV"/>
    <n v="85"/>
    <s v="Loser"/>
    <n v="4"/>
    <x v="1"/>
  </r>
  <r>
    <n v="1989"/>
    <x v="4"/>
    <n v="1"/>
    <s v="Arizona"/>
    <n v="94"/>
    <n v="9"/>
    <s v="Clemson"/>
    <n v="68"/>
    <s v="Winner"/>
    <n v="1"/>
    <x v="0"/>
  </r>
  <r>
    <n v="1989"/>
    <x v="4"/>
    <n v="7"/>
    <s v="West Virginia"/>
    <n v="63"/>
    <n v="2"/>
    <s v="Duke"/>
    <n v="70"/>
    <s v="Loser"/>
    <n v="2"/>
    <x v="1"/>
  </r>
  <r>
    <n v="1989"/>
    <x v="4"/>
    <n v="11"/>
    <s v="Minnesota"/>
    <n v="80"/>
    <n v="14"/>
    <s v="Siena"/>
    <n v="67"/>
    <s v="Winner"/>
    <n v="11"/>
    <x v="0"/>
  </r>
  <r>
    <n v="1989"/>
    <x v="4"/>
    <n v="5"/>
    <s v="Virginia"/>
    <n v="104"/>
    <n v="13"/>
    <s v="Middle Tennessee State"/>
    <n v="88"/>
    <s v="Winner"/>
    <n v="5"/>
    <x v="0"/>
  </r>
  <r>
    <n v="1989"/>
    <x v="4"/>
    <n v="1"/>
    <s v="Oklahoma"/>
    <n v="124"/>
    <n v="9"/>
    <s v="Louisiana Tech"/>
    <n v="81"/>
    <s v="Winner"/>
    <n v="1"/>
    <x v="0"/>
  </r>
  <r>
    <n v="1989"/>
    <x v="4"/>
    <n v="5"/>
    <s v="Arkansas"/>
    <n v="84"/>
    <n v="4"/>
    <s v="Louisville"/>
    <n v="93"/>
    <s v="Loser"/>
    <n v="4"/>
    <x v="1"/>
  </r>
  <r>
    <n v="1989"/>
    <x v="5"/>
    <n v="3"/>
    <s v="Michigan"/>
    <n v="92"/>
    <n v="14"/>
    <s v="Xavier"/>
    <n v="87"/>
    <s v="Winner"/>
    <n v="3"/>
    <x v="0"/>
  </r>
  <r>
    <n v="1989"/>
    <x v="5"/>
    <n v="6"/>
    <s v="Georgia Tech"/>
    <n v="70"/>
    <n v="11"/>
    <s v="Texas"/>
    <n v="76"/>
    <s v="Loser"/>
    <n v="11"/>
    <x v="1"/>
  </r>
  <r>
    <n v="1989"/>
    <x v="5"/>
    <n v="3"/>
    <s v="Missouri"/>
    <n v="85"/>
    <n v="14"/>
    <s v="Creighton"/>
    <n v="69"/>
    <s v="Winner"/>
    <n v="3"/>
    <x v="0"/>
  </r>
  <r>
    <n v="1989"/>
    <x v="5"/>
    <n v="7"/>
    <s v="Florida"/>
    <n v="46"/>
    <n v="10"/>
    <s v="Colorado State"/>
    <n v="68"/>
    <s v="Loser"/>
    <n v="10"/>
    <x v="1"/>
  </r>
  <r>
    <n v="1989"/>
    <x v="5"/>
    <n v="5"/>
    <s v="North Carolina State"/>
    <n v="81"/>
    <n v="12"/>
    <s v="South Carolina"/>
    <n v="66"/>
    <s v="Winner"/>
    <n v="5"/>
    <x v="0"/>
  </r>
  <r>
    <n v="1989"/>
    <x v="5"/>
    <n v="2"/>
    <s v="Syracuse"/>
    <n v="104"/>
    <n v="15"/>
    <s v="Bucknell"/>
    <n v="81"/>
    <s v="Winner"/>
    <n v="2"/>
    <x v="0"/>
  </r>
  <r>
    <n v="1989"/>
    <x v="5"/>
    <n v="6"/>
    <s v="Alabama"/>
    <n v="84"/>
    <n v="11"/>
    <s v="South Alabama"/>
    <n v="86"/>
    <s v="Loser"/>
    <n v="11"/>
    <x v="1"/>
  </r>
  <r>
    <n v="1989"/>
    <x v="5"/>
    <n v="2"/>
    <s v="Indiana"/>
    <n v="99"/>
    <n v="15"/>
    <s v="George Mason"/>
    <n v="85"/>
    <s v="Winner"/>
    <n v="2"/>
    <x v="0"/>
  </r>
  <r>
    <n v="1989"/>
    <x v="5"/>
    <n v="6"/>
    <s v="Oregon State"/>
    <n v="90"/>
    <n v="11"/>
    <s v="Evansville"/>
    <n v="94"/>
    <s v="Loser"/>
    <n v="11"/>
    <x v="1"/>
  </r>
  <r>
    <n v="1989"/>
    <x v="5"/>
    <n v="7"/>
    <s v="UTEP"/>
    <n v="85"/>
    <n v="10"/>
    <s v="LSU"/>
    <n v="74"/>
    <s v="Winner"/>
    <n v="7"/>
    <x v="0"/>
  </r>
  <r>
    <n v="1989"/>
    <x v="5"/>
    <n v="3"/>
    <s v="Seton Hall"/>
    <n v="60"/>
    <n v="14"/>
    <s v="Missouri State"/>
    <n v="51"/>
    <s v="Winner"/>
    <n v="3"/>
    <x v="0"/>
  </r>
  <r>
    <n v="1989"/>
    <x v="5"/>
    <n v="4"/>
    <s v="Iowa"/>
    <n v="87"/>
    <n v="13"/>
    <s v="Rutgers"/>
    <n v="73"/>
    <s v="Winner"/>
    <n v="4"/>
    <x v="0"/>
  </r>
  <r>
    <n v="1989"/>
    <x v="5"/>
    <n v="8"/>
    <s v="Vanderbilt"/>
    <n v="65"/>
    <n v="9"/>
    <s v="Notre Dame"/>
    <n v="81"/>
    <s v="Loser"/>
    <n v="9"/>
    <x v="1"/>
  </r>
  <r>
    <n v="1989"/>
    <x v="5"/>
    <n v="1"/>
    <s v="Georgetown"/>
    <n v="50"/>
    <n v="16"/>
    <s v="Princeton"/>
    <n v="49"/>
    <s v="Winner"/>
    <n v="1"/>
    <x v="0"/>
  </r>
  <r>
    <n v="1989"/>
    <x v="5"/>
    <n v="2"/>
    <s v="North Carolina"/>
    <n v="93"/>
    <n v="15"/>
    <s v="Southern"/>
    <n v="79"/>
    <s v="Winner"/>
    <n v="2"/>
    <x v="0"/>
  </r>
  <r>
    <n v="1989"/>
    <x v="5"/>
    <n v="7"/>
    <s v="UCLA"/>
    <n v="84"/>
    <n v="10"/>
    <s v="Iowa State"/>
    <n v="74"/>
    <s v="Winner"/>
    <n v="7"/>
    <x v="0"/>
  </r>
  <r>
    <n v="1989"/>
    <x v="5"/>
    <n v="6"/>
    <s v="Kansas State"/>
    <n v="75"/>
    <n v="11"/>
    <s v="Minnesota"/>
    <n v="86"/>
    <s v="Loser"/>
    <n v="11"/>
    <x v="1"/>
  </r>
  <r>
    <n v="1989"/>
    <x v="5"/>
    <n v="4"/>
    <s v="UNLV"/>
    <n v="68"/>
    <n v="13"/>
    <s v="Idaho"/>
    <n v="56"/>
    <s v="Winner"/>
    <n v="4"/>
    <x v="0"/>
  </r>
  <r>
    <n v="1989"/>
    <x v="5"/>
    <n v="5"/>
    <s v="Memphis"/>
    <n v="63"/>
    <n v="12"/>
    <s v="DePaul"/>
    <n v="66"/>
    <s v="Loser"/>
    <n v="12"/>
    <x v="1"/>
  </r>
  <r>
    <n v="1989"/>
    <x v="5"/>
    <n v="8"/>
    <s v="St. Mary's (Cal.)"/>
    <n v="70"/>
    <n v="9"/>
    <s v="Clemson"/>
    <n v="83"/>
    <s v="Loser"/>
    <n v="9"/>
    <x v="1"/>
  </r>
  <r>
    <n v="1989"/>
    <x v="5"/>
    <n v="1"/>
    <s v="Arizona"/>
    <n v="94"/>
    <n v="16"/>
    <s v="Robert Morris"/>
    <n v="60"/>
    <s v="Winner"/>
    <n v="1"/>
    <x v="0"/>
  </r>
  <r>
    <n v="1989"/>
    <x v="5"/>
    <n v="2"/>
    <s v="Duke"/>
    <n v="90"/>
    <n v="15"/>
    <s v="South Carolina State"/>
    <n v="69"/>
    <s v="Winner"/>
    <n v="2"/>
    <x v="0"/>
  </r>
  <r>
    <n v="1989"/>
    <x v="5"/>
    <n v="7"/>
    <s v="West Virginia"/>
    <n v="84"/>
    <n v="10"/>
    <s v="Tennessee"/>
    <n v="68"/>
    <s v="Winner"/>
    <n v="7"/>
    <x v="0"/>
  </r>
  <r>
    <n v="1989"/>
    <x v="5"/>
    <n v="3"/>
    <s v="Stanford"/>
    <n v="78"/>
    <n v="14"/>
    <s v="Siena"/>
    <n v="80"/>
    <s v="Loser"/>
    <n v="14"/>
    <x v="1"/>
  </r>
  <r>
    <n v="1989"/>
    <x v="5"/>
    <n v="4"/>
    <s v="Florida State"/>
    <n v="83"/>
    <n v="13"/>
    <s v="Middle Tennessee State"/>
    <n v="97"/>
    <s v="Loser"/>
    <n v="13"/>
    <x v="1"/>
  </r>
  <r>
    <n v="1989"/>
    <x v="5"/>
    <n v="5"/>
    <s v="Virginia"/>
    <n v="100"/>
    <n v="12"/>
    <s v="Providence"/>
    <n v="97"/>
    <s v="Winner"/>
    <n v="5"/>
    <x v="0"/>
  </r>
  <r>
    <n v="1989"/>
    <x v="5"/>
    <n v="8"/>
    <s v="La Salle"/>
    <n v="74"/>
    <n v="9"/>
    <s v="Louisiana Tech"/>
    <n v="83"/>
    <s v="Loser"/>
    <n v="9"/>
    <x v="1"/>
  </r>
  <r>
    <n v="1989"/>
    <x v="5"/>
    <n v="1"/>
    <s v="Oklahoma"/>
    <n v="72"/>
    <n v="16"/>
    <s v="East Tennessee State"/>
    <n v="71"/>
    <s v="Winner"/>
    <n v="1"/>
    <x v="0"/>
  </r>
  <r>
    <n v="1989"/>
    <x v="5"/>
    <n v="4"/>
    <s v="Louisville"/>
    <n v="76"/>
    <n v="13"/>
    <s v="Arkansas-Little Rock"/>
    <n v="71"/>
    <s v="Winner"/>
    <n v="4"/>
    <x v="0"/>
  </r>
  <r>
    <n v="1989"/>
    <x v="5"/>
    <n v="5"/>
    <s v="Arkansas"/>
    <n v="120"/>
    <n v="12"/>
    <s v="Loyola Marymount"/>
    <n v="101"/>
    <s v="Winner"/>
    <n v="5"/>
    <x v="0"/>
  </r>
  <r>
    <n v="1989"/>
    <x v="5"/>
    <n v="8"/>
    <s v="Pittsburgh"/>
    <n v="64"/>
    <n v="9"/>
    <s v="Ball State"/>
    <n v="68"/>
    <s v="Loser"/>
    <n v="9"/>
    <x v="1"/>
  </r>
  <r>
    <n v="1989"/>
    <x v="5"/>
    <n v="1"/>
    <s v="Illinois"/>
    <n v="77"/>
    <n v="16"/>
    <s v="McNeese State"/>
    <n v="71"/>
    <s v="Winner"/>
    <n v="1"/>
    <x v="0"/>
  </r>
  <r>
    <n v="1988"/>
    <x v="0"/>
    <n v="6"/>
    <s v="Kansas"/>
    <n v="83"/>
    <n v="1"/>
    <s v="Oklahoma"/>
    <n v="79"/>
    <s v="Winner"/>
    <n v="6"/>
    <x v="0"/>
  </r>
  <r>
    <n v="1988"/>
    <x v="1"/>
    <n v="1"/>
    <s v="Arizona"/>
    <n v="78"/>
    <n v="1"/>
    <s v="Oklahoma"/>
    <n v="86"/>
    <s v="Loser"/>
    <n v="1"/>
    <x v="1"/>
  </r>
  <r>
    <n v="1988"/>
    <x v="1"/>
    <n v="6"/>
    <s v="Kansas"/>
    <n v="66"/>
    <n v="2"/>
    <s v="Duke"/>
    <n v="59"/>
    <s v="Winner"/>
    <n v="6"/>
    <x v="0"/>
  </r>
  <r>
    <n v="1988"/>
    <x v="2"/>
    <n v="1"/>
    <s v="Arizona"/>
    <n v="70"/>
    <n v="2"/>
    <s v="North Carolina"/>
    <n v="52"/>
    <s v="Winner"/>
    <n v="1"/>
    <x v="0"/>
  </r>
  <r>
    <n v="1988"/>
    <x v="2"/>
    <n v="4"/>
    <s v="Kansas State"/>
    <n v="58"/>
    <n v="6"/>
    <s v="Kansas"/>
    <n v="71"/>
    <s v="Loser"/>
    <n v="6"/>
    <x v="1"/>
  </r>
  <r>
    <n v="1988"/>
    <x v="2"/>
    <n v="1"/>
    <s v="Oklahoma"/>
    <n v="78"/>
    <n v="6"/>
    <s v="Villanova"/>
    <n v="59"/>
    <s v="Winner"/>
    <n v="1"/>
    <x v="0"/>
  </r>
  <r>
    <n v="1988"/>
    <x v="2"/>
    <n v="1"/>
    <s v="Temple"/>
    <n v="53"/>
    <n v="2"/>
    <s v="Duke"/>
    <n v="63"/>
    <s v="Loser"/>
    <n v="2"/>
    <x v="1"/>
  </r>
  <r>
    <n v="1988"/>
    <x v="3"/>
    <n v="1"/>
    <s v="Arizona"/>
    <n v="99"/>
    <n v="5"/>
    <s v="Iowa"/>
    <n v="79"/>
    <s v="Winner"/>
    <n v="1"/>
    <x v="0"/>
  </r>
  <r>
    <n v="1988"/>
    <x v="3"/>
    <n v="1"/>
    <s v="Purdue"/>
    <n v="70"/>
    <n v="4"/>
    <s v="Kansas State"/>
    <n v="73"/>
    <s v="Loser"/>
    <n v="4"/>
    <x v="1"/>
  </r>
  <r>
    <n v="1988"/>
    <x v="3"/>
    <n v="3"/>
    <s v="Michigan"/>
    <n v="69"/>
    <n v="2"/>
    <s v="North Carolina"/>
    <n v="78"/>
    <s v="Loser"/>
    <n v="2"/>
    <x v="1"/>
  </r>
  <r>
    <n v="1988"/>
    <x v="3"/>
    <n v="6"/>
    <s v="Kansas"/>
    <n v="77"/>
    <n v="7"/>
    <s v="Vanderbilt"/>
    <n v="64"/>
    <s v="Winner"/>
    <n v="6"/>
    <x v="0"/>
  </r>
  <r>
    <n v="1988"/>
    <x v="3"/>
    <n v="6"/>
    <s v="Villanova"/>
    <n v="80"/>
    <n v="2"/>
    <s v="Kentucky"/>
    <n v="74"/>
    <s v="Winner"/>
    <n v="6"/>
    <x v="0"/>
  </r>
  <r>
    <n v="1988"/>
    <x v="3"/>
    <n v="1"/>
    <s v="Temple"/>
    <n v="69"/>
    <n v="13"/>
    <s v="Richmond"/>
    <n v="47"/>
    <s v="Winner"/>
    <n v="1"/>
    <x v="0"/>
  </r>
  <r>
    <n v="1988"/>
    <x v="3"/>
    <n v="1"/>
    <s v="Oklahoma"/>
    <n v="108"/>
    <n v="5"/>
    <s v="Louisville"/>
    <n v="98"/>
    <s v="Winner"/>
    <n v="1"/>
    <x v="0"/>
  </r>
  <r>
    <n v="1988"/>
    <x v="3"/>
    <n v="11"/>
    <s v="Rhode Island"/>
    <n v="72"/>
    <n v="2"/>
    <s v="Duke"/>
    <n v="73"/>
    <s v="Loser"/>
    <n v="2"/>
    <x v="1"/>
  </r>
  <r>
    <n v="1988"/>
    <x v="4"/>
    <n v="5"/>
    <s v="Iowa"/>
    <n v="104"/>
    <n v="4"/>
    <s v="UNLV"/>
    <n v="86"/>
    <s v="Winner"/>
    <n v="5"/>
    <x v="0"/>
  </r>
  <r>
    <n v="1988"/>
    <x v="4"/>
    <n v="5"/>
    <s v="Georgia Tech"/>
    <n v="55"/>
    <n v="13"/>
    <s v="Richmond"/>
    <n v="59"/>
    <s v="Loser"/>
    <n v="13"/>
    <x v="1"/>
  </r>
  <r>
    <n v="1988"/>
    <x v="4"/>
    <n v="7"/>
    <s v="Maryland"/>
    <n v="81"/>
    <n v="2"/>
    <s v="Kentucky"/>
    <n v="90"/>
    <s v="Loser"/>
    <n v="2"/>
    <x v="1"/>
  </r>
  <r>
    <n v="1988"/>
    <x v="4"/>
    <n v="1"/>
    <s v="Arizona"/>
    <n v="84"/>
    <n v="8"/>
    <s v="Seton Hall"/>
    <n v="55"/>
    <s v="Winner"/>
    <n v="1"/>
    <x v="0"/>
  </r>
  <r>
    <n v="1988"/>
    <x v="4"/>
    <n v="6"/>
    <s v="Villanova"/>
    <n v="66"/>
    <n v="3"/>
    <s v="Illinois"/>
    <n v="63"/>
    <s v="Winner"/>
    <n v="6"/>
    <x v="0"/>
  </r>
  <r>
    <n v="1988"/>
    <x v="4"/>
    <n v="1"/>
    <s v="Temple"/>
    <n v="74"/>
    <n v="8"/>
    <s v="Georgetown"/>
    <n v="53"/>
    <s v="Winner"/>
    <n v="1"/>
    <x v="0"/>
  </r>
  <r>
    <n v="1988"/>
    <x v="4"/>
    <n v="6"/>
    <s v="Kansas"/>
    <n v="61"/>
    <n v="14"/>
    <s v="Murray St."/>
    <n v="58"/>
    <s v="Winner"/>
    <n v="6"/>
    <x v="0"/>
  </r>
  <r>
    <n v="1988"/>
    <x v="4"/>
    <n v="5"/>
    <s v="DePaul"/>
    <n v="58"/>
    <n v="4"/>
    <s v="Kansas State"/>
    <n v="66"/>
    <s v="Loser"/>
    <n v="4"/>
    <x v="1"/>
  </r>
  <r>
    <n v="1988"/>
    <x v="4"/>
    <n v="1"/>
    <s v="Purdue"/>
    <n v="100"/>
    <n v="9"/>
    <s v="Memphis"/>
    <n v="73"/>
    <s v="Winner"/>
    <n v="1"/>
    <x v="0"/>
  </r>
  <r>
    <n v="1988"/>
    <x v="4"/>
    <n v="5"/>
    <s v="Louisville"/>
    <n v="97"/>
    <n v="4"/>
    <s v="Brigham Young"/>
    <n v="76"/>
    <s v="Winner"/>
    <n v="5"/>
    <x v="0"/>
  </r>
  <r>
    <n v="1988"/>
    <x v="4"/>
    <n v="6"/>
    <s v="Florida"/>
    <n v="85"/>
    <n v="3"/>
    <s v="Michigan"/>
    <n v="108"/>
    <s v="Loser"/>
    <n v="3"/>
    <x v="1"/>
  </r>
  <r>
    <n v="1988"/>
    <x v="4"/>
    <n v="1"/>
    <s v="Oklahoma"/>
    <n v="107"/>
    <n v="8"/>
    <s v="Auburn"/>
    <n v="87"/>
    <s v="Winner"/>
    <n v="1"/>
    <x v="0"/>
  </r>
  <r>
    <n v="1988"/>
    <x v="4"/>
    <n v="11"/>
    <s v="Rhode Island"/>
    <n v="97"/>
    <n v="3"/>
    <s v="Syracuse"/>
    <n v="94"/>
    <s v="Winner"/>
    <n v="11"/>
    <x v="0"/>
  </r>
  <r>
    <n v="1988"/>
    <x v="4"/>
    <n v="10"/>
    <s v="Loyola Marymount"/>
    <n v="97"/>
    <n v="2"/>
    <s v="North Carolina"/>
    <n v="123"/>
    <s v="Loser"/>
    <n v="2"/>
    <x v="1"/>
  </r>
  <r>
    <n v="1988"/>
    <x v="4"/>
    <n v="7"/>
    <s v="Southern Methodist"/>
    <n v="79"/>
    <n v="2"/>
    <s v="Duke"/>
    <n v="94"/>
    <s v="Loser"/>
    <n v="2"/>
    <x v="1"/>
  </r>
  <r>
    <n v="1988"/>
    <x v="5"/>
    <n v="7"/>
    <s v="Maryland"/>
    <n v="92"/>
    <n v="10"/>
    <s v="UC Santa Barbara"/>
    <n v="82"/>
    <s v="Winner"/>
    <n v="7"/>
    <x v="0"/>
  </r>
  <r>
    <n v="1988"/>
    <x v="5"/>
    <n v="8"/>
    <s v="Seton Hall"/>
    <n v="80"/>
    <n v="9"/>
    <s v="UTEP"/>
    <n v="64"/>
    <s v="Winner"/>
    <n v="8"/>
    <x v="0"/>
  </r>
  <r>
    <n v="1988"/>
    <x v="5"/>
    <n v="4"/>
    <s v="UNLV"/>
    <n v="54"/>
    <n v="13"/>
    <s v="Missouri State"/>
    <n v="50"/>
    <s v="Winner"/>
    <n v="4"/>
    <x v="0"/>
  </r>
  <r>
    <n v="1988"/>
    <x v="5"/>
    <n v="7"/>
    <s v="Vanderbilt"/>
    <n v="80"/>
    <n v="10"/>
    <s v="Utah State"/>
    <n v="77"/>
    <s v="Winner"/>
    <n v="7"/>
    <x v="0"/>
  </r>
  <r>
    <n v="1988"/>
    <x v="5"/>
    <n v="2"/>
    <s v="Pittsburgh"/>
    <n v="108"/>
    <n v="15"/>
    <s v="Eastern Michigan"/>
    <n v="90"/>
    <s v="Winner"/>
    <n v="2"/>
    <x v="0"/>
  </r>
  <r>
    <n v="1988"/>
    <x v="5"/>
    <n v="8"/>
    <s v="Georgetown"/>
    <n v="66"/>
    <n v="9"/>
    <s v="LSU"/>
    <n v="63"/>
    <s v="Winner"/>
    <n v="8"/>
    <x v="0"/>
  </r>
  <r>
    <n v="1988"/>
    <x v="5"/>
    <n v="5"/>
    <s v="Georgia Tech"/>
    <n v="90"/>
    <n v="12"/>
    <s v="Iowa State"/>
    <n v="78"/>
    <s v="Winner"/>
    <n v="5"/>
    <x v="0"/>
  </r>
  <r>
    <n v="1988"/>
    <x v="5"/>
    <n v="1"/>
    <s v="Temple"/>
    <n v="87"/>
    <n v="16"/>
    <s v="Lehigh"/>
    <n v="73"/>
    <s v="Winner"/>
    <n v="1"/>
    <x v="0"/>
  </r>
  <r>
    <n v="1988"/>
    <x v="5"/>
    <n v="6"/>
    <s v="Villanova"/>
    <n v="82"/>
    <n v="11"/>
    <s v="Arkansas"/>
    <n v="74"/>
    <s v="Winner"/>
    <n v="6"/>
    <x v="0"/>
  </r>
  <r>
    <n v="1988"/>
    <x v="5"/>
    <n v="4"/>
    <s v="Indiana"/>
    <n v="69"/>
    <n v="13"/>
    <s v="Richmond"/>
    <n v="72"/>
    <s v="Loser"/>
    <n v="13"/>
    <x v="1"/>
  </r>
  <r>
    <n v="1988"/>
    <x v="5"/>
    <n v="3"/>
    <s v="Illinois"/>
    <n v="81"/>
    <n v="14"/>
    <s v="Texas-San Antonio"/>
    <n v="72"/>
    <s v="Winner"/>
    <n v="3"/>
    <x v="0"/>
  </r>
  <r>
    <n v="1988"/>
    <x v="5"/>
    <n v="3"/>
    <s v="North Carolina State"/>
    <n v="75"/>
    <n v="14"/>
    <s v="Murray St."/>
    <n v="78"/>
    <s v="Loser"/>
    <n v="14"/>
    <x v="1"/>
  </r>
  <r>
    <n v="1988"/>
    <x v="5"/>
    <n v="6"/>
    <s v="Kansas"/>
    <n v="85"/>
    <n v="11"/>
    <s v="Xavier"/>
    <n v="72"/>
    <s v="Winner"/>
    <n v="6"/>
    <x v="0"/>
  </r>
  <r>
    <n v="1988"/>
    <x v="4"/>
    <n v="7"/>
    <s v="Vanderbilt"/>
    <n v="80"/>
    <n v="2"/>
    <s v="Pittsburgh"/>
    <n v="74"/>
    <s v="Winner"/>
    <n v="7"/>
    <x v="0"/>
  </r>
  <r>
    <n v="1988"/>
    <x v="5"/>
    <n v="1"/>
    <s v="Arizona"/>
    <n v="90"/>
    <n v="16"/>
    <s v="Cornell"/>
    <n v="50"/>
    <s v="Winner"/>
    <n v="1"/>
    <x v="0"/>
  </r>
  <r>
    <n v="1988"/>
    <x v="5"/>
    <n v="5"/>
    <s v="Iowa"/>
    <n v="102"/>
    <n v="12"/>
    <s v="Florida State"/>
    <n v="98"/>
    <s v="Winner"/>
    <n v="5"/>
    <x v="0"/>
  </r>
  <r>
    <n v="1988"/>
    <x v="5"/>
    <n v="2"/>
    <s v="Kentucky"/>
    <n v="99"/>
    <n v="15"/>
    <s v="Southern"/>
    <n v="84"/>
    <s v="Winner"/>
    <n v="2"/>
    <x v="0"/>
  </r>
  <r>
    <n v="1988"/>
    <x v="5"/>
    <n v="4"/>
    <s v="Brigham Young"/>
    <n v="98"/>
    <n v="13"/>
    <s v="Charlotte"/>
    <n v="92"/>
    <s v="Winner"/>
    <n v="4"/>
    <x v="0"/>
  </r>
  <r>
    <n v="1988"/>
    <x v="5"/>
    <n v="7"/>
    <s v="Wyoming"/>
    <n v="115"/>
    <n v="10"/>
    <s v="Loyola Marymount"/>
    <n v="119"/>
    <s v="Loser"/>
    <n v="10"/>
    <x v="1"/>
  </r>
  <r>
    <n v="1988"/>
    <x v="5"/>
    <n v="8"/>
    <s v="Baylor"/>
    <n v="60"/>
    <n v="9"/>
    <s v="Memphis"/>
    <n v="75"/>
    <s v="Loser"/>
    <n v="9"/>
    <x v="1"/>
  </r>
  <r>
    <n v="1988"/>
    <x v="5"/>
    <n v="3"/>
    <s v="Syracuse"/>
    <n v="69"/>
    <n v="14"/>
    <s v="North Carolina A&amp;T"/>
    <n v="55"/>
    <s v="Winner"/>
    <n v="3"/>
    <x v="0"/>
  </r>
  <r>
    <n v="1988"/>
    <x v="5"/>
    <n v="7"/>
    <s v="Southern Methodist"/>
    <n v="83"/>
    <n v="10"/>
    <s v="Notre Dame"/>
    <n v="75"/>
    <s v="Winner"/>
    <n v="7"/>
    <x v="0"/>
  </r>
  <r>
    <n v="1988"/>
    <x v="5"/>
    <n v="2"/>
    <s v="Duke"/>
    <n v="85"/>
    <n v="15"/>
    <s v="Boston University"/>
    <n v="69"/>
    <s v="Winner"/>
    <n v="2"/>
    <x v="0"/>
  </r>
  <r>
    <n v="1988"/>
    <x v="5"/>
    <n v="6"/>
    <s v="Florida"/>
    <n v="62"/>
    <n v="11"/>
    <s v="St. John's"/>
    <n v="59"/>
    <s v="Winner"/>
    <n v="6"/>
    <x v="0"/>
  </r>
  <r>
    <n v="1988"/>
    <x v="5"/>
    <n v="3"/>
    <s v="Michigan"/>
    <n v="63"/>
    <n v="14"/>
    <s v="Boise State"/>
    <n v="58"/>
    <s v="Winner"/>
    <n v="3"/>
    <x v="0"/>
  </r>
  <r>
    <n v="1988"/>
    <x v="5"/>
    <n v="2"/>
    <s v="North Carolina"/>
    <n v="83"/>
    <n v="15"/>
    <s v="North Texas"/>
    <n v="65"/>
    <s v="Winner"/>
    <n v="2"/>
    <x v="0"/>
  </r>
  <r>
    <n v="1988"/>
    <x v="5"/>
    <n v="1"/>
    <s v="Oklahoma"/>
    <n v="94"/>
    <n v="16"/>
    <s v="Chattanooga"/>
    <n v="66"/>
    <s v="Winner"/>
    <n v="1"/>
    <x v="0"/>
  </r>
  <r>
    <n v="1988"/>
    <x v="5"/>
    <n v="1"/>
    <s v="Purdue"/>
    <n v="94"/>
    <n v="16"/>
    <s v="Fairleigh Dickinson"/>
    <n v="79"/>
    <s v="Winner"/>
    <n v="1"/>
    <x v="0"/>
  </r>
  <r>
    <n v="1988"/>
    <x v="5"/>
    <n v="5"/>
    <s v="DePaul"/>
    <n v="83"/>
    <n v="12"/>
    <s v="Wichita State"/>
    <n v="62"/>
    <s v="Winner"/>
    <n v="5"/>
    <x v="0"/>
  </r>
  <r>
    <n v="1988"/>
    <x v="5"/>
    <n v="4"/>
    <s v="Kansas State"/>
    <n v="66"/>
    <n v="13"/>
    <s v="La Salle"/>
    <n v="53"/>
    <s v="Winner"/>
    <n v="4"/>
    <x v="0"/>
  </r>
  <r>
    <n v="1988"/>
    <x v="5"/>
    <n v="8"/>
    <s v="Auburn"/>
    <n v="90"/>
    <n v="9"/>
    <s v="Bradley"/>
    <n v="86"/>
    <s v="Winner"/>
    <n v="8"/>
    <x v="0"/>
  </r>
  <r>
    <n v="1988"/>
    <x v="5"/>
    <n v="5"/>
    <s v="Louisville"/>
    <n v="70"/>
    <n v="12"/>
    <s v="Oregon State"/>
    <n v="61"/>
    <s v="Winner"/>
    <n v="5"/>
    <x v="0"/>
  </r>
  <r>
    <n v="1988"/>
    <x v="5"/>
    <n v="6"/>
    <s v="Missouri"/>
    <n v="80"/>
    <n v="11"/>
    <s v="Rhode Island"/>
    <n v="87"/>
    <s v="Loser"/>
    <n v="11"/>
    <x v="1"/>
  </r>
  <r>
    <n v="1987"/>
    <x v="0"/>
    <n v="1"/>
    <s v="Indiana"/>
    <n v="74"/>
    <n v="2"/>
    <s v="Syracuse"/>
    <n v="73"/>
    <s v="Winner"/>
    <n v="1"/>
    <x v="0"/>
  </r>
  <r>
    <n v="1987"/>
    <x v="1"/>
    <n v="1"/>
    <s v="UNLV"/>
    <n v="93"/>
    <n v="1"/>
    <s v="Indiana"/>
    <n v="97"/>
    <s v="Loser"/>
    <n v="1"/>
    <x v="1"/>
  </r>
  <r>
    <n v="1987"/>
    <x v="1"/>
    <n v="6"/>
    <s v="Providence"/>
    <n v="63"/>
    <n v="2"/>
    <s v="Syracuse"/>
    <n v="77"/>
    <s v="Loser"/>
    <n v="2"/>
    <x v="1"/>
  </r>
  <r>
    <n v="1987"/>
    <x v="2"/>
    <n v="1"/>
    <s v="UNLV"/>
    <n v="84"/>
    <n v="2"/>
    <s v="Iowa"/>
    <n v="81"/>
    <s v="Winner"/>
    <n v="1"/>
    <x v="0"/>
  </r>
  <r>
    <n v="1987"/>
    <x v="2"/>
    <n v="1"/>
    <s v="Indiana"/>
    <n v="77"/>
    <n v="10"/>
    <s v="LSU"/>
    <n v="76"/>
    <s v="Winner"/>
    <n v="1"/>
    <x v="0"/>
  </r>
  <r>
    <n v="1987"/>
    <x v="2"/>
    <n v="1"/>
    <s v="North Carolina"/>
    <n v="75"/>
    <n v="2"/>
    <s v="Syracuse"/>
    <n v="79"/>
    <s v="Loser"/>
    <n v="2"/>
    <x v="1"/>
  </r>
  <r>
    <n v="1987"/>
    <x v="2"/>
    <n v="6"/>
    <s v="Providence"/>
    <n v="88"/>
    <n v="1"/>
    <s v="Georgetown"/>
    <n v="73"/>
    <s v="Winner"/>
    <n v="6"/>
    <x v="0"/>
  </r>
  <r>
    <n v="1987"/>
    <x v="3"/>
    <n v="3"/>
    <s v="DePaul"/>
    <n v="58"/>
    <n v="10"/>
    <s v="LSU"/>
    <n v="63"/>
    <s v="Loser"/>
    <n v="10"/>
    <x v="1"/>
  </r>
  <r>
    <n v="1987"/>
    <x v="3"/>
    <n v="1"/>
    <s v="UNLV"/>
    <n v="92"/>
    <n v="12"/>
    <s v="Wyoming"/>
    <n v="78"/>
    <s v="Winner"/>
    <n v="1"/>
    <x v="0"/>
  </r>
  <r>
    <n v="1987"/>
    <x v="3"/>
    <n v="6"/>
    <s v="Oklahoma"/>
    <n v="91"/>
    <n v="2"/>
    <s v="Iowa"/>
    <n v="93"/>
    <s v="Loser"/>
    <n v="2"/>
    <x v="1"/>
  </r>
  <r>
    <n v="1987"/>
    <x v="3"/>
    <n v="1"/>
    <s v="Indiana"/>
    <n v="88"/>
    <n v="5"/>
    <s v="Duke"/>
    <n v="82"/>
    <s v="Winner"/>
    <n v="1"/>
    <x v="0"/>
  </r>
  <r>
    <n v="1987"/>
    <x v="3"/>
    <n v="1"/>
    <s v="North Carolina"/>
    <n v="74"/>
    <n v="5"/>
    <s v="Notre Dame"/>
    <n v="68"/>
    <s v="Winner"/>
    <n v="1"/>
    <x v="0"/>
  </r>
  <r>
    <n v="1987"/>
    <x v="3"/>
    <n v="1"/>
    <s v="Georgetown"/>
    <n v="70"/>
    <n v="5"/>
    <s v="Kansas"/>
    <n v="57"/>
    <s v="Winner"/>
    <n v="1"/>
    <x v="0"/>
  </r>
  <r>
    <n v="1987"/>
    <x v="3"/>
    <n v="6"/>
    <s v="Providence"/>
    <n v="103"/>
    <n v="2"/>
    <s v="Alabama"/>
    <n v="82"/>
    <s v="Winner"/>
    <n v="6"/>
    <x v="0"/>
  </r>
  <r>
    <n v="1987"/>
    <x v="3"/>
    <n v="6"/>
    <s v="Florida"/>
    <n v="81"/>
    <n v="2"/>
    <s v="Syracuse"/>
    <n v="87"/>
    <s v="Loser"/>
    <n v="2"/>
    <x v="1"/>
  </r>
  <r>
    <n v="1987"/>
    <x v="4"/>
    <n v="6"/>
    <s v="St. John's"/>
    <n v="75"/>
    <n v="3"/>
    <s v="DePaul"/>
    <n v="83"/>
    <s v="Loser"/>
    <n v="3"/>
    <x v="1"/>
  </r>
  <r>
    <n v="1987"/>
    <x v="4"/>
    <n v="7"/>
    <s v="UTEP"/>
    <n v="82"/>
    <n v="2"/>
    <s v="Iowa"/>
    <n v="84"/>
    <s v="Loser"/>
    <n v="2"/>
    <x v="1"/>
  </r>
  <r>
    <n v="1987"/>
    <x v="4"/>
    <n v="10"/>
    <s v="Western Kentucky"/>
    <n v="86"/>
    <n v="2"/>
    <s v="Syracuse"/>
    <n v="104"/>
    <s v="Loser"/>
    <n v="2"/>
    <x v="1"/>
  </r>
  <r>
    <n v="1987"/>
    <x v="4"/>
    <n v="6"/>
    <s v="Oklahoma"/>
    <n v="96"/>
    <n v="3"/>
    <s v="Pittsburgh"/>
    <n v="93"/>
    <s v="Winner"/>
    <n v="6"/>
    <x v="0"/>
  </r>
  <r>
    <n v="1987"/>
    <x v="4"/>
    <n v="10"/>
    <s v="LSU"/>
    <n v="72"/>
    <n v="2"/>
    <s v="Temple"/>
    <n v="62"/>
    <s v="Winner"/>
    <n v="10"/>
    <x v="0"/>
  </r>
  <r>
    <n v="1987"/>
    <x v="4"/>
    <n v="1"/>
    <s v="Georgetown"/>
    <n v="82"/>
    <n v="9"/>
    <s v="Ohio State"/>
    <n v="79"/>
    <s v="Winner"/>
    <n v="1"/>
    <x v="0"/>
  </r>
  <r>
    <n v="1987"/>
    <x v="4"/>
    <n v="6"/>
    <s v="Florida"/>
    <n v="85"/>
    <n v="3"/>
    <s v="Purdue"/>
    <n v="66"/>
    <s v="Winner"/>
    <n v="6"/>
    <x v="0"/>
  </r>
  <r>
    <n v="1987"/>
    <x v="4"/>
    <n v="5"/>
    <s v="Kansas"/>
    <n v="67"/>
    <n v="13"/>
    <s v="Missouri State"/>
    <n v="63"/>
    <s v="Winner"/>
    <n v="5"/>
    <x v="0"/>
  </r>
  <r>
    <n v="1987"/>
    <x v="4"/>
    <n v="6"/>
    <s v="Providence"/>
    <n v="90"/>
    <n v="14"/>
    <s v="Austin Peay"/>
    <n v="87"/>
    <s v="Winner"/>
    <n v="6"/>
    <x v="0"/>
  </r>
  <r>
    <n v="1987"/>
    <x v="4"/>
    <n v="12"/>
    <s v="Wyoming"/>
    <n v="78"/>
    <n v="4"/>
    <s v="UCLA"/>
    <n v="68"/>
    <s v="Winner"/>
    <n v="12"/>
    <x v="0"/>
  </r>
  <r>
    <n v="1987"/>
    <x v="4"/>
    <n v="1"/>
    <s v="UNLV"/>
    <n v="80"/>
    <n v="9"/>
    <s v="Kansas State"/>
    <n v="61"/>
    <s v="Winner"/>
    <n v="1"/>
    <x v="0"/>
  </r>
  <r>
    <n v="1987"/>
    <x v="4"/>
    <n v="1"/>
    <s v="North Carolina"/>
    <n v="109"/>
    <n v="9"/>
    <s v="Michigan"/>
    <n v="97"/>
    <s v="Winner"/>
    <n v="1"/>
    <x v="0"/>
  </r>
  <r>
    <n v="1987"/>
    <x v="4"/>
    <n v="7"/>
    <s v="New Orleans"/>
    <n v="76"/>
    <n v="2"/>
    <s v="Alabama"/>
    <n v="101"/>
    <s v="Loser"/>
    <n v="2"/>
    <x v="1"/>
  </r>
  <r>
    <n v="1987"/>
    <x v="4"/>
    <n v="5"/>
    <s v="Notre Dame"/>
    <n v="58"/>
    <n v="4"/>
    <s v="TCU"/>
    <n v="57"/>
    <s v="Winner"/>
    <n v="5"/>
    <x v="0"/>
  </r>
  <r>
    <n v="1987"/>
    <x v="4"/>
    <n v="5"/>
    <s v="Duke"/>
    <n v="65"/>
    <n v="13"/>
    <s v="Xavier"/>
    <n v="60"/>
    <s v="Winner"/>
    <n v="5"/>
    <x v="0"/>
  </r>
  <r>
    <n v="1987"/>
    <x v="4"/>
    <n v="1"/>
    <s v="Indiana"/>
    <n v="107"/>
    <n v="8"/>
    <s v="Auburn"/>
    <n v="90"/>
    <s v="Winner"/>
    <n v="1"/>
    <x v="0"/>
  </r>
  <r>
    <n v="1987"/>
    <x v="5"/>
    <n v="5"/>
    <s v="Kansas"/>
    <n v="66"/>
    <n v="12"/>
    <s v="Houston"/>
    <n v="55"/>
    <s v="Winner"/>
    <n v="5"/>
    <x v="0"/>
  </r>
  <r>
    <n v="1987"/>
    <x v="5"/>
    <n v="6"/>
    <s v="Florida"/>
    <n v="82"/>
    <n v="11"/>
    <s v="North Carolina State"/>
    <n v="70"/>
    <s v="Winner"/>
    <n v="6"/>
    <x v="0"/>
  </r>
  <r>
    <n v="1987"/>
    <x v="5"/>
    <n v="3"/>
    <s v="Purdue"/>
    <n v="104"/>
    <n v="14"/>
    <s v="Northeastern"/>
    <n v="95"/>
    <s v="Winner"/>
    <n v="3"/>
    <x v="0"/>
  </r>
  <r>
    <n v="1987"/>
    <x v="5"/>
    <n v="2"/>
    <s v="Syracuse"/>
    <n v="79"/>
    <n v="15"/>
    <s v="Georgia Southern"/>
    <n v="73"/>
    <s v="Winner"/>
    <n v="2"/>
    <x v="0"/>
  </r>
  <r>
    <n v="1987"/>
    <x v="5"/>
    <n v="2"/>
    <s v="Iowa"/>
    <n v="99"/>
    <n v="15"/>
    <s v="Santa Clara"/>
    <n v="76"/>
    <s v="Winner"/>
    <n v="2"/>
    <x v="0"/>
  </r>
  <r>
    <n v="1987"/>
    <x v="5"/>
    <n v="7"/>
    <s v="UTEP"/>
    <n v="98"/>
    <n v="10"/>
    <s v="Arizona"/>
    <n v="91"/>
    <s v="Winner"/>
    <n v="7"/>
    <x v="0"/>
  </r>
  <r>
    <n v="1987"/>
    <x v="5"/>
    <n v="8"/>
    <s v="Kentucky"/>
    <n v="77"/>
    <n v="9"/>
    <s v="Ohio State"/>
    <n v="91"/>
    <s v="Loser"/>
    <n v="9"/>
    <x v="1"/>
  </r>
  <r>
    <n v="1987"/>
    <x v="5"/>
    <n v="3"/>
    <s v="Pittsburgh"/>
    <n v="93"/>
    <n v="14"/>
    <s v="Marist"/>
    <n v="68"/>
    <s v="Winner"/>
    <n v="3"/>
    <x v="0"/>
  </r>
  <r>
    <n v="1987"/>
    <x v="5"/>
    <n v="6"/>
    <s v="Oklahoma"/>
    <n v="74"/>
    <n v="11"/>
    <s v="Tulsa"/>
    <n v="69"/>
    <s v="Winner"/>
    <n v="6"/>
    <x v="0"/>
  </r>
  <r>
    <n v="1987"/>
    <x v="5"/>
    <n v="4"/>
    <s v="Clemson"/>
    <n v="60"/>
    <n v="13"/>
    <s v="Missouri State"/>
    <n v="65"/>
    <s v="Loser"/>
    <n v="13"/>
    <x v="1"/>
  </r>
  <r>
    <n v="1987"/>
    <x v="5"/>
    <n v="7"/>
    <s v="Georgia Tech"/>
    <n v="79"/>
    <n v="10"/>
    <s v="LSU"/>
    <n v="85"/>
    <s v="Loser"/>
    <n v="10"/>
    <x v="1"/>
  </r>
  <r>
    <n v="1987"/>
    <x v="5"/>
    <n v="7"/>
    <s v="West Virginia"/>
    <n v="62"/>
    <n v="10"/>
    <s v="Western Kentucky"/>
    <n v="64"/>
    <s v="Loser"/>
    <n v="10"/>
    <x v="1"/>
  </r>
  <r>
    <n v="1987"/>
    <x v="5"/>
    <n v="6"/>
    <s v="St. John's"/>
    <n v="57"/>
    <n v="11"/>
    <s v="Wichita State"/>
    <n v="55"/>
    <s v="Winner"/>
    <n v="6"/>
    <x v="0"/>
  </r>
  <r>
    <n v="1987"/>
    <x v="5"/>
    <n v="3"/>
    <s v="DePaul"/>
    <n v="76"/>
    <n v="14"/>
    <s v="Louisiana Tech"/>
    <n v="62"/>
    <s v="Winner"/>
    <n v="3"/>
    <x v="0"/>
  </r>
  <r>
    <n v="1987"/>
    <x v="5"/>
    <n v="2"/>
    <s v="Temple"/>
    <n v="75"/>
    <n v="15"/>
    <s v="Southern"/>
    <n v="56"/>
    <s v="Winner"/>
    <n v="2"/>
    <x v="0"/>
  </r>
  <r>
    <n v="1987"/>
    <x v="5"/>
    <n v="1"/>
    <s v="Georgetown"/>
    <n v="75"/>
    <n v="16"/>
    <s v="Bucknell"/>
    <n v="53"/>
    <s v="Winner"/>
    <n v="1"/>
    <x v="0"/>
  </r>
  <r>
    <n v="1987"/>
    <x v="5"/>
    <n v="7"/>
    <s v="New Orleans"/>
    <n v="83"/>
    <n v="10"/>
    <s v="Brigham Young"/>
    <n v="79"/>
    <s v="Winner"/>
    <n v="7"/>
    <x v="0"/>
  </r>
  <r>
    <n v="1987"/>
    <x v="5"/>
    <n v="4"/>
    <s v="UCLA"/>
    <n v="92"/>
    <n v="13"/>
    <s v="Central Michigan"/>
    <n v="73"/>
    <s v="Winner"/>
    <n v="4"/>
    <x v="0"/>
  </r>
  <r>
    <n v="1987"/>
    <x v="5"/>
    <n v="3"/>
    <s v="Illinois"/>
    <n v="67"/>
    <n v="14"/>
    <s v="Austin Peay"/>
    <n v="68"/>
    <s v="Loser"/>
    <n v="14"/>
    <x v="1"/>
  </r>
  <r>
    <n v="1987"/>
    <x v="5"/>
    <n v="1"/>
    <s v="UNLV"/>
    <n v="95"/>
    <n v="16"/>
    <s v="Idaho State"/>
    <n v="70"/>
    <s v="Winner"/>
    <n v="1"/>
    <x v="0"/>
  </r>
  <r>
    <n v="1987"/>
    <x v="5"/>
    <n v="8"/>
    <s v="Auburn"/>
    <n v="62"/>
    <n v="9"/>
    <s v="San Diego"/>
    <n v="61"/>
    <s v="Winner"/>
    <n v="8"/>
    <x v="0"/>
  </r>
  <r>
    <n v="1987"/>
    <x v="5"/>
    <n v="4"/>
    <s v="Missouri"/>
    <n v="69"/>
    <n v="13"/>
    <s v="Xavier"/>
    <n v="70"/>
    <s v="Loser"/>
    <n v="13"/>
    <x v="1"/>
  </r>
  <r>
    <n v="1987"/>
    <x v="5"/>
    <n v="8"/>
    <s v="Navy"/>
    <n v="82"/>
    <n v="9"/>
    <s v="Michigan"/>
    <n v="97"/>
    <s v="Loser"/>
    <n v="9"/>
    <x v="1"/>
  </r>
  <r>
    <n v="1987"/>
    <x v="5"/>
    <n v="8"/>
    <s v="Georgia"/>
    <n v="79"/>
    <n v="9"/>
    <s v="Kansas State"/>
    <n v="82"/>
    <s v="Loser"/>
    <n v="9"/>
    <x v="1"/>
  </r>
  <r>
    <n v="1987"/>
    <x v="5"/>
    <n v="5"/>
    <s v="Virginia"/>
    <n v="60"/>
    <n v="12"/>
    <s v="Wyoming"/>
    <n v="64"/>
    <s v="Loser"/>
    <n v="12"/>
    <x v="1"/>
  </r>
  <r>
    <n v="1987"/>
    <x v="5"/>
    <n v="1"/>
    <s v="Indiana"/>
    <n v="92"/>
    <n v="16"/>
    <s v="Fairfield"/>
    <n v="58"/>
    <s v="Winner"/>
    <n v="1"/>
    <x v="0"/>
  </r>
  <r>
    <n v="1987"/>
    <x v="5"/>
    <n v="5"/>
    <s v="Duke"/>
    <n v="58"/>
    <n v="12"/>
    <s v="Texas A&amp;M"/>
    <n v="51"/>
    <s v="Winner"/>
    <n v="5"/>
    <x v="0"/>
  </r>
  <r>
    <n v="1987"/>
    <x v="5"/>
    <n v="4"/>
    <s v="TCU"/>
    <n v="76"/>
    <n v="13"/>
    <s v="Marshall"/>
    <n v="60"/>
    <s v="Winner"/>
    <n v="4"/>
    <x v="0"/>
  </r>
  <r>
    <n v="1987"/>
    <x v="5"/>
    <n v="5"/>
    <s v="Notre Dame"/>
    <n v="84"/>
    <n v="12"/>
    <s v="Middle Tennessee State"/>
    <n v="71"/>
    <s v="Winner"/>
    <n v="5"/>
    <x v="0"/>
  </r>
  <r>
    <n v="1987"/>
    <x v="5"/>
    <n v="1"/>
    <s v="North Carolina"/>
    <n v="113"/>
    <n v="16"/>
    <s v="Penn"/>
    <n v="82"/>
    <s v="Winner"/>
    <n v="1"/>
    <x v="0"/>
  </r>
  <r>
    <n v="1987"/>
    <x v="5"/>
    <n v="6"/>
    <s v="Providence"/>
    <n v="90"/>
    <n v="11"/>
    <s v="Alabama-Birmingham"/>
    <n v="68"/>
    <s v="Winner"/>
    <n v="6"/>
    <x v="0"/>
  </r>
  <r>
    <n v="1987"/>
    <x v="5"/>
    <n v="2"/>
    <s v="Alabama"/>
    <n v="88"/>
    <n v="15"/>
    <s v="North Carolina A&amp;T"/>
    <n v="71"/>
    <s v="Winner"/>
    <n v="2"/>
    <x v="0"/>
  </r>
  <r>
    <n v="1986"/>
    <x v="0"/>
    <n v="2"/>
    <s v="Louisville"/>
    <n v="72"/>
    <n v="1"/>
    <s v="Duke"/>
    <n v="69"/>
    <s v="Winner"/>
    <n v="2"/>
    <x v="0"/>
  </r>
  <r>
    <n v="1986"/>
    <x v="1"/>
    <n v="11"/>
    <s v="LSU"/>
    <n v="77"/>
    <n v="2"/>
    <s v="Louisville"/>
    <n v="88"/>
    <s v="Loser"/>
    <n v="2"/>
    <x v="1"/>
  </r>
  <r>
    <n v="1986"/>
    <x v="1"/>
    <n v="1"/>
    <s v="Duke"/>
    <n v="71"/>
    <n v="1"/>
    <s v="Kansas"/>
    <n v="67"/>
    <s v="Winner"/>
    <n v="1"/>
    <x v="0"/>
  </r>
  <r>
    <n v="1986"/>
    <x v="2"/>
    <n v="1"/>
    <s v="Duke"/>
    <n v="71"/>
    <n v="7"/>
    <s v="Navy"/>
    <n v="50"/>
    <s v="Winner"/>
    <n v="1"/>
    <x v="0"/>
  </r>
  <r>
    <n v="1986"/>
    <x v="2"/>
    <n v="1"/>
    <s v="Kansas"/>
    <n v="75"/>
    <n v="6"/>
    <s v="North Carolina State"/>
    <n v="67"/>
    <s v="Winner"/>
    <n v="1"/>
    <x v="0"/>
  </r>
  <r>
    <n v="1986"/>
    <x v="2"/>
    <n v="1"/>
    <s v="Kentucky"/>
    <n v="57"/>
    <n v="11"/>
    <s v="LSU"/>
    <n v="59"/>
    <s v="Loser"/>
    <n v="11"/>
    <x v="1"/>
  </r>
  <r>
    <n v="1986"/>
    <x v="2"/>
    <n v="8"/>
    <s v="Auburn"/>
    <n v="76"/>
    <n v="2"/>
    <s v="Louisville"/>
    <n v="84"/>
    <s v="Loser"/>
    <n v="2"/>
    <x v="1"/>
  </r>
  <r>
    <n v="1986"/>
    <x v="3"/>
    <n v="1"/>
    <s v="Kansas"/>
    <n v="96"/>
    <n v="5"/>
    <s v="Michigan State"/>
    <n v="86"/>
    <s v="Winner"/>
    <n v="1"/>
    <x v="0"/>
  </r>
  <r>
    <n v="1986"/>
    <x v="3"/>
    <n v="6"/>
    <s v="North Carolina State"/>
    <n v="70"/>
    <n v="7"/>
    <s v="Iowa State"/>
    <n v="66"/>
    <s v="Winner"/>
    <n v="6"/>
    <x v="0"/>
  </r>
  <r>
    <n v="1986"/>
    <x v="3"/>
    <n v="1"/>
    <s v="Duke"/>
    <n v="74"/>
    <n v="12"/>
    <s v="DePaul"/>
    <n v="67"/>
    <s v="Winner"/>
    <n v="1"/>
    <x v="0"/>
  </r>
  <r>
    <n v="1986"/>
    <x v="3"/>
    <n v="14"/>
    <s v="Cleveland State"/>
    <n v="70"/>
    <n v="7"/>
    <s v="Navy"/>
    <n v="71"/>
    <s v="Loser"/>
    <n v="7"/>
    <x v="1"/>
  </r>
  <r>
    <n v="1986"/>
    <x v="3"/>
    <n v="3"/>
    <s v="North Carolina"/>
    <n v="79"/>
    <n v="2"/>
    <s v="Louisville"/>
    <n v="94"/>
    <s v="Loser"/>
    <n v="2"/>
    <x v="1"/>
  </r>
  <r>
    <n v="1986"/>
    <x v="3"/>
    <n v="1"/>
    <s v="Kentucky"/>
    <n v="68"/>
    <n v="5"/>
    <s v="Alabama"/>
    <n v="63"/>
    <s v="Winner"/>
    <n v="1"/>
    <x v="0"/>
  </r>
  <r>
    <n v="1986"/>
    <x v="3"/>
    <n v="11"/>
    <s v="LSU"/>
    <n v="70"/>
    <n v="2"/>
    <s v="Georgia Tech"/>
    <n v="64"/>
    <s v="Winner"/>
    <n v="11"/>
    <x v="0"/>
  </r>
  <r>
    <n v="1986"/>
    <x v="3"/>
    <n v="8"/>
    <s v="Auburn"/>
    <n v="70"/>
    <n v="4"/>
    <s v="UNLV"/>
    <n v="63"/>
    <s v="Winner"/>
    <n v="8"/>
    <x v="0"/>
  </r>
  <r>
    <n v="1986"/>
    <x v="4"/>
    <n v="1"/>
    <s v="St. John's"/>
    <n v="65"/>
    <n v="8"/>
    <s v="Auburn"/>
    <n v="81"/>
    <s v="Loser"/>
    <n v="8"/>
    <x v="1"/>
  </r>
  <r>
    <n v="1986"/>
    <x v="4"/>
    <n v="7"/>
    <s v="Navy"/>
    <n v="97"/>
    <n v="2"/>
    <s v="Syracuse"/>
    <n v="85"/>
    <s v="Winner"/>
    <n v="7"/>
    <x v="0"/>
  </r>
  <r>
    <n v="1986"/>
    <x v="4"/>
    <n v="5"/>
    <s v="Alabama"/>
    <n v="58"/>
    <n v="4"/>
    <s v="Illinois"/>
    <n v="56"/>
    <s v="Winner"/>
    <n v="5"/>
    <x v="0"/>
  </r>
  <r>
    <n v="1986"/>
    <x v="4"/>
    <n v="1"/>
    <s v="Kentucky"/>
    <n v="71"/>
    <n v="8"/>
    <s v="Western Kentucky"/>
    <n v="64"/>
    <s v="Winner"/>
    <n v="1"/>
    <x v="0"/>
  </r>
  <r>
    <n v="1986"/>
    <x v="4"/>
    <n v="6"/>
    <s v="North Carolina State"/>
    <n v="80"/>
    <n v="14"/>
    <s v="Arkansas-Little Rock"/>
    <n v="66"/>
    <s v="Winner"/>
    <n v="6"/>
    <x v="0"/>
  </r>
  <r>
    <n v="1986"/>
    <x v="4"/>
    <n v="7"/>
    <s v="Iowa State"/>
    <n v="72"/>
    <n v="2"/>
    <s v="Michigan"/>
    <n v="69"/>
    <s v="Winner"/>
    <n v="7"/>
    <x v="0"/>
  </r>
  <r>
    <n v="1986"/>
    <x v="4"/>
    <n v="6"/>
    <s v="St. Joseph's"/>
    <n v="69"/>
    <n v="14"/>
    <s v="Cleveland State"/>
    <n v="75"/>
    <s v="Loser"/>
    <n v="14"/>
    <x v="1"/>
  </r>
  <r>
    <n v="1986"/>
    <x v="4"/>
    <n v="5"/>
    <s v="Maryland"/>
    <n v="64"/>
    <n v="4"/>
    <s v="UNLV"/>
    <n v="70"/>
    <s v="Loser"/>
    <n v="4"/>
    <x v="1"/>
  </r>
  <r>
    <n v="1986"/>
    <x v="4"/>
    <n v="6"/>
    <s v="Alabama-Birmingham"/>
    <n v="59"/>
    <n v="3"/>
    <s v="North Carolina"/>
    <n v="77"/>
    <s v="Loser"/>
    <n v="3"/>
    <x v="1"/>
  </r>
  <r>
    <n v="1986"/>
    <x v="4"/>
    <n v="11"/>
    <s v="LSU"/>
    <n v="83"/>
    <n v="3"/>
    <s v="Memphis"/>
    <n v="81"/>
    <s v="Winner"/>
    <n v="11"/>
    <x v="0"/>
  </r>
  <r>
    <n v="1986"/>
    <x v="4"/>
    <n v="1"/>
    <s v="Duke"/>
    <n v="89"/>
    <n v="8"/>
    <s v="Old Dominion"/>
    <n v="61"/>
    <s v="Winner"/>
    <n v="1"/>
    <x v="0"/>
  </r>
  <r>
    <n v="1986"/>
    <x v="4"/>
    <n v="12"/>
    <s v="DePaul"/>
    <n v="74"/>
    <n v="4"/>
    <s v="Oklahoma"/>
    <n v="69"/>
    <s v="Winner"/>
    <n v="12"/>
    <x v="0"/>
  </r>
  <r>
    <n v="1986"/>
    <x v="4"/>
    <n v="1"/>
    <s v="Kansas"/>
    <n v="65"/>
    <n v="9"/>
    <s v="Temple"/>
    <n v="43"/>
    <s v="Winner"/>
    <n v="1"/>
    <x v="0"/>
  </r>
  <r>
    <n v="1986"/>
    <x v="4"/>
    <n v="5"/>
    <s v="Michigan State"/>
    <n v="80"/>
    <n v="4"/>
    <s v="Georgetown"/>
    <n v="68"/>
    <s v="Winner"/>
    <n v="5"/>
    <x v="0"/>
  </r>
  <r>
    <n v="1986"/>
    <x v="4"/>
    <n v="10"/>
    <s v="Villanova"/>
    <n v="61"/>
    <n v="2"/>
    <s v="Georgia Tech"/>
    <n v="66"/>
    <s v="Loser"/>
    <n v="2"/>
    <x v="1"/>
  </r>
  <r>
    <n v="1986"/>
    <x v="4"/>
    <n v="7"/>
    <s v="Bradley"/>
    <n v="68"/>
    <n v="2"/>
    <s v="Louisville"/>
    <n v="82"/>
    <s v="Loser"/>
    <n v="2"/>
    <x v="1"/>
  </r>
  <r>
    <n v="1986"/>
    <x v="5"/>
    <n v="2"/>
    <s v="Syracuse"/>
    <n v="101"/>
    <n v="15"/>
    <s v="Brown"/>
    <n v="52"/>
    <s v="Winner"/>
    <n v="2"/>
    <x v="0"/>
  </r>
  <r>
    <n v="1986"/>
    <x v="5"/>
    <n v="1"/>
    <s v="St. John's"/>
    <n v="83"/>
    <n v="16"/>
    <s v="Montana State"/>
    <n v="74"/>
    <s v="Winner"/>
    <n v="1"/>
    <x v="0"/>
  </r>
  <r>
    <n v="1986"/>
    <x v="5"/>
    <n v="8"/>
    <s v="Auburn"/>
    <n v="73"/>
    <n v="9"/>
    <s v="Arizona"/>
    <n v="63"/>
    <s v="Winner"/>
    <n v="8"/>
    <x v="0"/>
  </r>
  <r>
    <n v="1986"/>
    <x v="5"/>
    <n v="8"/>
    <s v="Western Kentucky"/>
    <n v="67"/>
    <n v="9"/>
    <s v="Nebraska"/>
    <n v="59"/>
    <s v="Winner"/>
    <n v="8"/>
    <x v="0"/>
  </r>
  <r>
    <n v="1986"/>
    <x v="5"/>
    <n v="5"/>
    <s v="Maryland"/>
    <n v="69"/>
    <n v="12"/>
    <s v="Pepperdine"/>
    <n v="64"/>
    <s v="Winner"/>
    <n v="5"/>
    <x v="0"/>
  </r>
  <r>
    <n v="1986"/>
    <x v="5"/>
    <n v="6"/>
    <s v="North Carolina State"/>
    <n v="66"/>
    <n v="11"/>
    <s v="Iowa"/>
    <n v="64"/>
    <s v="Winner"/>
    <n v="6"/>
    <x v="0"/>
  </r>
  <r>
    <n v="1986"/>
    <x v="5"/>
    <n v="2"/>
    <s v="Michigan"/>
    <n v="70"/>
    <n v="15"/>
    <s v="Akron"/>
    <n v="64"/>
    <s v="Winner"/>
    <n v="2"/>
    <x v="0"/>
  </r>
  <r>
    <n v="1986"/>
    <x v="5"/>
    <n v="4"/>
    <s v="UNLV"/>
    <n v="74"/>
    <n v="13"/>
    <s v="Louisiana-Monroe"/>
    <n v="51"/>
    <s v="Winner"/>
    <n v="4"/>
    <x v="0"/>
  </r>
  <r>
    <n v="1986"/>
    <x v="5"/>
    <n v="1"/>
    <s v="Kentucky"/>
    <n v="75"/>
    <n v="16"/>
    <s v="Davidson"/>
    <n v="55"/>
    <s v="Winner"/>
    <n v="1"/>
    <x v="0"/>
  </r>
  <r>
    <n v="1986"/>
    <x v="5"/>
    <n v="7"/>
    <s v="Navy"/>
    <n v="87"/>
    <n v="10"/>
    <s v="Tulsa"/>
    <n v="68"/>
    <s v="Winner"/>
    <n v="7"/>
    <x v="0"/>
  </r>
  <r>
    <n v="1986"/>
    <x v="5"/>
    <n v="3"/>
    <s v="Notre Dame"/>
    <n v="83"/>
    <n v="14"/>
    <s v="Arkansas-Little Rock"/>
    <n v="90"/>
    <s v="Loser"/>
    <n v="14"/>
    <x v="1"/>
  </r>
  <r>
    <n v="1986"/>
    <x v="5"/>
    <n v="6"/>
    <s v="St. Joseph's"/>
    <n v="60"/>
    <n v="11"/>
    <s v="Richmond"/>
    <n v="59"/>
    <s v="Winner"/>
    <n v="6"/>
    <x v="0"/>
  </r>
  <r>
    <n v="1986"/>
    <x v="5"/>
    <n v="3"/>
    <s v="Indiana"/>
    <n v="79"/>
    <n v="14"/>
    <s v="Cleveland State"/>
    <n v="83"/>
    <s v="Loser"/>
    <n v="14"/>
    <x v="1"/>
  </r>
  <r>
    <n v="1986"/>
    <x v="5"/>
    <n v="4"/>
    <s v="Illinois"/>
    <n v="75"/>
    <n v="13"/>
    <s v="Fairfield"/>
    <n v="51"/>
    <s v="Winner"/>
    <n v="4"/>
    <x v="0"/>
  </r>
  <r>
    <n v="1986"/>
    <x v="5"/>
    <n v="8"/>
    <s v="Old Dominion"/>
    <n v="72"/>
    <n v="9"/>
    <s v="West Virginia"/>
    <n v="64"/>
    <s v="Winner"/>
    <n v="8"/>
    <x v="0"/>
  </r>
  <r>
    <n v="1986"/>
    <x v="5"/>
    <n v="7"/>
    <s v="Iowa State"/>
    <n v="81"/>
    <n v="10"/>
    <s v="Miami (Ohio)"/>
    <n v="79"/>
    <s v="Winner"/>
    <n v="7"/>
    <x v="0"/>
  </r>
  <r>
    <n v="1986"/>
    <x v="5"/>
    <n v="5"/>
    <s v="Alabama"/>
    <n v="97"/>
    <n v="12"/>
    <s v="Xavier"/>
    <n v="80"/>
    <s v="Winner"/>
    <n v="5"/>
    <x v="0"/>
  </r>
  <r>
    <n v="1986"/>
    <x v="5"/>
    <n v="2"/>
    <s v="Georgia Tech"/>
    <n v="68"/>
    <n v="15"/>
    <s v="Marist"/>
    <n v="53"/>
    <s v="Winner"/>
    <n v="2"/>
    <x v="0"/>
  </r>
  <r>
    <n v="1986"/>
    <x v="5"/>
    <n v="1"/>
    <s v="Duke"/>
    <n v="85"/>
    <n v="16"/>
    <s v="Mississippi Valley State"/>
    <n v="78"/>
    <s v="Winner"/>
    <n v="1"/>
    <x v="0"/>
  </r>
  <r>
    <n v="1986"/>
    <x v="5"/>
    <n v="5"/>
    <s v="Virginia"/>
    <n v="68"/>
    <n v="12"/>
    <s v="DePaul"/>
    <n v="72"/>
    <s v="Loser"/>
    <n v="12"/>
    <x v="1"/>
  </r>
  <r>
    <n v="1986"/>
    <x v="5"/>
    <n v="4"/>
    <s v="Oklahoma"/>
    <n v="80"/>
    <n v="13"/>
    <s v="Northeastern"/>
    <n v="74"/>
    <s v="Winner"/>
    <n v="4"/>
    <x v="0"/>
  </r>
  <r>
    <n v="1986"/>
    <x v="5"/>
    <n v="1"/>
    <s v="Kansas"/>
    <n v="71"/>
    <n v="16"/>
    <s v="North Carolina A&amp;T"/>
    <n v="46"/>
    <s v="Winner"/>
    <n v="1"/>
    <x v="0"/>
  </r>
  <r>
    <n v="1986"/>
    <x v="5"/>
    <n v="5"/>
    <s v="Michigan State"/>
    <n v="72"/>
    <n v="12"/>
    <s v="Washington"/>
    <n v="70"/>
    <s v="Winner"/>
    <n v="5"/>
    <x v="0"/>
  </r>
  <r>
    <n v="1986"/>
    <x v="5"/>
    <n v="7"/>
    <s v="Virginia Tech"/>
    <n v="62"/>
    <n v="10"/>
    <s v="Villanova"/>
    <n v="71"/>
    <s v="Loser"/>
    <n v="10"/>
    <x v="1"/>
  </r>
  <r>
    <n v="1986"/>
    <x v="5"/>
    <n v="2"/>
    <s v="Louisville"/>
    <n v="93"/>
    <n v="15"/>
    <s v="Drexel"/>
    <n v="73"/>
    <s v="Winner"/>
    <n v="2"/>
    <x v="0"/>
  </r>
  <r>
    <n v="1986"/>
    <x v="5"/>
    <n v="8"/>
    <s v="Jacksonville"/>
    <n v="50"/>
    <n v="9"/>
    <s v="Temple"/>
    <n v="61"/>
    <s v="Loser"/>
    <n v="9"/>
    <x v="1"/>
  </r>
  <r>
    <n v="1986"/>
    <x v="5"/>
    <n v="4"/>
    <s v="Georgetown"/>
    <n v="70"/>
    <n v="13"/>
    <s v="Texas Tech"/>
    <n v="64"/>
    <s v="Winner"/>
    <n v="4"/>
    <x v="0"/>
  </r>
  <r>
    <n v="1986"/>
    <x v="5"/>
    <n v="7"/>
    <s v="Bradley"/>
    <n v="83"/>
    <n v="10"/>
    <s v="UTEP"/>
    <n v="65"/>
    <s v="Winner"/>
    <n v="7"/>
    <x v="0"/>
  </r>
  <r>
    <n v="1986"/>
    <x v="5"/>
    <n v="6"/>
    <s v="Purdue"/>
    <n v="87"/>
    <n v="11"/>
    <s v="LSU"/>
    <n v="94"/>
    <s v="Loser"/>
    <n v="11"/>
    <x v="1"/>
  </r>
  <r>
    <n v="1986"/>
    <x v="5"/>
    <n v="3"/>
    <s v="North Carolina"/>
    <n v="84"/>
    <n v="14"/>
    <s v="Utah"/>
    <n v="72"/>
    <s v="Winner"/>
    <n v="3"/>
    <x v="0"/>
  </r>
  <r>
    <n v="1986"/>
    <x v="5"/>
    <n v="6"/>
    <s v="Alabama-Birmingham"/>
    <n v="66"/>
    <n v="11"/>
    <s v="Missouri"/>
    <n v="64"/>
    <s v="Winner"/>
    <n v="6"/>
    <x v="0"/>
  </r>
  <r>
    <n v="1986"/>
    <x v="5"/>
    <n v="3"/>
    <s v="Memphis"/>
    <n v="95"/>
    <n v="14"/>
    <s v="Ball State"/>
    <n v="63"/>
    <s v="Winner"/>
    <n v="3"/>
    <x v="0"/>
  </r>
  <r>
    <n v="1985"/>
    <x v="0"/>
    <n v="1"/>
    <s v="Georgetown"/>
    <n v="64"/>
    <n v="8"/>
    <s v="Villanova"/>
    <n v="66"/>
    <s v="Loser"/>
    <n v="8"/>
    <x v="1"/>
  </r>
  <r>
    <n v="1985"/>
    <x v="1"/>
    <n v="1"/>
    <s v="St. John's"/>
    <n v="59"/>
    <n v="1"/>
    <s v="Georgetown"/>
    <n v="77"/>
    <s v="Loser"/>
    <n v="1"/>
    <x v="1"/>
  </r>
  <r>
    <n v="1985"/>
    <x v="1"/>
    <n v="2"/>
    <s v="Memphis"/>
    <n v="45"/>
    <n v="8"/>
    <s v="Villanova"/>
    <n v="52"/>
    <s v="Loser"/>
    <n v="8"/>
    <x v="1"/>
  </r>
  <r>
    <n v="1985"/>
    <x v="2"/>
    <n v="1"/>
    <s v="St. John's"/>
    <n v="69"/>
    <n v="3"/>
    <s v="North Carolina State"/>
    <n v="60"/>
    <s v="Winner"/>
    <n v="1"/>
    <x v="0"/>
  </r>
  <r>
    <n v="1985"/>
    <x v="2"/>
    <n v="8"/>
    <s v="Villanova"/>
    <n v="56"/>
    <n v="2"/>
    <s v="North Carolina"/>
    <n v="44"/>
    <s v="Winner"/>
    <n v="8"/>
    <x v="0"/>
  </r>
  <r>
    <n v="1985"/>
    <x v="2"/>
    <n v="1"/>
    <s v="Georgetown"/>
    <n v="60"/>
    <n v="2"/>
    <s v="Georgia Tech"/>
    <n v="54"/>
    <s v="Winner"/>
    <n v="1"/>
    <x v="0"/>
  </r>
  <r>
    <n v="1985"/>
    <x v="2"/>
    <n v="1"/>
    <s v="Oklahoma"/>
    <n v="61"/>
    <n v="2"/>
    <s v="Memphis"/>
    <n v="63"/>
    <s v="Loser"/>
    <n v="2"/>
    <x v="1"/>
  </r>
  <r>
    <n v="1985"/>
    <x v="3"/>
    <n v="3"/>
    <s v="North Carolina State"/>
    <n v="61"/>
    <n v="7"/>
    <s v="Alabama"/>
    <n v="55"/>
    <s v="Winner"/>
    <n v="3"/>
    <x v="0"/>
  </r>
  <r>
    <n v="1985"/>
    <x v="3"/>
    <n v="11"/>
    <s v="Auburn"/>
    <n v="56"/>
    <n v="2"/>
    <s v="North Carolina"/>
    <n v="62"/>
    <s v="Loser"/>
    <n v="2"/>
    <x v="1"/>
  </r>
  <r>
    <n v="1985"/>
    <x v="3"/>
    <n v="1"/>
    <s v="St. John's"/>
    <n v="86"/>
    <n v="12"/>
    <s v="Kentucky"/>
    <n v="70"/>
    <s v="Winner"/>
    <n v="1"/>
    <x v="0"/>
  </r>
  <r>
    <n v="1985"/>
    <x v="3"/>
    <n v="8"/>
    <s v="Villanova"/>
    <n v="46"/>
    <n v="5"/>
    <s v="Maryland"/>
    <n v="43"/>
    <s v="Winner"/>
    <n v="8"/>
    <x v="0"/>
  </r>
  <r>
    <n v="1985"/>
    <x v="3"/>
    <n v="3"/>
    <s v="Illinois"/>
    <n v="53"/>
    <n v="2"/>
    <s v="Georgia Tech"/>
    <n v="61"/>
    <s v="Loser"/>
    <n v="2"/>
    <x v="1"/>
  </r>
  <r>
    <n v="1985"/>
    <x v="3"/>
    <n v="11"/>
    <s v="Boston College"/>
    <n v="57"/>
    <n v="2"/>
    <s v="Memphis"/>
    <n v="59"/>
    <s v="Loser"/>
    <n v="2"/>
    <x v="1"/>
  </r>
  <r>
    <n v="1985"/>
    <x v="3"/>
    <n v="1"/>
    <s v="Oklahoma"/>
    <n v="86"/>
    <n v="5"/>
    <s v="Louisiana Tech"/>
    <n v="84"/>
    <s v="Winner"/>
    <n v="1"/>
    <x v="0"/>
  </r>
  <r>
    <n v="1985"/>
    <x v="3"/>
    <n v="1"/>
    <s v="Georgetown"/>
    <n v="65"/>
    <n v="4"/>
    <s v="Loyola (Ill.)"/>
    <n v="53"/>
    <s v="Winner"/>
    <n v="1"/>
    <x v="0"/>
  </r>
  <r>
    <n v="1985"/>
    <x v="4"/>
    <n v="11"/>
    <s v="UTEP"/>
    <n v="73"/>
    <n v="3"/>
    <s v="North Carolina State"/>
    <n v="86"/>
    <s v="Loser"/>
    <n v="3"/>
    <x v="1"/>
  </r>
  <r>
    <n v="1985"/>
    <x v="4"/>
    <n v="7"/>
    <s v="Syracuse"/>
    <n v="53"/>
    <n v="2"/>
    <s v="Georgia Tech"/>
    <n v="70"/>
    <s v="Loser"/>
    <n v="2"/>
    <x v="1"/>
  </r>
  <r>
    <n v="1985"/>
    <x v="4"/>
    <n v="7"/>
    <s v="Alabama-Birmingham"/>
    <n v="66"/>
    <n v="2"/>
    <s v="Memphis"/>
    <n v="67"/>
    <s v="Loser"/>
    <n v="2"/>
    <x v="1"/>
  </r>
  <r>
    <n v="1985"/>
    <x v="4"/>
    <n v="7"/>
    <s v="Alabama"/>
    <n v="63"/>
    <n v="2"/>
    <s v="Virginia Commonwealth"/>
    <n v="59"/>
    <s v="Winner"/>
    <n v="7"/>
    <x v="0"/>
  </r>
  <r>
    <n v="1985"/>
    <x v="4"/>
    <n v="6"/>
    <s v="Georgia"/>
    <n v="58"/>
    <n v="3"/>
    <s v="Illinois"/>
    <n v="74"/>
    <s v="Loser"/>
    <n v="3"/>
    <x v="1"/>
  </r>
  <r>
    <n v="1985"/>
    <x v="4"/>
    <n v="11"/>
    <s v="Boston College"/>
    <n v="74"/>
    <n v="3"/>
    <s v="Duke"/>
    <n v="73"/>
    <s v="Winner"/>
    <n v="11"/>
    <x v="0"/>
  </r>
  <r>
    <n v="1985"/>
    <x v="4"/>
    <n v="1"/>
    <s v="Michigan"/>
    <n v="55"/>
    <n v="8"/>
    <s v="Villanova"/>
    <n v="59"/>
    <s v="Loser"/>
    <n v="8"/>
    <x v="1"/>
  </r>
  <r>
    <n v="1985"/>
    <x v="4"/>
    <n v="5"/>
    <s v="Maryland"/>
    <n v="64"/>
    <n v="13"/>
    <s v="Navy"/>
    <n v="59"/>
    <s v="Winner"/>
    <n v="5"/>
    <x v="0"/>
  </r>
  <r>
    <n v="1985"/>
    <x v="4"/>
    <n v="1"/>
    <s v="Oklahoma"/>
    <n v="75"/>
    <n v="9"/>
    <s v="Illinois State"/>
    <n v="69"/>
    <s v="Winner"/>
    <n v="1"/>
    <x v="0"/>
  </r>
  <r>
    <n v="1985"/>
    <x v="4"/>
    <n v="1"/>
    <s v="Georgetown"/>
    <n v="63"/>
    <n v="8"/>
    <s v="Temple"/>
    <n v="46"/>
    <s v="Winner"/>
    <n v="1"/>
    <x v="0"/>
  </r>
  <r>
    <n v="1985"/>
    <x v="4"/>
    <n v="7"/>
    <s v="Notre Dame"/>
    <n v="58"/>
    <n v="2"/>
    <s v="North Carolina"/>
    <n v="60"/>
    <s v="Loser"/>
    <n v="2"/>
    <x v="1"/>
  </r>
  <r>
    <n v="1985"/>
    <x v="4"/>
    <n v="5"/>
    <s v="Southern Methodist"/>
    <n v="57"/>
    <n v="4"/>
    <s v="Loyola (Ill.)"/>
    <n v="70"/>
    <s v="Loser"/>
    <n v="4"/>
    <x v="1"/>
  </r>
  <r>
    <n v="1985"/>
    <x v="4"/>
    <n v="12"/>
    <s v="Kentucky"/>
    <n v="64"/>
    <n v="4"/>
    <s v="UNLV"/>
    <n v="61"/>
    <s v="Winner"/>
    <n v="12"/>
    <x v="0"/>
  </r>
  <r>
    <n v="1985"/>
    <x v="4"/>
    <n v="1"/>
    <s v="St. John's"/>
    <n v="68"/>
    <n v="9"/>
    <s v="Arkansas"/>
    <n v="65"/>
    <s v="Winner"/>
    <n v="1"/>
    <x v="0"/>
  </r>
  <r>
    <n v="1985"/>
    <x v="4"/>
    <n v="11"/>
    <s v="Auburn"/>
    <n v="66"/>
    <n v="3"/>
    <s v="Kansas"/>
    <n v="64"/>
    <s v="Winner"/>
    <n v="11"/>
    <x v="0"/>
  </r>
  <r>
    <n v="1985"/>
    <x v="4"/>
    <n v="5"/>
    <s v="Louisiana Tech"/>
    <n v="79"/>
    <n v="4"/>
    <s v="Ohio State"/>
    <n v="67"/>
    <s v="Winner"/>
    <n v="5"/>
    <x v="0"/>
  </r>
  <r>
    <n v="1985"/>
    <x v="5"/>
    <n v="6"/>
    <s v="Texas Tech"/>
    <n v="53"/>
    <n v="11"/>
    <s v="Boston College"/>
    <n v="55"/>
    <s v="Loser"/>
    <n v="11"/>
    <x v="1"/>
  </r>
  <r>
    <n v="1985"/>
    <x v="5"/>
    <n v="7"/>
    <s v="Alabama"/>
    <n v="50"/>
    <n v="10"/>
    <s v="Arizona"/>
    <n v="41"/>
    <s v="Winner"/>
    <n v="7"/>
    <x v="0"/>
  </r>
  <r>
    <n v="1985"/>
    <x v="5"/>
    <n v="2"/>
    <s v="Virginia Commonwealth"/>
    <n v="81"/>
    <n v="15"/>
    <s v="Marshall"/>
    <n v="65"/>
    <s v="Winner"/>
    <n v="2"/>
    <x v="0"/>
  </r>
  <r>
    <n v="1985"/>
    <x v="5"/>
    <n v="3"/>
    <s v="Illinois"/>
    <n v="76"/>
    <n v="14"/>
    <s v="Northeastern"/>
    <n v="57"/>
    <s v="Winner"/>
    <n v="3"/>
    <x v="0"/>
  </r>
  <r>
    <n v="1985"/>
    <x v="5"/>
    <n v="6"/>
    <s v="Georgia"/>
    <n v="67"/>
    <n v="11"/>
    <s v="Wichita State"/>
    <n v="59"/>
    <s v="Winner"/>
    <n v="6"/>
    <x v="0"/>
  </r>
  <r>
    <n v="1985"/>
    <x v="5"/>
    <n v="7"/>
    <s v="Syracuse"/>
    <n v="70"/>
    <n v="10"/>
    <s v="DePaul"/>
    <n v="65"/>
    <s v="Winner"/>
    <n v="7"/>
    <x v="0"/>
  </r>
  <r>
    <n v="1985"/>
    <x v="5"/>
    <n v="2"/>
    <s v="Georgia Tech"/>
    <n v="65"/>
    <n v="15"/>
    <s v="Mercer"/>
    <n v="58"/>
    <s v="Winner"/>
    <n v="2"/>
    <x v="0"/>
  </r>
  <r>
    <n v="1985"/>
    <x v="5"/>
    <n v="3"/>
    <s v="Duke"/>
    <n v="75"/>
    <n v="14"/>
    <s v="Pepperdine"/>
    <n v="62"/>
    <s v="Winner"/>
    <n v="3"/>
    <x v="0"/>
  </r>
  <r>
    <n v="1985"/>
    <x v="5"/>
    <n v="7"/>
    <s v="Alabama-Birmingham"/>
    <n v="70"/>
    <n v="10"/>
    <s v="Michigan State"/>
    <n v="68"/>
    <s v="Winner"/>
    <n v="7"/>
    <x v="0"/>
  </r>
  <r>
    <n v="1985"/>
    <x v="5"/>
    <n v="1"/>
    <s v="Michigan"/>
    <n v="59"/>
    <n v="16"/>
    <s v="Fairleigh Dickinson"/>
    <n v="55"/>
    <s v="Winner"/>
    <n v="1"/>
    <x v="0"/>
  </r>
  <r>
    <n v="1985"/>
    <x v="5"/>
    <n v="8"/>
    <s v="Villanova"/>
    <n v="51"/>
    <n v="9"/>
    <s v="Dayton"/>
    <n v="49"/>
    <s v="Winner"/>
    <n v="8"/>
    <x v="0"/>
  </r>
  <r>
    <n v="1985"/>
    <x v="5"/>
    <n v="6"/>
    <s v="Tulsa"/>
    <n v="75"/>
    <n v="11"/>
    <s v="UTEP"/>
    <n v="79"/>
    <s v="Loser"/>
    <n v="11"/>
    <x v="1"/>
  </r>
  <r>
    <n v="1985"/>
    <x v="5"/>
    <n v="4"/>
    <s v="LSU"/>
    <n v="55"/>
    <n v="13"/>
    <s v="Navy"/>
    <n v="78"/>
    <s v="Loser"/>
    <n v="13"/>
    <x v="1"/>
  </r>
  <r>
    <n v="1985"/>
    <x v="5"/>
    <n v="5"/>
    <s v="Maryland"/>
    <n v="69"/>
    <n v="12"/>
    <s v="Miami (Ohio)"/>
    <n v="68"/>
    <s v="Winner"/>
    <n v="5"/>
    <x v="0"/>
  </r>
  <r>
    <n v="1985"/>
    <x v="5"/>
    <n v="2"/>
    <s v="Memphis"/>
    <n v="67"/>
    <n v="15"/>
    <s v="Penn"/>
    <n v="55"/>
    <s v="Winner"/>
    <n v="2"/>
    <x v="0"/>
  </r>
  <r>
    <n v="1985"/>
    <x v="5"/>
    <n v="3"/>
    <s v="North Carolina State"/>
    <n v="65"/>
    <n v="14"/>
    <s v="Nevada"/>
    <n v="56"/>
    <s v="Winner"/>
    <n v="3"/>
    <x v="0"/>
  </r>
  <r>
    <n v="1985"/>
    <x v="5"/>
    <n v="8"/>
    <s v="Southern California"/>
    <n v="55"/>
    <n v="9"/>
    <s v="Illinois State"/>
    <n v="58"/>
    <s v="Loser"/>
    <n v="9"/>
    <x v="1"/>
  </r>
  <r>
    <n v="1985"/>
    <x v="5"/>
    <n v="6"/>
    <s v="Purdue"/>
    <n v="58"/>
    <n v="11"/>
    <s v="Auburn"/>
    <n v="59"/>
    <s v="Loser"/>
    <n v="11"/>
    <x v="1"/>
  </r>
  <r>
    <n v="1985"/>
    <x v="5"/>
    <n v="7"/>
    <s v="Notre Dame"/>
    <n v="79"/>
    <n v="10"/>
    <s v="Oregon State"/>
    <n v="70"/>
    <s v="Winner"/>
    <n v="7"/>
    <x v="0"/>
  </r>
  <r>
    <n v="1985"/>
    <x v="5"/>
    <n v="2"/>
    <s v="North Carolina"/>
    <n v="76"/>
    <n v="15"/>
    <s v="Middle Tennessee State"/>
    <n v="57"/>
    <s v="Winner"/>
    <n v="2"/>
    <x v="0"/>
  </r>
  <r>
    <n v="1985"/>
    <x v="5"/>
    <n v="4"/>
    <s v="Ohio State"/>
    <n v="75"/>
    <n v="13"/>
    <s v="Iowa State"/>
    <n v="64"/>
    <s v="Winner"/>
    <n v="4"/>
    <x v="0"/>
  </r>
  <r>
    <n v="1985"/>
    <x v="5"/>
    <n v="1"/>
    <s v="Georgetown"/>
    <n v="68"/>
    <n v="16"/>
    <s v="Lehigh"/>
    <n v="43"/>
    <s v="Winner"/>
    <n v="1"/>
    <x v="0"/>
  </r>
  <r>
    <n v="1985"/>
    <x v="5"/>
    <n v="5"/>
    <s v="Louisiana Tech"/>
    <n v="78"/>
    <n v="12"/>
    <s v="Pittsburgh"/>
    <n v="54"/>
    <s v="Winner"/>
    <n v="5"/>
    <x v="0"/>
  </r>
  <r>
    <n v="1985"/>
    <x v="5"/>
    <n v="1"/>
    <s v="Oklahoma"/>
    <n v="96"/>
    <n v="16"/>
    <s v="North Carolina A&amp;T"/>
    <n v="83"/>
    <s v="Winner"/>
    <n v="1"/>
    <x v="0"/>
  </r>
  <r>
    <n v="1985"/>
    <x v="5"/>
    <n v="5"/>
    <s v="Washington"/>
    <n v="58"/>
    <n v="12"/>
    <s v="Kentucky"/>
    <n v="66"/>
    <s v="Loser"/>
    <n v="12"/>
    <x v="1"/>
  </r>
  <r>
    <n v="1985"/>
    <x v="5"/>
    <n v="4"/>
    <s v="Loyola (Ill.)"/>
    <n v="59"/>
    <n v="13"/>
    <s v="Iona"/>
    <n v="58"/>
    <s v="Winner"/>
    <n v="4"/>
    <x v="0"/>
  </r>
  <r>
    <n v="1985"/>
    <x v="5"/>
    <n v="5"/>
    <s v="Southern Methodist"/>
    <n v="85"/>
    <n v="12"/>
    <s v="Old Dominion"/>
    <n v="68"/>
    <s v="Winner"/>
    <n v="5"/>
    <x v="0"/>
  </r>
  <r>
    <n v="1985"/>
    <x v="5"/>
    <n v="4"/>
    <s v="UNLV"/>
    <n v="85"/>
    <n v="13"/>
    <s v="San Diego State"/>
    <n v="80"/>
    <s v="Winner"/>
    <n v="4"/>
    <x v="0"/>
  </r>
  <r>
    <n v="1985"/>
    <x v="5"/>
    <n v="8"/>
    <s v="Temple"/>
    <n v="60"/>
    <n v="9"/>
    <s v="Virginia Tech"/>
    <n v="57"/>
    <s v="Winner"/>
    <n v="8"/>
    <x v="0"/>
  </r>
  <r>
    <n v="1985"/>
    <x v="5"/>
    <n v="1"/>
    <s v="St. John's"/>
    <n v="83"/>
    <n v="16"/>
    <s v="Southern"/>
    <n v="59"/>
    <s v="Winner"/>
    <n v="1"/>
    <x v="0"/>
  </r>
  <r>
    <n v="1985"/>
    <x v="5"/>
    <n v="3"/>
    <s v="Kansas"/>
    <n v="49"/>
    <n v="14"/>
    <s v="Ohio"/>
    <n v="38"/>
    <s v="Winner"/>
    <n v="3"/>
    <x v="0"/>
  </r>
  <r>
    <n v="1985"/>
    <x v="5"/>
    <n v="8"/>
    <s v="Iowa"/>
    <n v="54"/>
    <n v="9"/>
    <s v="Arkansas"/>
    <n v="63"/>
    <s v="Loser"/>
    <n v="9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782">
  <r>
    <n v="2012"/>
    <x v="0"/>
    <x v="0"/>
    <s v="Kentucky"/>
    <n v="67"/>
    <n v="2"/>
    <s v="Kansas"/>
    <n v="59"/>
    <x v="0"/>
  </r>
  <r>
    <n v="2012"/>
    <x v="1"/>
    <x v="0"/>
    <s v="Kentucky"/>
    <n v="69"/>
    <n v="4"/>
    <s v="Louisville"/>
    <n v="61"/>
    <x v="0"/>
  </r>
  <r>
    <n v="2012"/>
    <x v="1"/>
    <x v="1"/>
    <s v="Ohio State"/>
    <n v="62"/>
    <n v="2"/>
    <s v="Kansas"/>
    <n v="64"/>
    <x v="1"/>
  </r>
  <r>
    <n v="2012"/>
    <x v="2"/>
    <x v="0"/>
    <s v="Kentucky"/>
    <n v="82"/>
    <n v="3"/>
    <s v="Baylor"/>
    <n v="70"/>
    <x v="0"/>
  </r>
  <r>
    <n v="2012"/>
    <x v="2"/>
    <x v="0"/>
    <s v="North Carolina"/>
    <n v="67"/>
    <n v="2"/>
    <s v="Kansas"/>
    <n v="80"/>
    <x v="1"/>
  </r>
  <r>
    <n v="2012"/>
    <x v="2"/>
    <x v="2"/>
    <s v="Louisville"/>
    <n v="72"/>
    <n v="7"/>
    <s v="Florida"/>
    <n v="68"/>
    <x v="0"/>
  </r>
  <r>
    <n v="2012"/>
    <x v="2"/>
    <x v="0"/>
    <s v="Syracuse"/>
    <n v="70"/>
    <n v="2"/>
    <s v="Ohio State"/>
    <n v="77"/>
    <x v="1"/>
  </r>
  <r>
    <n v="2012"/>
    <x v="3"/>
    <x v="3"/>
    <s v="Baylor"/>
    <n v="75"/>
    <n v="10"/>
    <s v="Xavier"/>
    <n v="70"/>
    <x v="0"/>
  </r>
  <r>
    <n v="2012"/>
    <x v="3"/>
    <x v="0"/>
    <s v="North Carolina"/>
    <n v="73"/>
    <n v="13"/>
    <s v="Ohio"/>
    <n v="65"/>
    <x v="0"/>
  </r>
  <r>
    <n v="2012"/>
    <x v="3"/>
    <x v="0"/>
    <s v="Kentucky"/>
    <n v="102"/>
    <n v="4"/>
    <s v="Indiana"/>
    <n v="90"/>
    <x v="0"/>
  </r>
  <r>
    <n v="2012"/>
    <x v="3"/>
    <x v="4"/>
    <s v="North Carolina State"/>
    <n v="57"/>
    <n v="2"/>
    <s v="Kansas"/>
    <n v="60"/>
    <x v="1"/>
  </r>
  <r>
    <n v="2012"/>
    <x v="3"/>
    <x v="0"/>
    <s v="Syracuse"/>
    <n v="64"/>
    <n v="4"/>
    <s v="Wisconsin"/>
    <n v="63"/>
    <x v="0"/>
  </r>
  <r>
    <n v="2012"/>
    <x v="3"/>
    <x v="0"/>
    <s v="Michigan State"/>
    <n v="44"/>
    <n v="4"/>
    <s v="Louisville"/>
    <n v="57"/>
    <x v="1"/>
  </r>
  <r>
    <n v="2012"/>
    <x v="3"/>
    <x v="5"/>
    <s v="Cincinnati"/>
    <n v="66"/>
    <n v="2"/>
    <s v="Ohio State"/>
    <n v="81"/>
    <x v="1"/>
  </r>
  <r>
    <n v="2012"/>
    <x v="3"/>
    <x v="3"/>
    <s v="Marquette"/>
    <n v="58"/>
    <n v="7"/>
    <s v="Florida"/>
    <n v="68"/>
    <x v="1"/>
  </r>
  <r>
    <n v="2012"/>
    <x v="4"/>
    <x v="4"/>
    <s v="North Carolina State"/>
    <n v="66"/>
    <n v="3"/>
    <s v="Georgetown"/>
    <n v="63"/>
    <x v="0"/>
  </r>
  <r>
    <n v="2012"/>
    <x v="4"/>
    <x v="0"/>
    <s v="Michigan State"/>
    <n v="65"/>
    <n v="9"/>
    <s v="St. Louis"/>
    <n v="61"/>
    <x v="0"/>
  </r>
  <r>
    <n v="2012"/>
    <x v="4"/>
    <x v="0"/>
    <s v="North Carolina"/>
    <n v="87"/>
    <n v="8"/>
    <s v="Creighton"/>
    <n v="73"/>
    <x v="0"/>
  </r>
  <r>
    <n v="2012"/>
    <x v="4"/>
    <x v="6"/>
    <s v="Florida"/>
    <n v="84"/>
    <n v="15"/>
    <s v="Norfolk State"/>
    <n v="50"/>
    <x v="0"/>
  </r>
  <r>
    <n v="2012"/>
    <x v="4"/>
    <x v="7"/>
    <s v="South Florida"/>
    <n v="56"/>
    <n v="13"/>
    <s v="Ohio"/>
    <n v="62"/>
    <x v="1"/>
  </r>
  <r>
    <n v="2012"/>
    <x v="4"/>
    <x v="8"/>
    <s v="Purdue"/>
    <n v="60"/>
    <n v="2"/>
    <s v="Kansas"/>
    <n v="63"/>
    <x v="1"/>
  </r>
  <r>
    <n v="2012"/>
    <x v="4"/>
    <x v="5"/>
    <s v="Cincinnati"/>
    <n v="62"/>
    <n v="3"/>
    <s v="Florida State"/>
    <n v="56"/>
    <x v="0"/>
  </r>
  <r>
    <n v="2012"/>
    <x v="4"/>
    <x v="8"/>
    <s v="Xavier"/>
    <n v="70"/>
    <n v="15"/>
    <s v="Lehigh"/>
    <n v="58"/>
    <x v="0"/>
  </r>
  <r>
    <n v="2012"/>
    <x v="4"/>
    <x v="0"/>
    <s v="Syracuse"/>
    <n v="75"/>
    <n v="8"/>
    <s v="Kansas State"/>
    <n v="59"/>
    <x v="0"/>
  </r>
  <r>
    <n v="2012"/>
    <x v="4"/>
    <x v="6"/>
    <s v="Gonzaga"/>
    <n v="66"/>
    <n v="2"/>
    <s v="Ohio State"/>
    <n v="73"/>
    <x v="1"/>
  </r>
  <r>
    <n v="2012"/>
    <x v="4"/>
    <x v="5"/>
    <s v="Murray St."/>
    <n v="53"/>
    <n v="3"/>
    <s v="Marquette"/>
    <n v="62"/>
    <x v="1"/>
  </r>
  <r>
    <n v="2012"/>
    <x v="4"/>
    <x v="9"/>
    <s v="Vanderbilt"/>
    <n v="57"/>
    <n v="4"/>
    <s v="Wisconsin"/>
    <n v="60"/>
    <x v="1"/>
  </r>
  <r>
    <n v="2012"/>
    <x v="4"/>
    <x v="7"/>
    <s v="Virginia Commonwealth"/>
    <n v="61"/>
    <n v="4"/>
    <s v="Indiana"/>
    <n v="63"/>
    <x v="1"/>
  </r>
  <r>
    <n v="2012"/>
    <x v="4"/>
    <x v="0"/>
    <s v="Kentucky"/>
    <n v="87"/>
    <n v="8"/>
    <s v="Iowa State"/>
    <n v="71"/>
    <x v="0"/>
  </r>
  <r>
    <n v="2012"/>
    <x v="4"/>
    <x v="4"/>
    <s v="Colorado"/>
    <n v="63"/>
    <n v="3"/>
    <s v="Baylor"/>
    <n v="80"/>
    <x v="1"/>
  </r>
  <r>
    <n v="2012"/>
    <x v="4"/>
    <x v="9"/>
    <s v="New Mexico"/>
    <n v="56"/>
    <n v="4"/>
    <s v="Louisville"/>
    <n v="59"/>
    <x v="1"/>
  </r>
  <r>
    <n v="2012"/>
    <x v="5"/>
    <x v="5"/>
    <s v="Cincinnati"/>
    <n v="65"/>
    <n v="11"/>
    <s v="Texas"/>
    <n v="59"/>
    <x v="0"/>
  </r>
  <r>
    <n v="2012"/>
    <x v="5"/>
    <x v="10"/>
    <s v="Creighton"/>
    <n v="58"/>
    <n v="9"/>
    <s v="Alabama"/>
    <n v="57"/>
    <x v="0"/>
  </r>
  <r>
    <n v="2012"/>
    <x v="5"/>
    <x v="5"/>
    <s v="San Diego State"/>
    <n v="65"/>
    <n v="11"/>
    <s v="North Carolina State"/>
    <n v="79"/>
    <x v="1"/>
  </r>
  <r>
    <n v="2012"/>
    <x v="5"/>
    <x v="6"/>
    <s v="Florida"/>
    <n v="71"/>
    <n v="10"/>
    <s v="Virginia"/>
    <n v="45"/>
    <x v="0"/>
  </r>
  <r>
    <n v="2012"/>
    <x v="5"/>
    <x v="3"/>
    <s v="Florida State"/>
    <n v="66"/>
    <n v="14"/>
    <s v="St. Bonaventure"/>
    <n v="63"/>
    <x v="0"/>
  </r>
  <r>
    <n v="2012"/>
    <x v="5"/>
    <x v="3"/>
    <s v="Georgetown"/>
    <n v="74"/>
    <n v="14"/>
    <s v="Belmont"/>
    <n v="59"/>
    <x v="0"/>
  </r>
  <r>
    <n v="2012"/>
    <x v="5"/>
    <x v="0"/>
    <s v="North Carolina"/>
    <n v="77"/>
    <n v="16"/>
    <s v="Vermont"/>
    <n v="58"/>
    <x v="0"/>
  </r>
  <r>
    <n v="2012"/>
    <x v="5"/>
    <x v="1"/>
    <s v="Missouri"/>
    <n v="84"/>
    <n v="15"/>
    <s v="Norfolk State"/>
    <n v="86"/>
    <x v="1"/>
  </r>
  <r>
    <n v="2012"/>
    <x v="5"/>
    <x v="2"/>
    <s v="Michigan"/>
    <n v="60"/>
    <n v="13"/>
    <s v="Ohio"/>
    <n v="65"/>
    <x v="1"/>
  </r>
  <r>
    <n v="2012"/>
    <x v="5"/>
    <x v="6"/>
    <s v="St. Mary's (Cal.)"/>
    <n v="69"/>
    <n v="10"/>
    <s v="Purdue"/>
    <n v="72"/>
    <x v="1"/>
  </r>
  <r>
    <n v="2012"/>
    <x v="5"/>
    <x v="1"/>
    <s v="Duke"/>
    <n v="70"/>
    <n v="15"/>
    <s v="Lehigh"/>
    <n v="75"/>
    <x v="1"/>
  </r>
  <r>
    <n v="2012"/>
    <x v="5"/>
    <x v="0"/>
    <s v="Michigan State"/>
    <n v="89"/>
    <n v="16"/>
    <s v="Long Island"/>
    <n v="67"/>
    <x v="0"/>
  </r>
  <r>
    <n v="2012"/>
    <x v="5"/>
    <x v="6"/>
    <s v="Notre Dame"/>
    <n v="63"/>
    <n v="10"/>
    <s v="Xavier"/>
    <n v="67"/>
    <x v="1"/>
  </r>
  <r>
    <n v="2012"/>
    <x v="5"/>
    <x v="1"/>
    <s v="Kansas"/>
    <n v="65"/>
    <n v="15"/>
    <s v="Detroit"/>
    <n v="50"/>
    <x v="0"/>
  </r>
  <r>
    <n v="2012"/>
    <x v="5"/>
    <x v="9"/>
    <s v="Temple"/>
    <n v="44"/>
    <n v="12"/>
    <s v="South Florida"/>
    <n v="58"/>
    <x v="1"/>
  </r>
  <r>
    <n v="2012"/>
    <x v="5"/>
    <x v="10"/>
    <s v="Memphis"/>
    <n v="54"/>
    <n v="9"/>
    <s v="St. Louis"/>
    <n v="61"/>
    <x v="1"/>
  </r>
  <r>
    <n v="2012"/>
    <x v="5"/>
    <x v="5"/>
    <s v="Murray St."/>
    <n v="58"/>
    <n v="11"/>
    <s v="Colorado State"/>
    <n v="41"/>
    <x v="0"/>
  </r>
  <r>
    <n v="2012"/>
    <x v="5"/>
    <x v="2"/>
    <s v="Louisville"/>
    <n v="69"/>
    <n v="13"/>
    <s v="Davidson"/>
    <n v="62"/>
    <x v="0"/>
  </r>
  <r>
    <n v="2012"/>
    <x v="5"/>
    <x v="10"/>
    <s v="Kansas State"/>
    <n v="70"/>
    <n v="9"/>
    <s v="Southern Mississippi"/>
    <n v="64"/>
    <x v="0"/>
  </r>
  <r>
    <n v="2012"/>
    <x v="5"/>
    <x v="2"/>
    <s v="Wisconsin"/>
    <n v="73"/>
    <n v="13"/>
    <s v="Montana"/>
    <n v="49"/>
    <x v="0"/>
  </r>
  <r>
    <n v="2012"/>
    <x v="5"/>
    <x v="3"/>
    <s v="Marquette"/>
    <n v="88"/>
    <n v="14"/>
    <s v="Brigham Young"/>
    <n v="68"/>
    <x v="0"/>
  </r>
  <r>
    <n v="2012"/>
    <x v="5"/>
    <x v="0"/>
    <s v="Syracuse"/>
    <n v="72"/>
    <n v="16"/>
    <s v="UNC Asheville"/>
    <n v="65"/>
    <x v="0"/>
  </r>
  <r>
    <n v="2012"/>
    <x v="5"/>
    <x v="9"/>
    <s v="New Mexico"/>
    <n v="75"/>
    <n v="12"/>
    <s v="Long Beach State"/>
    <n v="68"/>
    <x v="0"/>
  </r>
  <r>
    <n v="2012"/>
    <x v="5"/>
    <x v="9"/>
    <s v="Vanderbilt"/>
    <n v="79"/>
    <n v="12"/>
    <s v="Harvard"/>
    <n v="70"/>
    <x v="0"/>
  </r>
  <r>
    <n v="2012"/>
    <x v="5"/>
    <x v="0"/>
    <s v="Kentucky"/>
    <n v="81"/>
    <n v="16"/>
    <s v="Western Kentucky"/>
    <n v="66"/>
    <x v="0"/>
  </r>
  <r>
    <n v="2012"/>
    <x v="5"/>
    <x v="9"/>
    <s v="Wichita State"/>
    <n v="59"/>
    <n v="12"/>
    <s v="Virginia Commonwealth"/>
    <n v="62"/>
    <x v="1"/>
  </r>
  <r>
    <n v="2012"/>
    <x v="5"/>
    <x v="6"/>
    <s v="Gonzaga"/>
    <n v="77"/>
    <n v="10"/>
    <s v="West Virginia"/>
    <n v="54"/>
    <x v="0"/>
  </r>
  <r>
    <n v="2012"/>
    <x v="5"/>
    <x v="1"/>
    <s v="Ohio State"/>
    <n v="78"/>
    <n v="15"/>
    <s v="Loyola (Md.)"/>
    <n v="59"/>
    <x v="0"/>
  </r>
  <r>
    <n v="2012"/>
    <x v="5"/>
    <x v="10"/>
    <s v="Iowa State"/>
    <n v="77"/>
    <n v="9"/>
    <s v="Connecticut"/>
    <n v="64"/>
    <x v="0"/>
  </r>
  <r>
    <n v="2012"/>
    <x v="5"/>
    <x v="2"/>
    <s v="Indiana"/>
    <n v="79"/>
    <n v="13"/>
    <s v="New Mexico State"/>
    <n v="66"/>
    <x v="0"/>
  </r>
  <r>
    <n v="2012"/>
    <x v="5"/>
    <x v="5"/>
    <s v="UNLV"/>
    <n v="64"/>
    <n v="11"/>
    <s v="Colorado"/>
    <n v="68"/>
    <x v="1"/>
  </r>
  <r>
    <n v="2012"/>
    <x v="5"/>
    <x v="3"/>
    <s v="Baylor"/>
    <n v="68"/>
    <n v="14"/>
    <s v="South Dakota State"/>
    <n v="60"/>
    <x v="0"/>
  </r>
  <r>
    <n v="2012"/>
    <x v="6"/>
    <x v="11"/>
    <s v="Lamar"/>
    <n v="59"/>
    <n v="16"/>
    <s v="Vermont"/>
    <n v="71"/>
    <x v="1"/>
  </r>
  <r>
    <n v="2012"/>
    <x v="6"/>
    <x v="7"/>
    <s v="California"/>
    <n v="54"/>
    <n v="12"/>
    <s v="South Florida"/>
    <n v="65"/>
    <x v="1"/>
  </r>
  <r>
    <n v="2012"/>
    <x v="6"/>
    <x v="11"/>
    <s v="Mississippi Valley State"/>
    <n v="58"/>
    <n v="16"/>
    <s v="Western Kentucky"/>
    <n v="59"/>
    <x v="1"/>
  </r>
  <r>
    <n v="2012"/>
    <x v="6"/>
    <x v="12"/>
    <s v="Brigham Young"/>
    <n v="78"/>
    <n v="14"/>
    <s v="Iona"/>
    <n v="72"/>
    <x v="0"/>
  </r>
  <r>
    <n v="2011"/>
    <x v="0"/>
    <x v="3"/>
    <s v="Connecticut"/>
    <n v="53"/>
    <n v="8"/>
    <s v="Butler"/>
    <n v="41"/>
    <x v="0"/>
  </r>
  <r>
    <n v="2011"/>
    <x v="1"/>
    <x v="4"/>
    <s v="Virginia Commonwealth"/>
    <n v="62"/>
    <n v="8"/>
    <s v="Butler"/>
    <n v="70"/>
    <x v="1"/>
  </r>
  <r>
    <n v="2011"/>
    <x v="1"/>
    <x v="2"/>
    <s v="Kentucky"/>
    <n v="55"/>
    <n v="3"/>
    <s v="Connecticut"/>
    <n v="56"/>
    <x v="1"/>
  </r>
  <r>
    <n v="2011"/>
    <x v="2"/>
    <x v="2"/>
    <s v="Kentucky"/>
    <n v="76"/>
    <n v="2"/>
    <s v="North Carolina"/>
    <n v="69"/>
    <x v="0"/>
  </r>
  <r>
    <n v="2011"/>
    <x v="2"/>
    <x v="0"/>
    <s v="Kansas"/>
    <n v="61"/>
    <n v="11"/>
    <s v="Virginia Commonwealth"/>
    <n v="71"/>
    <x v="1"/>
  </r>
  <r>
    <n v="2011"/>
    <x v="2"/>
    <x v="10"/>
    <s v="Butler"/>
    <n v="74"/>
    <n v="2"/>
    <s v="Florida"/>
    <n v="71"/>
    <x v="0"/>
  </r>
  <r>
    <n v="2011"/>
    <x v="2"/>
    <x v="9"/>
    <s v="Arizona"/>
    <n v="63"/>
    <n v="3"/>
    <s v="Connecticut"/>
    <n v="65"/>
    <x v="1"/>
  </r>
  <r>
    <n v="2011"/>
    <x v="3"/>
    <x v="0"/>
    <s v="Kansas"/>
    <n v="77"/>
    <n v="12"/>
    <s v="Richmond"/>
    <n v="57"/>
    <x v="0"/>
  </r>
  <r>
    <n v="2011"/>
    <x v="3"/>
    <x v="4"/>
    <s v="Marquette"/>
    <n v="63"/>
    <n v="2"/>
    <s v="North Carolina"/>
    <n v="81"/>
    <x v="1"/>
  </r>
  <r>
    <n v="2011"/>
    <x v="3"/>
    <x v="0"/>
    <s v="Ohio State"/>
    <n v="60"/>
    <n v="4"/>
    <s v="Kentucky"/>
    <n v="62"/>
    <x v="1"/>
  </r>
  <r>
    <n v="2011"/>
    <x v="3"/>
    <x v="4"/>
    <s v="Virginia Commonwealth"/>
    <n v="72"/>
    <n v="10"/>
    <s v="Florida State"/>
    <n v="71"/>
    <x v="0"/>
  </r>
  <r>
    <n v="2011"/>
    <x v="3"/>
    <x v="3"/>
    <s v="Brigham Young"/>
    <n v="74"/>
    <n v="2"/>
    <s v="Florida"/>
    <n v="83"/>
    <x v="1"/>
  </r>
  <r>
    <n v="2011"/>
    <x v="3"/>
    <x v="3"/>
    <s v="Connecticut"/>
    <n v="74"/>
    <n v="2"/>
    <s v="San Diego State"/>
    <n v="67"/>
    <x v="0"/>
  </r>
  <r>
    <n v="2011"/>
    <x v="3"/>
    <x v="0"/>
    <s v="Duke"/>
    <n v="77"/>
    <n v="5"/>
    <s v="Arizona"/>
    <n v="93"/>
    <x v="1"/>
  </r>
  <r>
    <n v="2011"/>
    <x v="3"/>
    <x v="10"/>
    <s v="Butler"/>
    <n v="61"/>
    <n v="4"/>
    <s v="Wisconsin"/>
    <n v="54"/>
    <x v="0"/>
  </r>
  <r>
    <n v="2011"/>
    <x v="4"/>
    <x v="0"/>
    <s v="Duke"/>
    <n v="73"/>
    <n v="8"/>
    <s v="Michigan"/>
    <n v="71"/>
    <x v="0"/>
  </r>
  <r>
    <n v="2011"/>
    <x v="4"/>
    <x v="6"/>
    <s v="Washington"/>
    <n v="83"/>
    <n v="2"/>
    <s v="North Carolina"/>
    <n v="86"/>
    <x v="1"/>
  </r>
  <r>
    <n v="2011"/>
    <x v="4"/>
    <x v="0"/>
    <s v="Kansas"/>
    <n v="73"/>
    <n v="9"/>
    <s v="Illinois"/>
    <n v="59"/>
    <x v="0"/>
  </r>
  <r>
    <n v="2011"/>
    <x v="4"/>
    <x v="4"/>
    <s v="Marquette"/>
    <n v="66"/>
    <n v="3"/>
    <s v="Syracuse"/>
    <n v="62"/>
    <x v="0"/>
  </r>
  <r>
    <n v="2011"/>
    <x v="4"/>
    <x v="0"/>
    <s v="Ohio State"/>
    <n v="98"/>
    <n v="8"/>
    <s v="George Mason"/>
    <n v="66"/>
    <x v="0"/>
  </r>
  <r>
    <n v="2011"/>
    <x v="4"/>
    <x v="4"/>
    <s v="Virginia Commonwealth"/>
    <n v="94"/>
    <n v="3"/>
    <s v="Purdue"/>
    <n v="76"/>
    <x v="0"/>
  </r>
  <r>
    <n v="2011"/>
    <x v="4"/>
    <x v="9"/>
    <s v="Arizona"/>
    <n v="70"/>
    <n v="4"/>
    <s v="Texas"/>
    <n v="69"/>
    <x v="0"/>
  </r>
  <r>
    <n v="2011"/>
    <x v="4"/>
    <x v="8"/>
    <s v="Florida State"/>
    <n v="71"/>
    <n v="2"/>
    <s v="Notre Dame"/>
    <n v="57"/>
    <x v="0"/>
  </r>
  <r>
    <n v="2011"/>
    <x v="4"/>
    <x v="9"/>
    <s v="West Virginia"/>
    <n v="63"/>
    <n v="4"/>
    <s v="Kentucky"/>
    <n v="71"/>
    <x v="1"/>
  </r>
  <r>
    <n v="2011"/>
    <x v="4"/>
    <x v="6"/>
    <s v="UCLA"/>
    <n v="65"/>
    <n v="2"/>
    <s v="Florida"/>
    <n v="73"/>
    <x v="1"/>
  </r>
  <r>
    <n v="2011"/>
    <x v="4"/>
    <x v="7"/>
    <s v="Richmond"/>
    <n v="65"/>
    <n v="13"/>
    <s v="Morehead State"/>
    <n v="48"/>
    <x v="0"/>
  </r>
  <r>
    <n v="2011"/>
    <x v="4"/>
    <x v="6"/>
    <s v="Temple"/>
    <n v="64"/>
    <n v="2"/>
    <s v="San Diego State"/>
    <n v="71"/>
    <x v="1"/>
  </r>
  <r>
    <n v="2011"/>
    <x v="4"/>
    <x v="4"/>
    <s v="Gonzaga"/>
    <n v="67"/>
    <n v="3"/>
    <s v="Brigham Young"/>
    <n v="89"/>
    <x v="1"/>
  </r>
  <r>
    <n v="2011"/>
    <x v="4"/>
    <x v="5"/>
    <s v="Cincinnati"/>
    <n v="58"/>
    <n v="3"/>
    <s v="Connecticut"/>
    <n v="69"/>
    <x v="1"/>
  </r>
  <r>
    <n v="2011"/>
    <x v="4"/>
    <x v="9"/>
    <s v="Kansas State"/>
    <n v="65"/>
    <n v="4"/>
    <s v="Wisconsin"/>
    <n v="70"/>
    <x v="1"/>
  </r>
  <r>
    <n v="2011"/>
    <x v="4"/>
    <x v="0"/>
    <s v="Pittsburgh"/>
    <n v="70"/>
    <n v="8"/>
    <s v="Butler"/>
    <n v="71"/>
    <x v="1"/>
  </r>
  <r>
    <n v="2011"/>
    <x v="5"/>
    <x v="2"/>
    <s v="Texas"/>
    <n v="85"/>
    <n v="13"/>
    <s v="Oakland"/>
    <n v="81"/>
    <x v="0"/>
  </r>
  <r>
    <n v="2011"/>
    <x v="5"/>
    <x v="1"/>
    <s v="Notre Dame"/>
    <n v="69"/>
    <n v="15"/>
    <s v="Akron"/>
    <n v="56"/>
    <x v="0"/>
  </r>
  <r>
    <n v="2011"/>
    <x v="5"/>
    <x v="0"/>
    <s v="Duke"/>
    <n v="87"/>
    <n v="16"/>
    <s v="Hampton"/>
    <n v="45"/>
    <x v="0"/>
  </r>
  <r>
    <n v="2011"/>
    <x v="5"/>
    <x v="9"/>
    <s v="Arizona"/>
    <n v="77"/>
    <n v="12"/>
    <s v="Memphis"/>
    <n v="75"/>
    <x v="0"/>
  </r>
  <r>
    <n v="2011"/>
    <x v="5"/>
    <x v="6"/>
    <s v="Texas A&amp;M"/>
    <n v="50"/>
    <n v="10"/>
    <s v="Florida State"/>
    <n v="57"/>
    <x v="1"/>
  </r>
  <r>
    <n v="2011"/>
    <x v="5"/>
    <x v="10"/>
    <s v="George Mason"/>
    <n v="61"/>
    <n v="9"/>
    <s v="Villanova"/>
    <n v="57"/>
    <x v="0"/>
  </r>
  <r>
    <n v="2011"/>
    <x v="5"/>
    <x v="10"/>
    <s v="Michigan"/>
    <n v="75"/>
    <n v="9"/>
    <s v="Tennessee"/>
    <n v="45"/>
    <x v="0"/>
  </r>
  <r>
    <n v="2011"/>
    <x v="5"/>
    <x v="3"/>
    <s v="Purdue"/>
    <n v="65"/>
    <n v="14"/>
    <s v="St. Peter's"/>
    <n v="43"/>
    <x v="0"/>
  </r>
  <r>
    <n v="2011"/>
    <x v="5"/>
    <x v="1"/>
    <s v="North Carolina"/>
    <n v="102"/>
    <n v="15"/>
    <s v="Long Island"/>
    <n v="87"/>
    <x v="0"/>
  </r>
  <r>
    <n v="2011"/>
    <x v="5"/>
    <x v="5"/>
    <s v="Xavier"/>
    <n v="55"/>
    <n v="11"/>
    <s v="Marquette"/>
    <n v="66"/>
    <x v="1"/>
  </r>
  <r>
    <n v="2011"/>
    <x v="5"/>
    <x v="0"/>
    <s v="Kansas"/>
    <n v="72"/>
    <n v="16"/>
    <s v="Boston University"/>
    <n v="53"/>
    <x v="0"/>
  </r>
  <r>
    <n v="2011"/>
    <x v="5"/>
    <x v="10"/>
    <s v="UNLV"/>
    <n v="62"/>
    <n v="9"/>
    <s v="Illinois"/>
    <n v="73"/>
    <x v="1"/>
  </r>
  <r>
    <n v="2011"/>
    <x v="5"/>
    <x v="3"/>
    <s v="Syracuse"/>
    <n v="77"/>
    <n v="14"/>
    <s v="Indiana State"/>
    <n v="60"/>
    <x v="0"/>
  </r>
  <r>
    <n v="2011"/>
    <x v="5"/>
    <x v="0"/>
    <s v="Ohio State"/>
    <n v="75"/>
    <n v="16"/>
    <s v="Texas-San Antonio"/>
    <n v="46"/>
    <x v="0"/>
  </r>
  <r>
    <n v="2011"/>
    <x v="5"/>
    <x v="6"/>
    <s v="Washington"/>
    <n v="68"/>
    <n v="10"/>
    <s v="Georgia"/>
    <n v="65"/>
    <x v="0"/>
  </r>
  <r>
    <n v="2011"/>
    <x v="5"/>
    <x v="5"/>
    <s v="Georgetown"/>
    <n v="56"/>
    <n v="11"/>
    <s v="Virginia Commonwealth"/>
    <n v="74"/>
    <x v="1"/>
  </r>
  <r>
    <n v="2011"/>
    <x v="5"/>
    <x v="9"/>
    <s v="West Virginia"/>
    <n v="84"/>
    <n v="12"/>
    <s v="Clemson"/>
    <n v="76"/>
    <x v="0"/>
  </r>
  <r>
    <n v="2011"/>
    <x v="5"/>
    <x v="2"/>
    <s v="Louisville"/>
    <n v="61"/>
    <n v="13"/>
    <s v="Morehead State"/>
    <n v="62"/>
    <x v="1"/>
  </r>
  <r>
    <n v="2011"/>
    <x v="5"/>
    <x v="2"/>
    <s v="Kentucky"/>
    <n v="59"/>
    <n v="13"/>
    <s v="Princeton"/>
    <n v="57"/>
    <x v="0"/>
  </r>
  <r>
    <n v="2011"/>
    <x v="5"/>
    <x v="6"/>
    <s v="Temple"/>
    <n v="66"/>
    <n v="10"/>
    <s v="Penn State"/>
    <n v="64"/>
    <x v="0"/>
  </r>
  <r>
    <n v="2011"/>
    <x v="5"/>
    <x v="9"/>
    <s v="Vanderbilt"/>
    <n v="66"/>
    <n v="12"/>
    <s v="Richmond"/>
    <n v="69"/>
    <x v="1"/>
  </r>
  <r>
    <n v="2011"/>
    <x v="5"/>
    <x v="1"/>
    <s v="San Diego State"/>
    <n v="68"/>
    <n v="15"/>
    <s v="Northern Colorado"/>
    <n v="50"/>
    <x v="0"/>
  </r>
  <r>
    <n v="2011"/>
    <x v="5"/>
    <x v="5"/>
    <s v="St. John's"/>
    <n v="71"/>
    <n v="11"/>
    <s v="Gonzaga"/>
    <n v="86"/>
    <x v="1"/>
  </r>
  <r>
    <n v="2011"/>
    <x v="5"/>
    <x v="9"/>
    <s v="Kansas State"/>
    <n v="73"/>
    <n v="12"/>
    <s v="Utah State"/>
    <n v="68"/>
    <x v="0"/>
  </r>
  <r>
    <n v="2011"/>
    <x v="5"/>
    <x v="2"/>
    <s v="Wisconsin"/>
    <n v="72"/>
    <n v="13"/>
    <s v="Belmont"/>
    <n v="58"/>
    <x v="0"/>
  </r>
  <r>
    <n v="2011"/>
    <x v="5"/>
    <x v="3"/>
    <s v="Brigham Young"/>
    <n v="74"/>
    <n v="14"/>
    <s v="Wofford"/>
    <n v="66"/>
    <x v="0"/>
  </r>
  <r>
    <n v="2011"/>
    <x v="5"/>
    <x v="1"/>
    <s v="Florida"/>
    <n v="79"/>
    <n v="15"/>
    <s v="UC Santa Barbara"/>
    <n v="51"/>
    <x v="0"/>
  </r>
  <r>
    <n v="2011"/>
    <x v="5"/>
    <x v="6"/>
    <s v="UCLA"/>
    <n v="78"/>
    <n v="10"/>
    <s v="Michigan State"/>
    <n v="76"/>
    <x v="0"/>
  </r>
  <r>
    <n v="2011"/>
    <x v="5"/>
    <x v="10"/>
    <s v="Butler"/>
    <n v="60"/>
    <n v="9"/>
    <s v="Old Dominion"/>
    <n v="58"/>
    <x v="0"/>
  </r>
  <r>
    <n v="2011"/>
    <x v="5"/>
    <x v="0"/>
    <s v="Pittsburgh"/>
    <n v="74"/>
    <n v="16"/>
    <s v="UNC Asheville"/>
    <n v="51"/>
    <x v="0"/>
  </r>
  <r>
    <n v="2011"/>
    <x v="5"/>
    <x v="3"/>
    <s v="Connecticut"/>
    <n v="81"/>
    <n v="14"/>
    <s v="Bucknell"/>
    <n v="52"/>
    <x v="0"/>
  </r>
  <r>
    <n v="2011"/>
    <x v="5"/>
    <x v="5"/>
    <s v="Cincinnati"/>
    <n v="78"/>
    <n v="11"/>
    <s v="Missouri"/>
    <n v="63"/>
    <x v="0"/>
  </r>
  <r>
    <n v="2011"/>
    <x v="6"/>
    <x v="11"/>
    <s v="Texas-San Antonio"/>
    <n v="70"/>
    <n v="16"/>
    <s v="Alabama State"/>
    <n v="61"/>
    <x v="0"/>
  </r>
  <r>
    <n v="2011"/>
    <x v="6"/>
    <x v="4"/>
    <s v="Southern California"/>
    <n v="46"/>
    <n v="11"/>
    <s v="Virginia Commonwealth"/>
    <n v="59"/>
    <x v="1"/>
  </r>
  <r>
    <n v="2011"/>
    <x v="6"/>
    <x v="11"/>
    <s v="UNC Asheville"/>
    <n v="81"/>
    <n v="16"/>
    <s v="Arkansas-Little Rock"/>
    <n v="77"/>
    <x v="0"/>
  </r>
  <r>
    <n v="2011"/>
    <x v="6"/>
    <x v="7"/>
    <s v="Alabama-Birmingham"/>
    <n v="52"/>
    <n v="12"/>
    <s v="Clemson"/>
    <n v="70"/>
    <x v="1"/>
  </r>
  <r>
    <n v="2010"/>
    <x v="0"/>
    <x v="9"/>
    <s v="Butler"/>
    <n v="59"/>
    <n v="1"/>
    <s v="Duke"/>
    <n v="61"/>
    <x v="1"/>
  </r>
  <r>
    <n v="2010"/>
    <x v="1"/>
    <x v="9"/>
    <s v="Michigan State"/>
    <n v="50"/>
    <n v="5"/>
    <s v="Butler"/>
    <n v="52"/>
    <x v="1"/>
  </r>
  <r>
    <n v="2010"/>
    <x v="1"/>
    <x v="1"/>
    <s v="West Virginia"/>
    <n v="57"/>
    <n v="1"/>
    <s v="Duke"/>
    <n v="78"/>
    <x v="1"/>
  </r>
  <r>
    <n v="2010"/>
    <x v="2"/>
    <x v="0"/>
    <s v="Duke"/>
    <n v="78"/>
    <n v="3"/>
    <s v="Baylor"/>
    <n v="71"/>
    <x v="0"/>
  </r>
  <r>
    <n v="2010"/>
    <x v="2"/>
    <x v="9"/>
    <s v="Michigan State"/>
    <n v="70"/>
    <n v="6"/>
    <s v="Tennessee"/>
    <n v="69"/>
    <x v="0"/>
  </r>
  <r>
    <n v="2010"/>
    <x v="2"/>
    <x v="0"/>
    <s v="Kentucky"/>
    <n v="66"/>
    <n v="2"/>
    <s v="West Virginia"/>
    <n v="73"/>
    <x v="1"/>
  </r>
  <r>
    <n v="2010"/>
    <x v="2"/>
    <x v="9"/>
    <s v="Butler"/>
    <n v="63"/>
    <n v="2"/>
    <s v="Kansas State"/>
    <n v="56"/>
    <x v="0"/>
  </r>
  <r>
    <n v="2010"/>
    <x v="3"/>
    <x v="13"/>
    <s v="Northern Iowa"/>
    <n v="52"/>
    <n v="5"/>
    <s v="Michigan State"/>
    <n v="59"/>
    <x v="1"/>
  </r>
  <r>
    <n v="2010"/>
    <x v="3"/>
    <x v="0"/>
    <s v="Duke"/>
    <n v="70"/>
    <n v="4"/>
    <s v="Purdue"/>
    <n v="57"/>
    <x v="0"/>
  </r>
  <r>
    <n v="2010"/>
    <x v="3"/>
    <x v="3"/>
    <s v="Baylor"/>
    <n v="72"/>
    <n v="10"/>
    <s v="St. Mary's (Cal.)"/>
    <n v="49"/>
    <x v="0"/>
  </r>
  <r>
    <n v="2010"/>
    <x v="3"/>
    <x v="5"/>
    <s v="Tennessee"/>
    <n v="76"/>
    <n v="2"/>
    <s v="Ohio State"/>
    <n v="73"/>
    <x v="0"/>
  </r>
  <r>
    <n v="2010"/>
    <x v="3"/>
    <x v="4"/>
    <s v="Washington"/>
    <n v="56"/>
    <n v="2"/>
    <s v="West Virginia"/>
    <n v="69"/>
    <x v="1"/>
  </r>
  <r>
    <n v="2010"/>
    <x v="3"/>
    <x v="0"/>
    <s v="Syracuse"/>
    <n v="59"/>
    <n v="5"/>
    <s v="Butler"/>
    <n v="63"/>
    <x v="1"/>
  </r>
  <r>
    <n v="2010"/>
    <x v="3"/>
    <x v="0"/>
    <s v="Kentucky"/>
    <n v="62"/>
    <n v="12"/>
    <s v="Cornell"/>
    <n v="45"/>
    <x v="0"/>
  </r>
  <r>
    <n v="2010"/>
    <x v="3"/>
    <x v="5"/>
    <s v="Xavier"/>
    <n v="96"/>
    <n v="2"/>
    <s v="Kansas State"/>
    <n v="101"/>
    <x v="1"/>
  </r>
  <r>
    <n v="2010"/>
    <x v="4"/>
    <x v="8"/>
    <s v="Missouri"/>
    <n v="59"/>
    <n v="2"/>
    <s v="West Virginia"/>
    <n v="68"/>
    <x v="1"/>
  </r>
  <r>
    <n v="2010"/>
    <x v="4"/>
    <x v="7"/>
    <s v="Cornell"/>
    <n v="87"/>
    <n v="4"/>
    <s v="Wisconsin"/>
    <n v="69"/>
    <x v="0"/>
  </r>
  <r>
    <n v="2010"/>
    <x v="4"/>
    <x v="5"/>
    <s v="Xavier"/>
    <n v="71"/>
    <n v="3"/>
    <s v="Pittsburgh"/>
    <n v="68"/>
    <x v="0"/>
  </r>
  <r>
    <n v="2010"/>
    <x v="4"/>
    <x v="0"/>
    <s v="Syracuse"/>
    <n v="87"/>
    <n v="8"/>
    <s v="Gonzaga"/>
    <n v="65"/>
    <x v="0"/>
  </r>
  <r>
    <n v="2010"/>
    <x v="4"/>
    <x v="8"/>
    <s v="Georgia Tech"/>
    <n v="66"/>
    <n v="2"/>
    <s v="Ohio State"/>
    <n v="75"/>
    <x v="1"/>
  </r>
  <r>
    <n v="2010"/>
    <x v="4"/>
    <x v="9"/>
    <s v="Michigan State"/>
    <n v="85"/>
    <n v="4"/>
    <s v="Maryland"/>
    <n v="83"/>
    <x v="0"/>
  </r>
  <r>
    <n v="2010"/>
    <x v="4"/>
    <x v="9"/>
    <s v="Texas A&amp;M"/>
    <n v="61"/>
    <n v="4"/>
    <s v="Purdue"/>
    <n v="63"/>
    <x v="1"/>
  </r>
  <r>
    <n v="2010"/>
    <x v="4"/>
    <x v="0"/>
    <s v="Duke"/>
    <n v="68"/>
    <n v="8"/>
    <s v="California"/>
    <n v="53"/>
    <x v="0"/>
  </r>
  <r>
    <n v="2010"/>
    <x v="4"/>
    <x v="8"/>
    <s v="St. Mary's (Cal.)"/>
    <n v="75"/>
    <n v="2"/>
    <s v="Villanova"/>
    <n v="68"/>
    <x v="0"/>
  </r>
  <r>
    <n v="2010"/>
    <x v="4"/>
    <x v="6"/>
    <s v="Brigham Young"/>
    <n v="72"/>
    <n v="2"/>
    <s v="Kansas State"/>
    <n v="84"/>
    <x v="1"/>
  </r>
  <r>
    <n v="2010"/>
    <x v="4"/>
    <x v="9"/>
    <s v="Butler"/>
    <n v="54"/>
    <n v="13"/>
    <s v="Murray St."/>
    <n v="52"/>
    <x v="0"/>
  </r>
  <r>
    <n v="2010"/>
    <x v="4"/>
    <x v="0"/>
    <s v="Kansas"/>
    <n v="67"/>
    <n v="9"/>
    <s v="Northern Iowa"/>
    <n v="69"/>
    <x v="1"/>
  </r>
  <r>
    <n v="2010"/>
    <x v="4"/>
    <x v="0"/>
    <s v="Kentucky"/>
    <n v="90"/>
    <n v="9"/>
    <s v="Wake Forest"/>
    <n v="60"/>
    <x v="0"/>
  </r>
  <r>
    <n v="2010"/>
    <x v="4"/>
    <x v="4"/>
    <s v="Washington"/>
    <n v="82"/>
    <n v="3"/>
    <s v="New Mexico"/>
    <n v="64"/>
    <x v="0"/>
  </r>
  <r>
    <n v="2010"/>
    <x v="4"/>
    <x v="4"/>
    <s v="Old Dominion"/>
    <n v="68"/>
    <n v="3"/>
    <s v="Baylor"/>
    <n v="76"/>
    <x v="1"/>
  </r>
  <r>
    <n v="2010"/>
    <x v="4"/>
    <x v="5"/>
    <s v="Tennessee"/>
    <n v="83"/>
    <n v="14"/>
    <s v="Ohio"/>
    <n v="68"/>
    <x v="0"/>
  </r>
  <r>
    <n v="2010"/>
    <x v="5"/>
    <x v="9"/>
    <s v="Michigan State"/>
    <n v="70"/>
    <n v="12"/>
    <s v="New Mexico State"/>
    <n v="67"/>
    <x v="0"/>
  </r>
  <r>
    <n v="2010"/>
    <x v="5"/>
    <x v="2"/>
    <s v="Maryland"/>
    <n v="89"/>
    <n v="13"/>
    <s v="Houston"/>
    <n v="77"/>
    <x v="0"/>
  </r>
  <r>
    <n v="2010"/>
    <x v="5"/>
    <x v="0"/>
    <s v="Syracuse"/>
    <n v="79"/>
    <n v="16"/>
    <s v="Vermont"/>
    <n v="56"/>
    <x v="0"/>
  </r>
  <r>
    <n v="2010"/>
    <x v="5"/>
    <x v="1"/>
    <s v="Ohio State"/>
    <n v="68"/>
    <n v="15"/>
    <s v="UC Santa Barbara"/>
    <n v="51"/>
    <x v="0"/>
  </r>
  <r>
    <n v="2010"/>
    <x v="5"/>
    <x v="6"/>
    <s v="Clemson"/>
    <n v="78"/>
    <n v="10"/>
    <s v="Missouri"/>
    <n v="86"/>
    <x v="1"/>
  </r>
  <r>
    <n v="2010"/>
    <x v="5"/>
    <x v="2"/>
    <s v="Purdue"/>
    <n v="72"/>
    <n v="13"/>
    <s v="Siena"/>
    <n v="64"/>
    <x v="0"/>
  </r>
  <r>
    <n v="2010"/>
    <x v="5"/>
    <x v="6"/>
    <s v="Oklahoma State"/>
    <n v="59"/>
    <n v="10"/>
    <s v="Georgia Tech"/>
    <n v="64"/>
    <x v="1"/>
  </r>
  <r>
    <n v="2010"/>
    <x v="5"/>
    <x v="10"/>
    <s v="Gonzaga"/>
    <n v="67"/>
    <n v="9"/>
    <s v="Florida State"/>
    <n v="60"/>
    <x v="0"/>
  </r>
  <r>
    <n v="2010"/>
    <x v="5"/>
    <x v="2"/>
    <s v="Wisconsin"/>
    <n v="53"/>
    <n v="13"/>
    <s v="Wofford"/>
    <n v="49"/>
    <x v="0"/>
  </r>
  <r>
    <n v="2010"/>
    <x v="5"/>
    <x v="9"/>
    <s v="Texas A&amp;M"/>
    <n v="69"/>
    <n v="12"/>
    <s v="Utah State"/>
    <n v="53"/>
    <x v="0"/>
  </r>
  <r>
    <n v="2010"/>
    <x v="5"/>
    <x v="9"/>
    <s v="Temple"/>
    <n v="65"/>
    <n v="12"/>
    <s v="Cornell"/>
    <n v="78"/>
    <x v="1"/>
  </r>
  <r>
    <n v="2010"/>
    <x v="5"/>
    <x v="10"/>
    <s v="California"/>
    <n v="77"/>
    <n v="9"/>
    <s v="Louisville"/>
    <n v="62"/>
    <x v="0"/>
  </r>
  <r>
    <n v="2010"/>
    <x v="5"/>
    <x v="3"/>
    <s v="Pittsburgh"/>
    <n v="89"/>
    <n v="14"/>
    <s v="Oakland"/>
    <n v="66"/>
    <x v="0"/>
  </r>
  <r>
    <n v="2010"/>
    <x v="5"/>
    <x v="0"/>
    <s v="Duke"/>
    <n v="73"/>
    <n v="16"/>
    <s v="Arkansas-Pine Bluff"/>
    <n v="44"/>
    <x v="0"/>
  </r>
  <r>
    <n v="2010"/>
    <x v="5"/>
    <x v="5"/>
    <s v="Xavier"/>
    <n v="65"/>
    <n v="11"/>
    <s v="Minnesota"/>
    <n v="54"/>
    <x v="0"/>
  </r>
  <r>
    <n v="2010"/>
    <x v="5"/>
    <x v="1"/>
    <s v="West Virginia"/>
    <n v="77"/>
    <n v="15"/>
    <s v="Morgan State"/>
    <n v="50"/>
    <x v="0"/>
  </r>
  <r>
    <n v="2010"/>
    <x v="5"/>
    <x v="1"/>
    <s v="Kansas State"/>
    <n v="82"/>
    <n v="15"/>
    <s v="North Texas"/>
    <n v="62"/>
    <x v="0"/>
  </r>
  <r>
    <n v="2010"/>
    <x v="5"/>
    <x v="2"/>
    <s v="Vanderbilt"/>
    <n v="65"/>
    <n v="13"/>
    <s v="Murray St."/>
    <n v="66"/>
    <x v="1"/>
  </r>
  <r>
    <n v="2010"/>
    <x v="5"/>
    <x v="6"/>
    <s v="Brigham Young"/>
    <n v="99"/>
    <n v="10"/>
    <s v="Florida"/>
    <n v="92"/>
    <x v="0"/>
  </r>
  <r>
    <n v="2010"/>
    <x v="5"/>
    <x v="9"/>
    <s v="Butler"/>
    <n v="77"/>
    <n v="12"/>
    <s v="UTEP"/>
    <n v="59"/>
    <x v="0"/>
  </r>
  <r>
    <n v="2010"/>
    <x v="5"/>
    <x v="3"/>
    <s v="New Mexico"/>
    <n v="62"/>
    <n v="14"/>
    <s v="Montana"/>
    <n v="57"/>
    <x v="0"/>
  </r>
  <r>
    <n v="2010"/>
    <x v="5"/>
    <x v="0"/>
    <s v="Kentucky"/>
    <n v="100"/>
    <n v="16"/>
    <s v="East Tennessee State"/>
    <n v="71"/>
    <x v="0"/>
  </r>
  <r>
    <n v="2010"/>
    <x v="5"/>
    <x v="10"/>
    <s v="Texas"/>
    <n v="80"/>
    <n v="9"/>
    <s v="Wake Forest"/>
    <n v="81"/>
    <x v="1"/>
  </r>
  <r>
    <n v="2010"/>
    <x v="5"/>
    <x v="5"/>
    <s v="Notre Dame"/>
    <n v="50"/>
    <n v="11"/>
    <s v="Old Dominion"/>
    <n v="51"/>
    <x v="1"/>
  </r>
  <r>
    <n v="2010"/>
    <x v="5"/>
    <x v="3"/>
    <s v="Baylor"/>
    <n v="68"/>
    <n v="14"/>
    <s v="Sam Houston State"/>
    <n v="59"/>
    <x v="0"/>
  </r>
  <r>
    <n v="2010"/>
    <x v="5"/>
    <x v="6"/>
    <s v="Richmond"/>
    <n v="71"/>
    <n v="10"/>
    <s v="St. Mary's (Cal.)"/>
    <n v="80"/>
    <x v="1"/>
  </r>
  <r>
    <n v="2010"/>
    <x v="5"/>
    <x v="1"/>
    <s v="Villanova"/>
    <n v="73"/>
    <n v="15"/>
    <s v="Robert Morris"/>
    <n v="70"/>
    <x v="0"/>
  </r>
  <r>
    <n v="2010"/>
    <x v="5"/>
    <x v="5"/>
    <s v="Marquette"/>
    <n v="78"/>
    <n v="11"/>
    <s v="Washington"/>
    <n v="80"/>
    <x v="1"/>
  </r>
  <r>
    <n v="2010"/>
    <x v="5"/>
    <x v="0"/>
    <s v="Kansas"/>
    <n v="90"/>
    <n v="16"/>
    <s v="Lehigh"/>
    <n v="74"/>
    <x v="0"/>
  </r>
  <r>
    <n v="2010"/>
    <x v="5"/>
    <x v="10"/>
    <s v="UNLV"/>
    <n v="66"/>
    <n v="9"/>
    <s v="Northern Iowa"/>
    <n v="69"/>
    <x v="1"/>
  </r>
  <r>
    <n v="2010"/>
    <x v="5"/>
    <x v="3"/>
    <s v="Georgetown"/>
    <n v="83"/>
    <n v="14"/>
    <s v="Ohio"/>
    <n v="97"/>
    <x v="1"/>
  </r>
  <r>
    <n v="2010"/>
    <x v="5"/>
    <x v="5"/>
    <s v="Tennessee"/>
    <n v="62"/>
    <n v="11"/>
    <s v="San Diego State"/>
    <n v="59"/>
    <x v="0"/>
  </r>
  <r>
    <n v="2010"/>
    <x v="6"/>
    <x v="11"/>
    <s v="Arkansas-Pine Bluff"/>
    <n v="61"/>
    <n v="16"/>
    <s v="Winthrop"/>
    <n v="44"/>
    <x v="0"/>
  </r>
  <r>
    <n v="2009"/>
    <x v="0"/>
    <x v="1"/>
    <s v="Michigan State"/>
    <n v="72"/>
    <n v="1"/>
    <s v="North Carolina"/>
    <n v="89"/>
    <x v="1"/>
  </r>
  <r>
    <n v="2009"/>
    <x v="1"/>
    <x v="1"/>
    <s v="Michigan State"/>
    <n v="82"/>
    <n v="1"/>
    <s v="Connecticut"/>
    <n v="73"/>
    <x v="0"/>
  </r>
  <r>
    <n v="2009"/>
    <x v="1"/>
    <x v="3"/>
    <s v="Villanova"/>
    <n v="69"/>
    <n v="1"/>
    <s v="North Carolina"/>
    <n v="83"/>
    <x v="1"/>
  </r>
  <r>
    <n v="2009"/>
    <x v="2"/>
    <x v="0"/>
    <s v="North Carolina"/>
    <n v="72"/>
    <n v="2"/>
    <s v="Oklahoma"/>
    <n v="60"/>
    <x v="0"/>
  </r>
  <r>
    <n v="2009"/>
    <x v="2"/>
    <x v="0"/>
    <s v="Louisville"/>
    <n v="52"/>
    <n v="2"/>
    <s v="Michigan State"/>
    <n v="64"/>
    <x v="1"/>
  </r>
  <r>
    <n v="2009"/>
    <x v="2"/>
    <x v="0"/>
    <s v="Connecticut"/>
    <n v="82"/>
    <n v="3"/>
    <s v="Missouri"/>
    <n v="75"/>
    <x v="0"/>
  </r>
  <r>
    <n v="2009"/>
    <x v="2"/>
    <x v="0"/>
    <s v="Pittsburgh"/>
    <n v="76"/>
    <n v="3"/>
    <s v="Villanova"/>
    <n v="78"/>
    <x v="1"/>
  </r>
  <r>
    <n v="2009"/>
    <x v="3"/>
    <x v="0"/>
    <s v="Louisville"/>
    <n v="103"/>
    <n v="12"/>
    <s v="Arizona"/>
    <n v="64"/>
    <x v="0"/>
  </r>
  <r>
    <n v="2009"/>
    <x v="3"/>
    <x v="3"/>
    <s v="Kansas"/>
    <n v="62"/>
    <n v="2"/>
    <s v="Michigan State"/>
    <n v="67"/>
    <x v="1"/>
  </r>
  <r>
    <n v="2009"/>
    <x v="3"/>
    <x v="0"/>
    <s v="North Carolina"/>
    <n v="98"/>
    <n v="4"/>
    <s v="Gonzaga"/>
    <n v="77"/>
    <x v="0"/>
  </r>
  <r>
    <n v="2009"/>
    <x v="3"/>
    <x v="3"/>
    <s v="Syracuse"/>
    <n v="71"/>
    <n v="2"/>
    <s v="Oklahoma"/>
    <n v="84"/>
    <x v="1"/>
  </r>
  <r>
    <n v="2009"/>
    <x v="3"/>
    <x v="0"/>
    <s v="Connecticut"/>
    <n v="72"/>
    <n v="5"/>
    <s v="Purdue"/>
    <n v="60"/>
    <x v="0"/>
  </r>
  <r>
    <n v="2009"/>
    <x v="3"/>
    <x v="3"/>
    <s v="Missouri"/>
    <n v="102"/>
    <n v="2"/>
    <s v="Memphis"/>
    <n v="91"/>
    <x v="0"/>
  </r>
  <r>
    <n v="2009"/>
    <x v="3"/>
    <x v="0"/>
    <s v="Pittsburgh"/>
    <n v="60"/>
    <n v="4"/>
    <s v="Xavier"/>
    <n v="55"/>
    <x v="0"/>
  </r>
  <r>
    <n v="2009"/>
    <x v="3"/>
    <x v="3"/>
    <s v="Villanova"/>
    <n v="77"/>
    <n v="2"/>
    <s v="Duke"/>
    <n v="54"/>
    <x v="0"/>
  </r>
  <r>
    <n v="2009"/>
    <x v="4"/>
    <x v="0"/>
    <s v="Louisville"/>
    <n v="79"/>
    <n v="9"/>
    <s v="Siena"/>
    <n v="62"/>
    <x v="0"/>
  </r>
  <r>
    <n v="2009"/>
    <x v="4"/>
    <x v="8"/>
    <s v="Southern California"/>
    <n v="69"/>
    <n v="2"/>
    <s v="Michigan State"/>
    <n v="74"/>
    <x v="1"/>
  </r>
  <r>
    <n v="2009"/>
    <x v="4"/>
    <x v="7"/>
    <s v="Arizona"/>
    <n v="71"/>
    <n v="13"/>
    <s v="Cleveland State"/>
    <n v="57"/>
    <x v="0"/>
  </r>
  <r>
    <n v="2009"/>
    <x v="4"/>
    <x v="7"/>
    <s v="Wisconsin"/>
    <n v="49"/>
    <n v="4"/>
    <s v="Xavier"/>
    <n v="60"/>
    <x v="1"/>
  </r>
  <r>
    <n v="2009"/>
    <x v="4"/>
    <x v="5"/>
    <s v="Arizona State"/>
    <n v="67"/>
    <n v="3"/>
    <s v="Syracuse"/>
    <n v="78"/>
    <x v="1"/>
  </r>
  <r>
    <n v="2009"/>
    <x v="4"/>
    <x v="4"/>
    <s v="Dayton"/>
    <n v="43"/>
    <n v="3"/>
    <s v="Kansas"/>
    <n v="60"/>
    <x v="1"/>
  </r>
  <r>
    <n v="2009"/>
    <x v="4"/>
    <x v="0"/>
    <s v="Pittsburgh"/>
    <n v="84"/>
    <n v="8"/>
    <s v="Oklahoma State"/>
    <n v="76"/>
    <x v="0"/>
  </r>
  <r>
    <n v="2009"/>
    <x v="4"/>
    <x v="5"/>
    <s v="Marquette"/>
    <n v="79"/>
    <n v="3"/>
    <s v="Missouri"/>
    <n v="83"/>
    <x v="1"/>
  </r>
  <r>
    <n v="2009"/>
    <x v="4"/>
    <x v="5"/>
    <s v="UCLA"/>
    <n v="69"/>
    <n v="3"/>
    <s v="Villanova"/>
    <n v="89"/>
    <x v="1"/>
  </r>
  <r>
    <n v="2009"/>
    <x v="4"/>
    <x v="0"/>
    <s v="Connecticut"/>
    <n v="92"/>
    <n v="9"/>
    <s v="Texas A&amp;M"/>
    <n v="66"/>
    <x v="0"/>
  </r>
  <r>
    <n v="2009"/>
    <x v="4"/>
    <x v="0"/>
    <s v="North Carolina"/>
    <n v="84"/>
    <n v="8"/>
    <s v="LSU"/>
    <n v="70"/>
    <x v="0"/>
  </r>
  <r>
    <n v="2009"/>
    <x v="4"/>
    <x v="9"/>
    <s v="Purdue"/>
    <n v="76"/>
    <n v="4"/>
    <s v="Washington"/>
    <n v="74"/>
    <x v="0"/>
  </r>
  <r>
    <n v="2009"/>
    <x v="4"/>
    <x v="8"/>
    <s v="Michigan"/>
    <n v="63"/>
    <n v="2"/>
    <s v="Oklahoma"/>
    <n v="73"/>
    <x v="1"/>
  </r>
  <r>
    <n v="2009"/>
    <x v="4"/>
    <x v="7"/>
    <s v="Western Kentucky"/>
    <n v="81"/>
    <n v="4"/>
    <s v="Gonzaga"/>
    <n v="83"/>
    <x v="1"/>
  </r>
  <r>
    <n v="2009"/>
    <x v="4"/>
    <x v="6"/>
    <s v="Texas"/>
    <n v="69"/>
    <n v="2"/>
    <s v="Duke"/>
    <n v="74"/>
    <x v="1"/>
  </r>
  <r>
    <n v="2009"/>
    <x v="4"/>
    <x v="8"/>
    <s v="Maryland"/>
    <n v="70"/>
    <n v="2"/>
    <s v="Memphis"/>
    <n v="89"/>
    <x v="1"/>
  </r>
  <r>
    <n v="2009"/>
    <x v="5"/>
    <x v="9"/>
    <s v="Florida State"/>
    <n v="59"/>
    <n v="12"/>
    <s v="Wisconsin"/>
    <n v="61"/>
    <x v="1"/>
  </r>
  <r>
    <n v="2009"/>
    <x v="5"/>
    <x v="5"/>
    <s v="West Virginia"/>
    <n v="60"/>
    <n v="11"/>
    <s v="Dayton"/>
    <n v="68"/>
    <x v="1"/>
  </r>
  <r>
    <n v="2009"/>
    <x v="5"/>
    <x v="2"/>
    <s v="Wake Forest"/>
    <n v="69"/>
    <n v="13"/>
    <s v="Cleveland State"/>
    <n v="84"/>
    <x v="1"/>
  </r>
  <r>
    <n v="2009"/>
    <x v="5"/>
    <x v="6"/>
    <s v="Boston College"/>
    <n v="55"/>
    <n v="10"/>
    <s v="Southern California"/>
    <n v="72"/>
    <x v="1"/>
  </r>
  <r>
    <n v="2009"/>
    <x v="5"/>
    <x v="3"/>
    <s v="Missouri"/>
    <n v="78"/>
    <n v="14"/>
    <s v="Cornell"/>
    <n v="59"/>
    <x v="0"/>
  </r>
  <r>
    <n v="2009"/>
    <x v="5"/>
    <x v="3"/>
    <s v="Syracuse"/>
    <n v="59"/>
    <n v="14"/>
    <s v="Stephen F. Austin"/>
    <n v="44"/>
    <x v="0"/>
  </r>
  <r>
    <n v="2009"/>
    <x v="5"/>
    <x v="5"/>
    <s v="Arizona State"/>
    <n v="66"/>
    <n v="11"/>
    <s v="Temple"/>
    <n v="57"/>
    <x v="0"/>
  </r>
  <r>
    <n v="2009"/>
    <x v="5"/>
    <x v="2"/>
    <s v="Xavier"/>
    <n v="77"/>
    <n v="13"/>
    <s v="Portland State"/>
    <n v="59"/>
    <x v="0"/>
  </r>
  <r>
    <n v="2009"/>
    <x v="5"/>
    <x v="3"/>
    <s v="Kansas"/>
    <n v="84"/>
    <n v="14"/>
    <s v="North Dakota State"/>
    <n v="74"/>
    <x v="0"/>
  </r>
  <r>
    <n v="2009"/>
    <x v="5"/>
    <x v="0"/>
    <s v="Louisville"/>
    <n v="74"/>
    <n v="16"/>
    <s v="Morehead State"/>
    <n v="54"/>
    <x v="0"/>
  </r>
  <r>
    <n v="2009"/>
    <x v="5"/>
    <x v="5"/>
    <s v="Marquette"/>
    <n v="58"/>
    <n v="11"/>
    <s v="Utah State"/>
    <n v="57"/>
    <x v="0"/>
  </r>
  <r>
    <n v="2009"/>
    <x v="5"/>
    <x v="10"/>
    <s v="Ohio State"/>
    <n v="72"/>
    <n v="9"/>
    <s v="Siena"/>
    <n v="74"/>
    <x v="1"/>
  </r>
  <r>
    <n v="2009"/>
    <x v="5"/>
    <x v="9"/>
    <s v="Utah"/>
    <n v="71"/>
    <n v="12"/>
    <s v="Arizona"/>
    <n v="84"/>
    <x v="1"/>
  </r>
  <r>
    <n v="2009"/>
    <x v="5"/>
    <x v="0"/>
    <s v="Pittsburgh"/>
    <n v="72"/>
    <n v="16"/>
    <s v="East Tennessee State"/>
    <n v="62"/>
    <x v="0"/>
  </r>
  <r>
    <n v="2009"/>
    <x v="5"/>
    <x v="10"/>
    <s v="Oklahoma State"/>
    <n v="77"/>
    <n v="9"/>
    <s v="Tennessee"/>
    <n v="75"/>
    <x v="0"/>
  </r>
  <r>
    <n v="2009"/>
    <x v="5"/>
    <x v="1"/>
    <s v="Michigan State"/>
    <n v="77"/>
    <n v="15"/>
    <s v="Robert Morris"/>
    <n v="62"/>
    <x v="0"/>
  </r>
  <r>
    <n v="2009"/>
    <x v="5"/>
    <x v="9"/>
    <s v="Illinois"/>
    <n v="72"/>
    <n v="12"/>
    <s v="Western Kentucky"/>
    <n v="76"/>
    <x v="1"/>
  </r>
  <r>
    <n v="2009"/>
    <x v="5"/>
    <x v="1"/>
    <s v="Oklahoma"/>
    <n v="82"/>
    <n v="15"/>
    <s v="Morgan State"/>
    <n v="54"/>
    <x v="0"/>
  </r>
  <r>
    <n v="2009"/>
    <x v="5"/>
    <x v="2"/>
    <s v="Gonzaga"/>
    <n v="77"/>
    <n v="13"/>
    <s v="Akron"/>
    <n v="64"/>
    <x v="0"/>
  </r>
  <r>
    <n v="2009"/>
    <x v="5"/>
    <x v="10"/>
    <s v="LSU"/>
    <n v="75"/>
    <n v="9"/>
    <s v="Butler"/>
    <n v="71"/>
    <x v="0"/>
  </r>
  <r>
    <n v="2009"/>
    <x v="5"/>
    <x v="0"/>
    <s v="North Carolina"/>
    <n v="101"/>
    <n v="16"/>
    <s v="Radford"/>
    <n v="58"/>
    <x v="0"/>
  </r>
  <r>
    <n v="2009"/>
    <x v="5"/>
    <x v="6"/>
    <s v="Clemson"/>
    <n v="59"/>
    <n v="10"/>
    <s v="Michigan"/>
    <n v="62"/>
    <x v="1"/>
  </r>
  <r>
    <n v="2009"/>
    <x v="5"/>
    <x v="1"/>
    <s v="Duke"/>
    <n v="86"/>
    <n v="15"/>
    <s v="Binghamton"/>
    <n v="62"/>
    <x v="0"/>
  </r>
  <r>
    <n v="2009"/>
    <x v="5"/>
    <x v="6"/>
    <s v="Texas"/>
    <n v="76"/>
    <n v="10"/>
    <s v="Minnesota"/>
    <n v="62"/>
    <x v="0"/>
  </r>
  <r>
    <n v="2009"/>
    <x v="5"/>
    <x v="5"/>
    <s v="UCLA"/>
    <n v="65"/>
    <n v="11"/>
    <s v="Virginia Commonwealth"/>
    <n v="64"/>
    <x v="0"/>
  </r>
  <r>
    <n v="2009"/>
    <x v="5"/>
    <x v="1"/>
    <s v="Memphis"/>
    <n v="81"/>
    <n v="15"/>
    <s v="Cal State Northridge"/>
    <n v="70"/>
    <x v="0"/>
  </r>
  <r>
    <n v="2009"/>
    <x v="5"/>
    <x v="6"/>
    <s v="California"/>
    <n v="71"/>
    <n v="10"/>
    <s v="Maryland"/>
    <n v="84"/>
    <x v="1"/>
  </r>
  <r>
    <n v="2009"/>
    <x v="5"/>
    <x v="2"/>
    <s v="Washington"/>
    <n v="71"/>
    <n v="13"/>
    <s v="Mississippi State"/>
    <n v="58"/>
    <x v="0"/>
  </r>
  <r>
    <n v="2009"/>
    <x v="5"/>
    <x v="9"/>
    <s v="Purdue"/>
    <n v="61"/>
    <n v="12"/>
    <s v="Northern Iowa"/>
    <n v="56"/>
    <x v="0"/>
  </r>
  <r>
    <n v="2009"/>
    <x v="5"/>
    <x v="10"/>
    <s v="Brigham Young"/>
    <n v="66"/>
    <n v="9"/>
    <s v="Texas A&amp;M"/>
    <n v="79"/>
    <x v="1"/>
  </r>
  <r>
    <n v="2009"/>
    <x v="5"/>
    <x v="0"/>
    <s v="Connecticut"/>
    <n v="103"/>
    <n v="16"/>
    <s v="Chattanooga"/>
    <n v="47"/>
    <x v="0"/>
  </r>
  <r>
    <n v="2009"/>
    <x v="5"/>
    <x v="3"/>
    <s v="Villanova"/>
    <n v="80"/>
    <n v="14"/>
    <s v="American"/>
    <n v="67"/>
    <x v="0"/>
  </r>
  <r>
    <n v="2009"/>
    <x v="6"/>
    <x v="11"/>
    <s v="Morehead State"/>
    <n v="58"/>
    <n v="16"/>
    <s v="Alabama State"/>
    <n v="43"/>
    <x v="0"/>
  </r>
  <r>
    <n v="2008"/>
    <x v="0"/>
    <x v="0"/>
    <s v="Kansas"/>
    <n v="75"/>
    <n v="1"/>
    <s v="Memphis"/>
    <n v="68"/>
    <x v="0"/>
  </r>
  <r>
    <n v="2008"/>
    <x v="1"/>
    <x v="0"/>
    <s v="Memphis"/>
    <n v="78"/>
    <n v="1"/>
    <s v="UCLA"/>
    <n v="63"/>
    <x v="0"/>
  </r>
  <r>
    <n v="2008"/>
    <x v="1"/>
    <x v="0"/>
    <s v="North Carolina"/>
    <n v="66"/>
    <n v="1"/>
    <s v="Kansas"/>
    <n v="84"/>
    <x v="1"/>
  </r>
  <r>
    <n v="2008"/>
    <x v="2"/>
    <x v="0"/>
    <s v="Memphis"/>
    <n v="85"/>
    <n v="2"/>
    <s v="Texas"/>
    <n v="67"/>
    <x v="0"/>
  </r>
  <r>
    <n v="2008"/>
    <x v="2"/>
    <x v="0"/>
    <s v="Kansas"/>
    <n v="59"/>
    <n v="10"/>
    <s v="Davidson"/>
    <n v="57"/>
    <x v="0"/>
  </r>
  <r>
    <n v="2008"/>
    <x v="2"/>
    <x v="0"/>
    <s v="North Carolina"/>
    <n v="83"/>
    <n v="3"/>
    <s v="Louisville"/>
    <n v="73"/>
    <x v="0"/>
  </r>
  <r>
    <n v="2008"/>
    <x v="2"/>
    <x v="0"/>
    <s v="UCLA"/>
    <n v="76"/>
    <n v="3"/>
    <s v="Xavier"/>
    <n v="57"/>
    <x v="0"/>
  </r>
  <r>
    <n v="2008"/>
    <x v="3"/>
    <x v="3"/>
    <s v="Stanford"/>
    <n v="62"/>
    <n v="2"/>
    <s v="Texas"/>
    <n v="82"/>
    <x v="1"/>
  </r>
  <r>
    <n v="2008"/>
    <x v="3"/>
    <x v="0"/>
    <s v="Kansas"/>
    <n v="72"/>
    <n v="12"/>
    <s v="Villanova"/>
    <n v="57"/>
    <x v="0"/>
  </r>
  <r>
    <n v="2008"/>
    <x v="3"/>
    <x v="3"/>
    <s v="Wisconsin"/>
    <n v="56"/>
    <n v="10"/>
    <s v="Davidson"/>
    <n v="73"/>
    <x v="1"/>
  </r>
  <r>
    <n v="2008"/>
    <x v="3"/>
    <x v="0"/>
    <s v="Memphis"/>
    <n v="92"/>
    <n v="5"/>
    <s v="Michigan State"/>
    <n v="74"/>
    <x v="0"/>
  </r>
  <r>
    <n v="2008"/>
    <x v="3"/>
    <x v="0"/>
    <s v="North Carolina"/>
    <n v="68"/>
    <n v="4"/>
    <s v="Washington State"/>
    <n v="47"/>
    <x v="0"/>
  </r>
  <r>
    <n v="2008"/>
    <x v="3"/>
    <x v="3"/>
    <s v="Xavier"/>
    <n v="79"/>
    <n v="7"/>
    <s v="West Virginia"/>
    <n v="75"/>
    <x v="0"/>
  </r>
  <r>
    <n v="2008"/>
    <x v="3"/>
    <x v="3"/>
    <s v="Louisville"/>
    <n v="79"/>
    <n v="2"/>
    <s v="Tennessee"/>
    <n v="60"/>
    <x v="0"/>
  </r>
  <r>
    <n v="2008"/>
    <x v="3"/>
    <x v="0"/>
    <s v="UCLA"/>
    <n v="88"/>
    <n v="12"/>
    <s v="Western Kentucky"/>
    <n v="78"/>
    <x v="0"/>
  </r>
  <r>
    <n v="2008"/>
    <x v="4"/>
    <x v="7"/>
    <s v="Villanova"/>
    <n v="84"/>
    <n v="13"/>
    <s v="Siena"/>
    <n v="72"/>
    <x v="0"/>
  </r>
  <r>
    <n v="2008"/>
    <x v="4"/>
    <x v="7"/>
    <s v="Western Kentucky"/>
    <n v="72"/>
    <n v="13"/>
    <s v="San Diego"/>
    <n v="63"/>
    <x v="0"/>
  </r>
  <r>
    <n v="2008"/>
    <x v="4"/>
    <x v="5"/>
    <s v="Oklahoma"/>
    <n v="48"/>
    <n v="3"/>
    <s v="Louisville"/>
    <n v="78"/>
    <x v="1"/>
  </r>
  <r>
    <n v="2008"/>
    <x v="4"/>
    <x v="6"/>
    <s v="Miami (Fla.)"/>
    <n v="72"/>
    <n v="2"/>
    <s v="Texas"/>
    <n v="75"/>
    <x v="1"/>
  </r>
  <r>
    <n v="2008"/>
    <x v="4"/>
    <x v="8"/>
    <s v="Davidson"/>
    <n v="74"/>
    <n v="2"/>
    <s v="Georgetown"/>
    <n v="70"/>
    <x v="0"/>
  </r>
  <r>
    <n v="2008"/>
    <x v="4"/>
    <x v="0"/>
    <s v="North Carolina"/>
    <n v="108"/>
    <n v="9"/>
    <s v="Arkansas"/>
    <n v="77"/>
    <x v="0"/>
  </r>
  <r>
    <n v="2008"/>
    <x v="4"/>
    <x v="0"/>
    <s v="Memphis"/>
    <n v="77"/>
    <n v="8"/>
    <s v="Mississippi State"/>
    <n v="74"/>
    <x v="0"/>
  </r>
  <r>
    <n v="2008"/>
    <x v="4"/>
    <x v="6"/>
    <s v="Butler"/>
    <n v="71"/>
    <n v="2"/>
    <s v="Tennessee"/>
    <n v="76"/>
    <x v="1"/>
  </r>
  <r>
    <n v="2008"/>
    <x v="4"/>
    <x v="5"/>
    <s v="Marquette"/>
    <n v="81"/>
    <n v="3"/>
    <s v="Stanford"/>
    <n v="82"/>
    <x v="1"/>
  </r>
  <r>
    <n v="2008"/>
    <x v="4"/>
    <x v="4"/>
    <s v="Kansas State"/>
    <n v="55"/>
    <n v="3"/>
    <s v="Wisconsin"/>
    <n v="72"/>
    <x v="1"/>
  </r>
  <r>
    <n v="2008"/>
    <x v="4"/>
    <x v="9"/>
    <s v="Notre Dame"/>
    <n v="41"/>
    <n v="4"/>
    <s v="Washington State"/>
    <n v="61"/>
    <x v="1"/>
  </r>
  <r>
    <n v="2008"/>
    <x v="4"/>
    <x v="0"/>
    <s v="Kansas"/>
    <n v="75"/>
    <n v="8"/>
    <s v="UNLV"/>
    <n v="56"/>
    <x v="0"/>
  </r>
  <r>
    <n v="2008"/>
    <x v="4"/>
    <x v="6"/>
    <s v="West Virginia"/>
    <n v="73"/>
    <n v="2"/>
    <s v="Duke"/>
    <n v="67"/>
    <x v="0"/>
  </r>
  <r>
    <n v="2008"/>
    <x v="4"/>
    <x v="0"/>
    <s v="UCLA"/>
    <n v="51"/>
    <n v="9"/>
    <s v="Texas A&amp;M"/>
    <n v="49"/>
    <x v="0"/>
  </r>
  <r>
    <n v="2008"/>
    <x v="4"/>
    <x v="5"/>
    <s v="Purdue"/>
    <n v="78"/>
    <n v="3"/>
    <s v="Xavier"/>
    <n v="85"/>
    <x v="1"/>
  </r>
  <r>
    <n v="2008"/>
    <x v="4"/>
    <x v="9"/>
    <s v="Michigan State"/>
    <n v="65"/>
    <n v="4"/>
    <s v="Pittsburgh"/>
    <n v="54"/>
    <x v="0"/>
  </r>
  <r>
    <n v="2008"/>
    <x v="5"/>
    <x v="0"/>
    <s v="Memphis"/>
    <n v="87"/>
    <n v="16"/>
    <s v="Texas-Arlington"/>
    <n v="63"/>
    <x v="0"/>
  </r>
  <r>
    <n v="2008"/>
    <x v="5"/>
    <x v="1"/>
    <s v="Tennessee"/>
    <n v="72"/>
    <n v="15"/>
    <s v="American"/>
    <n v="57"/>
    <x v="0"/>
  </r>
  <r>
    <n v="2008"/>
    <x v="5"/>
    <x v="1"/>
    <s v="Texas"/>
    <n v="74"/>
    <n v="15"/>
    <s v="Austin Peay"/>
    <n v="54"/>
    <x v="0"/>
  </r>
  <r>
    <n v="2008"/>
    <x v="5"/>
    <x v="1"/>
    <s v="Georgetown"/>
    <n v="66"/>
    <n v="15"/>
    <s v="Maryland-Baltimore County"/>
    <n v="47"/>
    <x v="0"/>
  </r>
  <r>
    <n v="2008"/>
    <x v="5"/>
    <x v="3"/>
    <s v="Louisville"/>
    <n v="79"/>
    <n v="14"/>
    <s v="Boise State"/>
    <n v="61"/>
    <x v="0"/>
  </r>
  <r>
    <n v="2008"/>
    <x v="5"/>
    <x v="0"/>
    <s v="North Carolina"/>
    <n v="113"/>
    <n v="16"/>
    <s v="Mount St. Mary's"/>
    <n v="74"/>
    <x v="0"/>
  </r>
  <r>
    <n v="2008"/>
    <x v="5"/>
    <x v="2"/>
    <s v="Vanderbilt"/>
    <n v="62"/>
    <n v="13"/>
    <s v="Siena"/>
    <n v="83"/>
    <x v="1"/>
  </r>
  <r>
    <n v="2008"/>
    <x v="5"/>
    <x v="2"/>
    <s v="Connecticut"/>
    <n v="69"/>
    <n v="13"/>
    <s v="San Diego"/>
    <n v="70"/>
    <x v="1"/>
  </r>
  <r>
    <n v="2008"/>
    <x v="5"/>
    <x v="5"/>
    <s v="Oklahoma"/>
    <n v="72"/>
    <n v="11"/>
    <s v="St. Joseph's"/>
    <n v="64"/>
    <x v="0"/>
  </r>
  <r>
    <n v="2008"/>
    <x v="5"/>
    <x v="10"/>
    <s v="Mississippi State"/>
    <n v="76"/>
    <n v="9"/>
    <s v="Oregon"/>
    <n v="69"/>
    <x v="0"/>
  </r>
  <r>
    <n v="2008"/>
    <x v="5"/>
    <x v="10"/>
    <s v="Indiana"/>
    <n v="72"/>
    <n v="9"/>
    <s v="Arkansas"/>
    <n v="86"/>
    <x v="1"/>
  </r>
  <r>
    <n v="2008"/>
    <x v="5"/>
    <x v="6"/>
    <s v="Gonzaga"/>
    <n v="76"/>
    <n v="10"/>
    <s v="Davidson"/>
    <n v="82"/>
    <x v="1"/>
  </r>
  <r>
    <n v="2008"/>
    <x v="5"/>
    <x v="6"/>
    <s v="Butler"/>
    <n v="81"/>
    <n v="10"/>
    <s v="South Alabama"/>
    <n v="61"/>
    <x v="0"/>
  </r>
  <r>
    <n v="2008"/>
    <x v="5"/>
    <x v="9"/>
    <s v="Drake"/>
    <n v="99"/>
    <n v="12"/>
    <s v="Western Kentucky"/>
    <n v="101"/>
    <x v="1"/>
  </r>
  <r>
    <n v="2008"/>
    <x v="5"/>
    <x v="9"/>
    <s v="Clemson"/>
    <n v="69"/>
    <n v="12"/>
    <s v="Villanova"/>
    <n v="75"/>
    <x v="1"/>
  </r>
  <r>
    <n v="2008"/>
    <x v="5"/>
    <x v="6"/>
    <s v="Miami (Fla.)"/>
    <n v="78"/>
    <n v="10"/>
    <s v="St. Mary's (Cal.)"/>
    <n v="64"/>
    <x v="0"/>
  </r>
  <r>
    <n v="2008"/>
    <x v="5"/>
    <x v="3"/>
    <s v="Stanford"/>
    <n v="77"/>
    <n v="14"/>
    <s v="Cornell"/>
    <n v="53"/>
    <x v="0"/>
  </r>
  <r>
    <n v="2008"/>
    <x v="5"/>
    <x v="3"/>
    <s v="Wisconsin"/>
    <n v="71"/>
    <n v="14"/>
    <s v="Cal State Fullerton"/>
    <n v="56"/>
    <x v="0"/>
  </r>
  <r>
    <n v="2008"/>
    <x v="5"/>
    <x v="10"/>
    <s v="Brigham Young"/>
    <n v="62"/>
    <n v="9"/>
    <s v="Texas A&amp;M"/>
    <n v="67"/>
    <x v="1"/>
  </r>
  <r>
    <n v="2008"/>
    <x v="5"/>
    <x v="6"/>
    <s v="West Virginia"/>
    <n v="75"/>
    <n v="10"/>
    <s v="Arizona"/>
    <n v="65"/>
    <x v="0"/>
  </r>
  <r>
    <n v="2008"/>
    <x v="5"/>
    <x v="2"/>
    <s v="Washington State"/>
    <n v="71"/>
    <n v="13"/>
    <s v="Winthrop"/>
    <n v="40"/>
    <x v="0"/>
  </r>
  <r>
    <n v="2008"/>
    <x v="5"/>
    <x v="3"/>
    <s v="Xavier"/>
    <n v="73"/>
    <n v="14"/>
    <s v="Georgia"/>
    <n v="61"/>
    <x v="0"/>
  </r>
  <r>
    <n v="2008"/>
    <x v="5"/>
    <x v="2"/>
    <s v="Pittsburgh"/>
    <n v="82"/>
    <n v="13"/>
    <s v="Oral Roberts"/>
    <n v="63"/>
    <x v="0"/>
  </r>
  <r>
    <n v="2008"/>
    <x v="5"/>
    <x v="1"/>
    <s v="Duke"/>
    <n v="71"/>
    <n v="15"/>
    <s v="Belmont"/>
    <n v="70"/>
    <x v="0"/>
  </r>
  <r>
    <n v="2008"/>
    <x v="5"/>
    <x v="0"/>
    <s v="Kansas"/>
    <n v="85"/>
    <n v="16"/>
    <s v="Portland State"/>
    <n v="61"/>
    <x v="0"/>
  </r>
  <r>
    <n v="2008"/>
    <x v="5"/>
    <x v="9"/>
    <s v="Michigan State"/>
    <n v="72"/>
    <n v="12"/>
    <s v="Temple"/>
    <n v="61"/>
    <x v="0"/>
  </r>
  <r>
    <n v="2008"/>
    <x v="5"/>
    <x v="9"/>
    <s v="Notre Dame"/>
    <n v="68"/>
    <n v="12"/>
    <s v="George Mason"/>
    <n v="50"/>
    <x v="0"/>
  </r>
  <r>
    <n v="2008"/>
    <x v="5"/>
    <x v="0"/>
    <s v="UCLA"/>
    <n v="70"/>
    <n v="16"/>
    <s v="Mississippi Valley State"/>
    <n v="29"/>
    <x v="0"/>
  </r>
  <r>
    <n v="2008"/>
    <x v="5"/>
    <x v="10"/>
    <s v="UNLV"/>
    <n v="71"/>
    <n v="9"/>
    <s v="Kent State"/>
    <n v="58"/>
    <x v="0"/>
  </r>
  <r>
    <n v="2008"/>
    <x v="5"/>
    <x v="5"/>
    <s v="Marquette"/>
    <n v="74"/>
    <n v="11"/>
    <s v="Kentucky"/>
    <n v="66"/>
    <x v="0"/>
  </r>
  <r>
    <n v="2008"/>
    <x v="5"/>
    <x v="5"/>
    <s v="Purdue"/>
    <n v="90"/>
    <n v="11"/>
    <s v="Baylor"/>
    <n v="79"/>
    <x v="0"/>
  </r>
  <r>
    <n v="2008"/>
    <x v="5"/>
    <x v="5"/>
    <s v="Southern California"/>
    <n v="67"/>
    <n v="11"/>
    <s v="Kansas State"/>
    <n v="80"/>
    <x v="1"/>
  </r>
  <r>
    <n v="2008"/>
    <x v="6"/>
    <x v="11"/>
    <s v="Mount St. Mary's"/>
    <n v="69"/>
    <n v="16"/>
    <s v="Coppin State"/>
    <n v="60"/>
    <x v="0"/>
  </r>
  <r>
    <n v="2007"/>
    <x v="0"/>
    <x v="0"/>
    <s v="Florida"/>
    <n v="84"/>
    <n v="1"/>
    <s v="Ohio State"/>
    <n v="75"/>
    <x v="0"/>
  </r>
  <r>
    <n v="2007"/>
    <x v="1"/>
    <x v="1"/>
    <s v="Georgetown"/>
    <n v="60"/>
    <n v="1"/>
    <s v="Ohio State"/>
    <n v="67"/>
    <x v="1"/>
  </r>
  <r>
    <n v="2007"/>
    <x v="1"/>
    <x v="0"/>
    <s v="Florida"/>
    <n v="76"/>
    <n v="2"/>
    <s v="UCLA"/>
    <n v="66"/>
    <x v="0"/>
  </r>
  <r>
    <n v="2007"/>
    <x v="2"/>
    <x v="0"/>
    <s v="North Carolina"/>
    <n v="84"/>
    <n v="2"/>
    <s v="Georgetown"/>
    <n v="96"/>
    <x v="1"/>
  </r>
  <r>
    <n v="2007"/>
    <x v="2"/>
    <x v="0"/>
    <s v="Florida"/>
    <n v="85"/>
    <n v="3"/>
    <s v="Oregon"/>
    <n v="77"/>
    <x v="0"/>
  </r>
  <r>
    <n v="2007"/>
    <x v="2"/>
    <x v="0"/>
    <s v="Ohio State"/>
    <n v="92"/>
    <n v="2"/>
    <s v="Memphis"/>
    <n v="76"/>
    <x v="0"/>
  </r>
  <r>
    <n v="2007"/>
    <x v="2"/>
    <x v="0"/>
    <s v="Kansas"/>
    <n v="55"/>
    <n v="2"/>
    <s v="UCLA"/>
    <n v="68"/>
    <x v="1"/>
  </r>
  <r>
    <n v="2007"/>
    <x v="3"/>
    <x v="5"/>
    <s v="Vanderbilt"/>
    <n v="65"/>
    <n v="2"/>
    <s v="Georgetown"/>
    <n v="66"/>
    <x v="1"/>
  </r>
  <r>
    <n v="2007"/>
    <x v="3"/>
    <x v="0"/>
    <s v="North Carolina"/>
    <n v="74"/>
    <n v="5"/>
    <s v="Southern California"/>
    <n v="64"/>
    <x v="0"/>
  </r>
  <r>
    <n v="2007"/>
    <x v="3"/>
    <x v="3"/>
    <s v="Oregon"/>
    <n v="76"/>
    <n v="7"/>
    <s v="UNLV"/>
    <n v="72"/>
    <x v="0"/>
  </r>
  <r>
    <n v="2007"/>
    <x v="3"/>
    <x v="0"/>
    <s v="Florida"/>
    <n v="65"/>
    <n v="5"/>
    <s v="Butler"/>
    <n v="57"/>
    <x v="0"/>
  </r>
  <r>
    <n v="2007"/>
    <x v="3"/>
    <x v="0"/>
    <s v="Kansas"/>
    <n v="61"/>
    <n v="4"/>
    <s v="Southern Illinois"/>
    <n v="58"/>
    <x v="0"/>
  </r>
  <r>
    <n v="2007"/>
    <x v="3"/>
    <x v="3"/>
    <s v="Texas A&amp;M"/>
    <n v="64"/>
    <n v="2"/>
    <s v="Memphis"/>
    <n v="65"/>
    <x v="1"/>
  </r>
  <r>
    <n v="2007"/>
    <x v="3"/>
    <x v="0"/>
    <s v="Ohio State"/>
    <n v="85"/>
    <n v="5"/>
    <s v="Tennessee"/>
    <n v="84"/>
    <x v="0"/>
  </r>
  <r>
    <n v="2007"/>
    <x v="3"/>
    <x v="3"/>
    <s v="Pittsburgh"/>
    <n v="55"/>
    <n v="2"/>
    <s v="UCLA"/>
    <n v="64"/>
    <x v="1"/>
  </r>
  <r>
    <n v="2007"/>
    <x v="4"/>
    <x v="6"/>
    <s v="UNLV"/>
    <n v="74"/>
    <n v="2"/>
    <s v="Wisconsin"/>
    <n v="68"/>
    <x v="0"/>
  </r>
  <r>
    <n v="2007"/>
    <x v="4"/>
    <x v="9"/>
    <s v="Southern California"/>
    <n v="87"/>
    <n v="4"/>
    <s v="Texas"/>
    <n v="68"/>
    <x v="0"/>
  </r>
  <r>
    <n v="2007"/>
    <x v="4"/>
    <x v="9"/>
    <s v="Tennessee"/>
    <n v="77"/>
    <n v="4"/>
    <s v="Virginia"/>
    <n v="74"/>
    <x v="0"/>
  </r>
  <r>
    <n v="2007"/>
    <x v="4"/>
    <x v="4"/>
    <s v="Winthrop"/>
    <n v="61"/>
    <n v="3"/>
    <s v="Oregon"/>
    <n v="75"/>
    <x v="1"/>
  </r>
  <r>
    <n v="2007"/>
    <x v="4"/>
    <x v="0"/>
    <s v="Kansas"/>
    <n v="88"/>
    <n v="8"/>
    <s v="Kentucky"/>
    <n v="76"/>
    <x v="0"/>
  </r>
  <r>
    <n v="2007"/>
    <x v="4"/>
    <x v="9"/>
    <s v="Virginia Tech"/>
    <n v="48"/>
    <n v="4"/>
    <s v="Southern Illinois"/>
    <n v="63"/>
    <x v="1"/>
  </r>
  <r>
    <n v="2007"/>
    <x v="4"/>
    <x v="0"/>
    <s v="Florida"/>
    <n v="74"/>
    <n v="9"/>
    <s v="Purdue"/>
    <n v="67"/>
    <x v="0"/>
  </r>
  <r>
    <n v="2007"/>
    <x v="4"/>
    <x v="6"/>
    <s v="Nevada"/>
    <n v="62"/>
    <n v="2"/>
    <s v="Memphis"/>
    <n v="78"/>
    <x v="1"/>
  </r>
  <r>
    <n v="2007"/>
    <x v="4"/>
    <x v="9"/>
    <s v="Butler"/>
    <n v="62"/>
    <n v="4"/>
    <s v="Maryland"/>
    <n v="59"/>
    <x v="0"/>
  </r>
  <r>
    <n v="2007"/>
    <x v="4"/>
    <x v="0"/>
    <s v="Ohio State"/>
    <n v="78"/>
    <n v="9"/>
    <s v="Xavier"/>
    <n v="71"/>
    <x v="0"/>
  </r>
  <r>
    <n v="2007"/>
    <x v="4"/>
    <x v="5"/>
    <s v="Louisville"/>
    <n v="69"/>
    <n v="3"/>
    <s v="Texas A&amp;M"/>
    <n v="72"/>
    <x v="1"/>
  </r>
  <r>
    <n v="2007"/>
    <x v="4"/>
    <x v="0"/>
    <s v="North Carolina"/>
    <n v="81"/>
    <n v="9"/>
    <s v="Michigan State"/>
    <n v="67"/>
    <x v="0"/>
  </r>
  <r>
    <n v="2007"/>
    <x v="4"/>
    <x v="6"/>
    <s v="Indiana"/>
    <n v="49"/>
    <n v="2"/>
    <s v="UCLA"/>
    <n v="54"/>
    <x v="1"/>
  </r>
  <r>
    <n v="2007"/>
    <x v="4"/>
    <x v="5"/>
    <s v="Vanderbilt"/>
    <n v="78"/>
    <n v="3"/>
    <s v="Washington State"/>
    <n v="74"/>
    <x v="0"/>
  </r>
  <r>
    <n v="2007"/>
    <x v="4"/>
    <x v="4"/>
    <s v="Virginia Commonwealth"/>
    <n v="79"/>
    <n v="3"/>
    <s v="Pittsburgh"/>
    <n v="84"/>
    <x v="1"/>
  </r>
  <r>
    <n v="2007"/>
    <x v="4"/>
    <x v="6"/>
    <s v="Boston College"/>
    <n v="55"/>
    <n v="2"/>
    <s v="Georgetown"/>
    <n v="62"/>
    <x v="1"/>
  </r>
  <r>
    <n v="2007"/>
    <x v="5"/>
    <x v="0"/>
    <s v="Florida"/>
    <n v="112"/>
    <n v="16"/>
    <s v="Jackson State"/>
    <n v="69"/>
    <x v="0"/>
  </r>
  <r>
    <n v="2007"/>
    <x v="5"/>
    <x v="9"/>
    <s v="Tennessee"/>
    <n v="121"/>
    <n v="12"/>
    <s v="Long Beach State"/>
    <n v="86"/>
    <x v="0"/>
  </r>
  <r>
    <n v="2007"/>
    <x v="5"/>
    <x v="2"/>
    <s v="Texas"/>
    <n v="79"/>
    <n v="13"/>
    <s v="New Mexico State"/>
    <n v="67"/>
    <x v="0"/>
  </r>
  <r>
    <n v="2007"/>
    <x v="5"/>
    <x v="2"/>
    <s v="Virginia"/>
    <n v="84"/>
    <n v="13"/>
    <s v="Albany (N.Y.)"/>
    <n v="57"/>
    <x v="0"/>
  </r>
  <r>
    <n v="2007"/>
    <x v="5"/>
    <x v="6"/>
    <s v="Nevada"/>
    <n v="77"/>
    <n v="10"/>
    <s v="Creighton"/>
    <n v="71"/>
    <x v="0"/>
  </r>
  <r>
    <n v="2007"/>
    <x v="5"/>
    <x v="1"/>
    <s v="Memphis"/>
    <n v="73"/>
    <n v="15"/>
    <s v="North Texas"/>
    <n v="58"/>
    <x v="0"/>
  </r>
  <r>
    <n v="2007"/>
    <x v="5"/>
    <x v="3"/>
    <s v="Oregon"/>
    <n v="58"/>
    <n v="14"/>
    <s v="Miami (Ohio)"/>
    <n v="56"/>
    <x v="0"/>
  </r>
  <r>
    <n v="2007"/>
    <x v="5"/>
    <x v="6"/>
    <s v="UNLV"/>
    <n v="67"/>
    <n v="10"/>
    <s v="Georgia Tech"/>
    <n v="63"/>
    <x v="0"/>
  </r>
  <r>
    <n v="2007"/>
    <x v="5"/>
    <x v="1"/>
    <s v="Wisconsin"/>
    <n v="76"/>
    <n v="15"/>
    <s v="Texas A&amp;M-Corpus Christi"/>
    <n v="63"/>
    <x v="0"/>
  </r>
  <r>
    <n v="2007"/>
    <x v="5"/>
    <x v="10"/>
    <s v="Arizona"/>
    <n v="63"/>
    <n v="9"/>
    <s v="Purdue"/>
    <n v="72"/>
    <x v="1"/>
  </r>
  <r>
    <n v="2007"/>
    <x v="5"/>
    <x v="5"/>
    <s v="Notre Dame"/>
    <n v="64"/>
    <n v="11"/>
    <s v="Winthrop"/>
    <n v="74"/>
    <x v="1"/>
  </r>
  <r>
    <n v="2007"/>
    <x v="5"/>
    <x v="0"/>
    <s v="Kansas"/>
    <n v="107"/>
    <n v="16"/>
    <s v="Niagara"/>
    <n v="67"/>
    <x v="0"/>
  </r>
  <r>
    <n v="2007"/>
    <x v="5"/>
    <x v="10"/>
    <s v="Kentucky"/>
    <n v="67"/>
    <n v="9"/>
    <s v="Villanova"/>
    <n v="58"/>
    <x v="0"/>
  </r>
  <r>
    <n v="2007"/>
    <x v="5"/>
    <x v="9"/>
    <s v="Virginia Tech"/>
    <n v="54"/>
    <n v="12"/>
    <s v="Illinois"/>
    <n v="52"/>
    <x v="0"/>
  </r>
  <r>
    <n v="2007"/>
    <x v="5"/>
    <x v="9"/>
    <s v="Southern California"/>
    <n v="77"/>
    <n v="12"/>
    <s v="Arkansas"/>
    <n v="60"/>
    <x v="0"/>
  </r>
  <r>
    <n v="2007"/>
    <x v="5"/>
    <x v="2"/>
    <s v="Southern Illinois"/>
    <n v="61"/>
    <n v="13"/>
    <s v="Holy Cross"/>
    <n v="51"/>
    <x v="0"/>
  </r>
  <r>
    <n v="2007"/>
    <x v="5"/>
    <x v="1"/>
    <s v="UCLA"/>
    <n v="70"/>
    <n v="15"/>
    <s v="Weber State"/>
    <n v="42"/>
    <x v="0"/>
  </r>
  <r>
    <n v="2007"/>
    <x v="5"/>
    <x v="3"/>
    <s v="Texas A&amp;M"/>
    <n v="68"/>
    <n v="14"/>
    <s v="Penn"/>
    <n v="52"/>
    <x v="0"/>
  </r>
  <r>
    <n v="2007"/>
    <x v="5"/>
    <x v="3"/>
    <s v="Pittsburgh"/>
    <n v="79"/>
    <n v="14"/>
    <s v="Wright State"/>
    <n v="58"/>
    <x v="0"/>
  </r>
  <r>
    <n v="2007"/>
    <x v="5"/>
    <x v="5"/>
    <s v="Vanderbilt"/>
    <n v="77"/>
    <n v="11"/>
    <s v="George Washington"/>
    <n v="44"/>
    <x v="0"/>
  </r>
  <r>
    <n v="2007"/>
    <x v="5"/>
    <x v="0"/>
    <s v="North Carolina"/>
    <n v="86"/>
    <n v="16"/>
    <s v="Eastern Kentucky"/>
    <n v="65"/>
    <x v="0"/>
  </r>
  <r>
    <n v="2007"/>
    <x v="5"/>
    <x v="1"/>
    <s v="Georgetown"/>
    <n v="80"/>
    <n v="15"/>
    <s v="Belmont"/>
    <n v="55"/>
    <x v="0"/>
  </r>
  <r>
    <n v="2007"/>
    <x v="5"/>
    <x v="5"/>
    <s v="Duke"/>
    <n v="77"/>
    <n v="11"/>
    <s v="Virginia Commonwealth"/>
    <n v="79"/>
    <x v="1"/>
  </r>
  <r>
    <n v="2007"/>
    <x v="5"/>
    <x v="10"/>
    <s v="Brigham Young"/>
    <n v="77"/>
    <n v="9"/>
    <s v="Xavier"/>
    <n v="79"/>
    <x v="1"/>
  </r>
  <r>
    <n v="2007"/>
    <x v="5"/>
    <x v="2"/>
    <s v="Maryland"/>
    <n v="82"/>
    <n v="13"/>
    <s v="Davidson"/>
    <n v="70"/>
    <x v="0"/>
  </r>
  <r>
    <n v="2007"/>
    <x v="5"/>
    <x v="9"/>
    <s v="Butler"/>
    <n v="57"/>
    <n v="12"/>
    <s v="Old Dominion"/>
    <n v="46"/>
    <x v="0"/>
  </r>
  <r>
    <n v="2007"/>
    <x v="5"/>
    <x v="3"/>
    <s v="Washington State"/>
    <n v="70"/>
    <n v="14"/>
    <s v="Oral Roberts"/>
    <n v="54"/>
    <x v="0"/>
  </r>
  <r>
    <n v="2007"/>
    <x v="5"/>
    <x v="10"/>
    <s v="Marquette"/>
    <n v="49"/>
    <n v="9"/>
    <s v="Michigan State"/>
    <n v="61"/>
    <x v="1"/>
  </r>
  <r>
    <n v="2007"/>
    <x v="5"/>
    <x v="6"/>
    <s v="Boston College"/>
    <n v="84"/>
    <n v="10"/>
    <s v="Texas Tech"/>
    <n v="75"/>
    <x v="0"/>
  </r>
  <r>
    <n v="2007"/>
    <x v="5"/>
    <x v="0"/>
    <s v="Ohio State"/>
    <n v="78"/>
    <n v="16"/>
    <s v="Central Connecticut State"/>
    <n v="57"/>
    <x v="0"/>
  </r>
  <r>
    <n v="2007"/>
    <x v="5"/>
    <x v="6"/>
    <s v="Indiana"/>
    <n v="70"/>
    <n v="10"/>
    <s v="Gonzaga"/>
    <n v="57"/>
    <x v="0"/>
  </r>
  <r>
    <n v="2007"/>
    <x v="5"/>
    <x v="5"/>
    <s v="Louisville"/>
    <n v="78"/>
    <n v="11"/>
    <s v="Stanford"/>
    <n v="58"/>
    <x v="0"/>
  </r>
  <r>
    <n v="2007"/>
    <x v="6"/>
    <x v="11"/>
    <s v="Niagara"/>
    <n v="77"/>
    <n v="16"/>
    <s v="Florida A&amp;M"/>
    <n v="69"/>
    <x v="0"/>
  </r>
  <r>
    <n v="2006"/>
    <x v="0"/>
    <x v="1"/>
    <s v="UCLA"/>
    <n v="57"/>
    <n v="3"/>
    <s v="Florida"/>
    <n v="73"/>
    <x v="1"/>
  </r>
  <r>
    <n v="2006"/>
    <x v="1"/>
    <x v="2"/>
    <s v="LSU"/>
    <n v="45"/>
    <n v="2"/>
    <s v="UCLA"/>
    <n v="59"/>
    <x v="1"/>
  </r>
  <r>
    <n v="2006"/>
    <x v="1"/>
    <x v="4"/>
    <s v="George Mason"/>
    <n v="58"/>
    <n v="3"/>
    <s v="Florida"/>
    <n v="73"/>
    <x v="1"/>
  </r>
  <r>
    <n v="2006"/>
    <x v="2"/>
    <x v="0"/>
    <s v="Villanova"/>
    <n v="62"/>
    <n v="3"/>
    <s v="Florida"/>
    <n v="75"/>
    <x v="1"/>
  </r>
  <r>
    <n v="2006"/>
    <x v="2"/>
    <x v="0"/>
    <s v="Connecticut"/>
    <n v="84"/>
    <n v="11"/>
    <s v="George Mason"/>
    <n v="86"/>
    <x v="1"/>
  </r>
  <r>
    <n v="2006"/>
    <x v="2"/>
    <x v="0"/>
    <s v="Memphis"/>
    <n v="45"/>
    <n v="2"/>
    <s v="UCLA"/>
    <n v="50"/>
    <x v="1"/>
  </r>
  <r>
    <n v="2006"/>
    <x v="2"/>
    <x v="2"/>
    <s v="LSU"/>
    <n v="70"/>
    <n v="2"/>
    <s v="Texas"/>
    <n v="60"/>
    <x v="0"/>
  </r>
  <r>
    <n v="2006"/>
    <x v="3"/>
    <x v="0"/>
    <s v="Villanova"/>
    <n v="60"/>
    <n v="4"/>
    <s v="Boston College"/>
    <n v="59"/>
    <x v="0"/>
  </r>
  <r>
    <n v="2006"/>
    <x v="3"/>
    <x v="3"/>
    <s v="Florida"/>
    <n v="57"/>
    <n v="7"/>
    <s v="Georgetown"/>
    <n v="53"/>
    <x v="0"/>
  </r>
  <r>
    <n v="2006"/>
    <x v="3"/>
    <x v="4"/>
    <s v="George Mason"/>
    <n v="63"/>
    <n v="7"/>
    <s v="Wichita State"/>
    <n v="55"/>
    <x v="0"/>
  </r>
  <r>
    <n v="2006"/>
    <x v="3"/>
    <x v="0"/>
    <s v="Connecticut"/>
    <n v="98"/>
    <n v="5"/>
    <s v="Washington"/>
    <n v="92"/>
    <x v="0"/>
  </r>
  <r>
    <n v="2006"/>
    <x v="3"/>
    <x v="3"/>
    <s v="Gonzaga"/>
    <n v="71"/>
    <n v="2"/>
    <s v="UCLA"/>
    <n v="73"/>
    <x v="1"/>
  </r>
  <r>
    <n v="2006"/>
    <x v="3"/>
    <x v="0"/>
    <s v="Duke"/>
    <n v="54"/>
    <n v="4"/>
    <s v="LSU"/>
    <n v="62"/>
    <x v="1"/>
  </r>
  <r>
    <n v="2006"/>
    <x v="3"/>
    <x v="5"/>
    <s v="West Virginia"/>
    <n v="71"/>
    <n v="2"/>
    <s v="Texas"/>
    <n v="74"/>
    <x v="1"/>
  </r>
  <r>
    <n v="2006"/>
    <x v="3"/>
    <x v="0"/>
    <s v="Memphis"/>
    <n v="80"/>
    <n v="13"/>
    <s v="Bradley"/>
    <n v="64"/>
    <x v="0"/>
  </r>
  <r>
    <n v="2006"/>
    <x v="4"/>
    <x v="0"/>
    <s v="Memphis"/>
    <n v="72"/>
    <n v="9"/>
    <s v="Bucknell"/>
    <n v="56"/>
    <x v="0"/>
  </r>
  <r>
    <n v="2006"/>
    <x v="4"/>
    <x v="5"/>
    <s v="West Virginia"/>
    <n v="67"/>
    <n v="14"/>
    <s v="Northwestern State"/>
    <n v="54"/>
    <x v="0"/>
  </r>
  <r>
    <n v="2006"/>
    <x v="4"/>
    <x v="6"/>
    <s v="Georgetown"/>
    <n v="70"/>
    <n v="2"/>
    <s v="Ohio State"/>
    <n v="52"/>
    <x v="0"/>
  </r>
  <r>
    <n v="2006"/>
    <x v="4"/>
    <x v="0"/>
    <s v="Villanova"/>
    <n v="82"/>
    <n v="8"/>
    <s v="Arizona"/>
    <n v="78"/>
    <x v="0"/>
  </r>
  <r>
    <n v="2006"/>
    <x v="4"/>
    <x v="4"/>
    <s v="George Mason"/>
    <n v="65"/>
    <n v="3"/>
    <s v="North Carolina"/>
    <n v="60"/>
    <x v="0"/>
  </r>
  <r>
    <n v="2006"/>
    <x v="4"/>
    <x v="0"/>
    <s v="Connecticut"/>
    <n v="87"/>
    <n v="8"/>
    <s v="Kentucky"/>
    <n v="83"/>
    <x v="0"/>
  </r>
  <r>
    <n v="2006"/>
    <x v="4"/>
    <x v="9"/>
    <s v="Pittsburgh"/>
    <n v="66"/>
    <n v="13"/>
    <s v="Bradley"/>
    <n v="72"/>
    <x v="1"/>
  </r>
  <r>
    <n v="2006"/>
    <x v="4"/>
    <x v="8"/>
    <s v="North Carolina State"/>
    <n v="54"/>
    <n v="2"/>
    <s v="Texas"/>
    <n v="75"/>
    <x v="1"/>
  </r>
  <r>
    <n v="2006"/>
    <x v="4"/>
    <x v="4"/>
    <s v="Wisconsin-Milwaukee"/>
    <n v="60"/>
    <n v="3"/>
    <s v="Florida"/>
    <n v="82"/>
    <x v="1"/>
  </r>
  <r>
    <n v="2006"/>
    <x v="4"/>
    <x v="7"/>
    <s v="Texas A&amp;M"/>
    <n v="57"/>
    <n v="4"/>
    <s v="LSU"/>
    <n v="58"/>
    <x v="1"/>
  </r>
  <r>
    <n v="2006"/>
    <x v="4"/>
    <x v="0"/>
    <s v="Duke"/>
    <n v="70"/>
    <n v="8"/>
    <s v="George Washington"/>
    <n v="64"/>
    <x v="0"/>
  </r>
  <r>
    <n v="2006"/>
    <x v="4"/>
    <x v="7"/>
    <s v="Montana"/>
    <n v="56"/>
    <n v="4"/>
    <s v="Boston College"/>
    <n v="69"/>
    <x v="1"/>
  </r>
  <r>
    <n v="2006"/>
    <x v="4"/>
    <x v="9"/>
    <s v="Washington"/>
    <n v="67"/>
    <n v="4"/>
    <s v="Illinois"/>
    <n v="64"/>
    <x v="0"/>
  </r>
  <r>
    <n v="2006"/>
    <x v="4"/>
    <x v="6"/>
    <s v="Wichita State"/>
    <n v="80"/>
    <n v="2"/>
    <s v="Tennessee"/>
    <n v="73"/>
    <x v="0"/>
  </r>
  <r>
    <n v="2006"/>
    <x v="4"/>
    <x v="8"/>
    <s v="Alabama"/>
    <n v="59"/>
    <n v="2"/>
    <s v="UCLA"/>
    <n v="62"/>
    <x v="1"/>
  </r>
  <r>
    <n v="2006"/>
    <x v="4"/>
    <x v="5"/>
    <s v="Indiana"/>
    <n v="80"/>
    <n v="3"/>
    <s v="Gonzaga"/>
    <n v="90"/>
    <x v="1"/>
  </r>
  <r>
    <n v="2006"/>
    <x v="5"/>
    <x v="3"/>
    <s v="Iowa"/>
    <n v="63"/>
    <n v="14"/>
    <s v="Northwestern State"/>
    <n v="64"/>
    <x v="1"/>
  </r>
  <r>
    <n v="2006"/>
    <x v="5"/>
    <x v="0"/>
    <s v="Connecticut"/>
    <n v="72"/>
    <n v="16"/>
    <s v="Albany (N.Y.)"/>
    <n v="59"/>
    <x v="0"/>
  </r>
  <r>
    <n v="2006"/>
    <x v="5"/>
    <x v="6"/>
    <s v="Georgetown"/>
    <n v="54"/>
    <n v="10"/>
    <s v="Northern Iowa"/>
    <n v="49"/>
    <x v="0"/>
  </r>
  <r>
    <n v="2006"/>
    <x v="5"/>
    <x v="1"/>
    <s v="Ohio State"/>
    <n v="70"/>
    <n v="15"/>
    <s v="Davidson"/>
    <n v="62"/>
    <x v="0"/>
  </r>
  <r>
    <n v="2006"/>
    <x v="5"/>
    <x v="10"/>
    <s v="Arkansas"/>
    <n v="55"/>
    <n v="9"/>
    <s v="Bucknell"/>
    <n v="59"/>
    <x v="1"/>
  </r>
  <r>
    <n v="2006"/>
    <x v="5"/>
    <x v="0"/>
    <s v="Memphis"/>
    <n v="94"/>
    <n v="16"/>
    <s v="Oral Roberts"/>
    <n v="78"/>
    <x v="0"/>
  </r>
  <r>
    <n v="2006"/>
    <x v="5"/>
    <x v="1"/>
    <s v="Texas"/>
    <n v="60"/>
    <n v="15"/>
    <s v="Penn"/>
    <n v="52"/>
    <x v="0"/>
  </r>
  <r>
    <n v="2006"/>
    <x v="5"/>
    <x v="5"/>
    <s v="West Virginia"/>
    <n v="64"/>
    <n v="11"/>
    <s v="Southern Illinois"/>
    <n v="46"/>
    <x v="0"/>
  </r>
  <r>
    <n v="2006"/>
    <x v="5"/>
    <x v="10"/>
    <s v="Kentucky"/>
    <n v="72"/>
    <n v="9"/>
    <s v="Alabama-Birmingham"/>
    <n v="59"/>
    <x v="0"/>
  </r>
  <r>
    <n v="2006"/>
    <x v="5"/>
    <x v="5"/>
    <s v="Michigan State"/>
    <n v="65"/>
    <n v="11"/>
    <s v="George Mason"/>
    <n v="75"/>
    <x v="1"/>
  </r>
  <r>
    <n v="2006"/>
    <x v="5"/>
    <x v="3"/>
    <s v="North Carolina"/>
    <n v="69"/>
    <n v="14"/>
    <s v="Murray St."/>
    <n v="65"/>
    <x v="0"/>
  </r>
  <r>
    <n v="2006"/>
    <x v="5"/>
    <x v="2"/>
    <s v="Kansas"/>
    <n v="73"/>
    <n v="13"/>
    <s v="Bradley"/>
    <n v="77"/>
    <x v="1"/>
  </r>
  <r>
    <n v="2006"/>
    <x v="5"/>
    <x v="9"/>
    <s v="Pittsburgh"/>
    <n v="79"/>
    <n v="12"/>
    <s v="Kent State"/>
    <n v="64"/>
    <x v="0"/>
  </r>
  <r>
    <n v="2006"/>
    <x v="5"/>
    <x v="0"/>
    <s v="Villanova"/>
    <n v="58"/>
    <n v="16"/>
    <s v="Monmouth"/>
    <n v="45"/>
    <x v="0"/>
  </r>
  <r>
    <n v="2006"/>
    <x v="5"/>
    <x v="10"/>
    <s v="Arizona"/>
    <n v="94"/>
    <n v="9"/>
    <s v="Wisconsin"/>
    <n v="75"/>
    <x v="0"/>
  </r>
  <r>
    <n v="2006"/>
    <x v="5"/>
    <x v="6"/>
    <s v="California"/>
    <n v="52"/>
    <n v="10"/>
    <s v="North Carolina State"/>
    <n v="58"/>
    <x v="1"/>
  </r>
  <r>
    <n v="2006"/>
    <x v="5"/>
    <x v="2"/>
    <s v="LSU"/>
    <n v="80"/>
    <n v="13"/>
    <s v="Iona"/>
    <n v="64"/>
    <x v="0"/>
  </r>
  <r>
    <n v="2006"/>
    <x v="5"/>
    <x v="1"/>
    <s v="UCLA"/>
    <n v="78"/>
    <n v="15"/>
    <s v="Belmont"/>
    <n v="44"/>
    <x v="0"/>
  </r>
  <r>
    <n v="2006"/>
    <x v="5"/>
    <x v="6"/>
    <s v="Marquette"/>
    <n v="85"/>
    <n v="10"/>
    <s v="Alabama"/>
    <n v="90"/>
    <x v="1"/>
  </r>
  <r>
    <n v="2006"/>
    <x v="5"/>
    <x v="2"/>
    <s v="Illinois"/>
    <n v="78"/>
    <n v="13"/>
    <s v="Air Force"/>
    <n v="69"/>
    <x v="0"/>
  </r>
  <r>
    <n v="2006"/>
    <x v="5"/>
    <x v="9"/>
    <s v="Nevada"/>
    <n v="79"/>
    <n v="12"/>
    <s v="Montana"/>
    <n v="87"/>
    <x v="1"/>
  </r>
  <r>
    <n v="2006"/>
    <x v="5"/>
    <x v="3"/>
    <s v="Gonzaga"/>
    <n v="79"/>
    <n v="14"/>
    <s v="Xavier"/>
    <n v="75"/>
    <x v="0"/>
  </r>
  <r>
    <n v="2006"/>
    <x v="5"/>
    <x v="9"/>
    <s v="Syracuse"/>
    <n v="58"/>
    <n v="12"/>
    <s v="Texas A&amp;M"/>
    <n v="66"/>
    <x v="1"/>
  </r>
  <r>
    <n v="2006"/>
    <x v="5"/>
    <x v="10"/>
    <s v="George Washington"/>
    <n v="88"/>
    <n v="9"/>
    <s v="UNC Wilmington"/>
    <n v="85"/>
    <x v="0"/>
  </r>
  <r>
    <n v="2006"/>
    <x v="5"/>
    <x v="0"/>
    <s v="Duke"/>
    <n v="70"/>
    <n v="16"/>
    <s v="Southern"/>
    <n v="54"/>
    <x v="0"/>
  </r>
  <r>
    <n v="2006"/>
    <x v="5"/>
    <x v="9"/>
    <s v="Washington"/>
    <n v="75"/>
    <n v="12"/>
    <s v="Utah State"/>
    <n v="61"/>
    <x v="0"/>
  </r>
  <r>
    <n v="2006"/>
    <x v="5"/>
    <x v="6"/>
    <s v="Wichita State"/>
    <n v="86"/>
    <n v="10"/>
    <s v="Seton Hall"/>
    <n v="66"/>
    <x v="0"/>
  </r>
  <r>
    <n v="2006"/>
    <x v="5"/>
    <x v="1"/>
    <s v="Tennessee"/>
    <n v="63"/>
    <n v="15"/>
    <s v="Winthrop"/>
    <n v="61"/>
    <x v="0"/>
  </r>
  <r>
    <n v="2006"/>
    <x v="5"/>
    <x v="2"/>
    <s v="Boston College"/>
    <n v="88"/>
    <n v="13"/>
    <s v="Pacific"/>
    <n v="76"/>
    <x v="0"/>
  </r>
  <r>
    <n v="2006"/>
    <x v="5"/>
    <x v="5"/>
    <s v="Oklahoma"/>
    <n v="74"/>
    <n v="11"/>
    <s v="Wisconsin-Milwaukee"/>
    <n v="82"/>
    <x v="1"/>
  </r>
  <r>
    <n v="2006"/>
    <x v="5"/>
    <x v="3"/>
    <s v="Florida"/>
    <n v="76"/>
    <n v="14"/>
    <s v="South Alabama"/>
    <n v="50"/>
    <x v="0"/>
  </r>
  <r>
    <n v="2006"/>
    <x v="5"/>
    <x v="5"/>
    <s v="Indiana"/>
    <n v="87"/>
    <n v="11"/>
    <s v="San Diego State"/>
    <n v="83"/>
    <x v="0"/>
  </r>
  <r>
    <n v="2006"/>
    <x v="6"/>
    <x v="11"/>
    <s v="Monmouth"/>
    <n v="71"/>
    <n v="16"/>
    <s v="Hampton"/>
    <n v="49"/>
    <x v="0"/>
  </r>
  <r>
    <n v="2005"/>
    <x v="0"/>
    <x v="0"/>
    <s v="Illinois"/>
    <n v="70"/>
    <n v="1"/>
    <s v="North Carolina"/>
    <n v="75"/>
    <x v="1"/>
  </r>
  <r>
    <n v="2005"/>
    <x v="1"/>
    <x v="0"/>
    <s v="North Carolina"/>
    <n v="87"/>
    <n v="5"/>
    <s v="Michigan State"/>
    <n v="71"/>
    <x v="0"/>
  </r>
  <r>
    <n v="2005"/>
    <x v="1"/>
    <x v="0"/>
    <s v="Illinois"/>
    <n v="75"/>
    <n v="4"/>
    <s v="Louisville"/>
    <n v="58"/>
    <x v="0"/>
  </r>
  <r>
    <n v="2005"/>
    <x v="2"/>
    <x v="9"/>
    <s v="Michigan State"/>
    <n v="94"/>
    <n v="2"/>
    <s v="Kentucky"/>
    <n v="88"/>
    <x v="0"/>
  </r>
  <r>
    <n v="2005"/>
    <x v="2"/>
    <x v="0"/>
    <s v="North Carolina"/>
    <n v="88"/>
    <n v="6"/>
    <s v="Wisconsin"/>
    <n v="82"/>
    <x v="0"/>
  </r>
  <r>
    <n v="2005"/>
    <x v="2"/>
    <x v="2"/>
    <s v="Louisville"/>
    <n v="93"/>
    <n v="7"/>
    <s v="West Virginia"/>
    <n v="85"/>
    <x v="0"/>
  </r>
  <r>
    <n v="2005"/>
    <x v="2"/>
    <x v="0"/>
    <s v="Illinois"/>
    <n v="90"/>
    <n v="3"/>
    <s v="Arizona"/>
    <n v="89"/>
    <x v="0"/>
  </r>
  <r>
    <n v="2005"/>
    <x v="3"/>
    <x v="5"/>
    <s v="Utah"/>
    <n v="52"/>
    <n v="2"/>
    <s v="Kentucky"/>
    <n v="62"/>
    <x v="1"/>
  </r>
  <r>
    <n v="2005"/>
    <x v="3"/>
    <x v="0"/>
    <s v="North Carolina"/>
    <n v="67"/>
    <n v="5"/>
    <s v="Villanova"/>
    <n v="66"/>
    <x v="0"/>
  </r>
  <r>
    <n v="2005"/>
    <x v="3"/>
    <x v="5"/>
    <s v="Wisconsin"/>
    <n v="65"/>
    <n v="10"/>
    <s v="North Carolina State"/>
    <n v="56"/>
    <x v="0"/>
  </r>
  <r>
    <n v="2005"/>
    <x v="3"/>
    <x v="0"/>
    <s v="Duke"/>
    <n v="68"/>
    <n v="5"/>
    <s v="Michigan State"/>
    <n v="78"/>
    <x v="1"/>
  </r>
  <r>
    <n v="2005"/>
    <x v="3"/>
    <x v="3"/>
    <s v="Arizona"/>
    <n v="79"/>
    <n v="2"/>
    <s v="Oklahoma State"/>
    <n v="78"/>
    <x v="0"/>
  </r>
  <r>
    <n v="2005"/>
    <x v="3"/>
    <x v="5"/>
    <s v="Texas Tech"/>
    <n v="60"/>
    <n v="7"/>
    <s v="West Virginia"/>
    <n v="65"/>
    <x v="1"/>
  </r>
  <r>
    <n v="2005"/>
    <x v="3"/>
    <x v="0"/>
    <s v="Illinois"/>
    <n v="77"/>
    <n v="12"/>
    <s v="Wisconsin-Milwaukee"/>
    <n v="63"/>
    <x v="0"/>
  </r>
  <r>
    <n v="2005"/>
    <x v="3"/>
    <x v="0"/>
    <s v="Washington"/>
    <n v="79"/>
    <n v="4"/>
    <s v="Louisville"/>
    <n v="93"/>
    <x v="1"/>
  </r>
  <r>
    <n v="2005"/>
    <x v="4"/>
    <x v="0"/>
    <s v="North Carolina"/>
    <n v="92"/>
    <n v="9"/>
    <s v="Iowa State"/>
    <n v="65"/>
    <x v="0"/>
  </r>
  <r>
    <n v="2005"/>
    <x v="4"/>
    <x v="9"/>
    <s v="Villanova"/>
    <n v="76"/>
    <n v="4"/>
    <s v="Florida"/>
    <n v="65"/>
    <x v="0"/>
  </r>
  <r>
    <n v="2005"/>
    <x v="4"/>
    <x v="5"/>
    <s v="Wisconsin"/>
    <n v="71"/>
    <n v="14"/>
    <s v="Bucknell"/>
    <n v="62"/>
    <x v="0"/>
  </r>
  <r>
    <n v="2005"/>
    <x v="4"/>
    <x v="9"/>
    <s v="Michigan State"/>
    <n v="72"/>
    <n v="13"/>
    <s v="Vermont"/>
    <n v="61"/>
    <x v="0"/>
  </r>
  <r>
    <n v="2005"/>
    <x v="4"/>
    <x v="8"/>
    <s v="North Carolina State"/>
    <n v="65"/>
    <n v="2"/>
    <s v="Connecticut"/>
    <n v="62"/>
    <x v="0"/>
  </r>
  <r>
    <n v="2005"/>
    <x v="4"/>
    <x v="6"/>
    <s v="Southern Illinois"/>
    <n v="77"/>
    <n v="2"/>
    <s v="Oklahoma State"/>
    <n v="85"/>
    <x v="1"/>
  </r>
  <r>
    <n v="2005"/>
    <x v="4"/>
    <x v="0"/>
    <s v="Duke"/>
    <n v="63"/>
    <n v="9"/>
    <s v="Mississippi State"/>
    <n v="55"/>
    <x v="0"/>
  </r>
  <r>
    <n v="2005"/>
    <x v="4"/>
    <x v="9"/>
    <s v="Georgia Tech"/>
    <n v="54"/>
    <n v="4"/>
    <s v="Louisville"/>
    <n v="76"/>
    <x v="1"/>
  </r>
  <r>
    <n v="2005"/>
    <x v="4"/>
    <x v="4"/>
    <s v="Alabama-Birmingham"/>
    <n v="63"/>
    <n v="3"/>
    <s v="Arizona"/>
    <n v="85"/>
    <x v="1"/>
  </r>
  <r>
    <n v="2005"/>
    <x v="4"/>
    <x v="6"/>
    <s v="West Virginia"/>
    <n v="111"/>
    <n v="2"/>
    <s v="Wake Forest"/>
    <n v="105"/>
    <x v="0"/>
  </r>
  <r>
    <n v="2005"/>
    <x v="4"/>
    <x v="7"/>
    <s v="Wisconsin-Milwaukee"/>
    <n v="85"/>
    <n v="4"/>
    <s v="Boston College"/>
    <n v="63"/>
    <x v="0"/>
  </r>
  <r>
    <n v="2005"/>
    <x v="4"/>
    <x v="5"/>
    <s v="Texas Tech"/>
    <n v="71"/>
    <n v="3"/>
    <s v="Gonzaga"/>
    <n v="69"/>
    <x v="0"/>
  </r>
  <r>
    <n v="2005"/>
    <x v="4"/>
    <x v="6"/>
    <s v="Cincinnati"/>
    <n v="60"/>
    <n v="2"/>
    <s v="Kentucky"/>
    <n v="69"/>
    <x v="1"/>
  </r>
  <r>
    <n v="2005"/>
    <x v="4"/>
    <x v="5"/>
    <s v="Utah"/>
    <n v="67"/>
    <n v="3"/>
    <s v="Oklahoma"/>
    <n v="58"/>
    <x v="0"/>
  </r>
  <r>
    <n v="2005"/>
    <x v="4"/>
    <x v="0"/>
    <s v="Illinois"/>
    <n v="71"/>
    <n v="9"/>
    <s v="Nevada"/>
    <n v="59"/>
    <x v="0"/>
  </r>
  <r>
    <n v="2005"/>
    <x v="4"/>
    <x v="0"/>
    <s v="Washington"/>
    <n v="97"/>
    <n v="8"/>
    <s v="Pacific"/>
    <n v="79"/>
    <x v="0"/>
  </r>
  <r>
    <n v="2005"/>
    <x v="5"/>
    <x v="6"/>
    <s v="Southern Illinois"/>
    <n v="65"/>
    <n v="10"/>
    <s v="St. Mary's (Cal.)"/>
    <n v="56"/>
    <x v="0"/>
  </r>
  <r>
    <n v="2005"/>
    <x v="5"/>
    <x v="9"/>
    <s v="Michigan State"/>
    <n v="89"/>
    <n v="12"/>
    <s v="Old Dominion"/>
    <n v="81"/>
    <x v="0"/>
  </r>
  <r>
    <n v="2005"/>
    <x v="5"/>
    <x v="10"/>
    <s v="Stanford"/>
    <n v="70"/>
    <n v="9"/>
    <s v="Mississippi State"/>
    <n v="93"/>
    <x v="1"/>
  </r>
  <r>
    <n v="2005"/>
    <x v="5"/>
    <x v="0"/>
    <s v="Duke"/>
    <n v="57"/>
    <n v="16"/>
    <s v="Delaware State"/>
    <n v="46"/>
    <x v="0"/>
  </r>
  <r>
    <n v="2005"/>
    <x v="5"/>
    <x v="1"/>
    <s v="Connecticut"/>
    <n v="77"/>
    <n v="15"/>
    <s v="Central Florida"/>
    <n v="71"/>
    <x v="0"/>
  </r>
  <r>
    <n v="2005"/>
    <x v="5"/>
    <x v="6"/>
    <s v="Charlotte"/>
    <n v="63"/>
    <n v="10"/>
    <s v="North Carolina State"/>
    <n v="75"/>
    <x v="1"/>
  </r>
  <r>
    <n v="2005"/>
    <x v="5"/>
    <x v="3"/>
    <s v="Kansas"/>
    <n v="63"/>
    <n v="14"/>
    <s v="Bucknell"/>
    <n v="64"/>
    <x v="1"/>
  </r>
  <r>
    <n v="2005"/>
    <x v="5"/>
    <x v="2"/>
    <s v="Syracuse"/>
    <n v="57"/>
    <n v="13"/>
    <s v="Vermont"/>
    <n v="60"/>
    <x v="1"/>
  </r>
  <r>
    <n v="2005"/>
    <x v="5"/>
    <x v="0"/>
    <s v="North Carolina"/>
    <n v="96"/>
    <n v="16"/>
    <s v="Oakland"/>
    <n v="68"/>
    <x v="0"/>
  </r>
  <r>
    <n v="2005"/>
    <x v="5"/>
    <x v="1"/>
    <s v="Wake Forest"/>
    <n v="70"/>
    <n v="15"/>
    <s v="Chattanooga"/>
    <n v="54"/>
    <x v="0"/>
  </r>
  <r>
    <n v="2005"/>
    <x v="5"/>
    <x v="2"/>
    <s v="Louisville"/>
    <n v="68"/>
    <n v="13"/>
    <s v="Louisiana-Lafayette"/>
    <n v="62"/>
    <x v="0"/>
  </r>
  <r>
    <n v="2005"/>
    <x v="5"/>
    <x v="5"/>
    <s v="Wisconsin"/>
    <n v="57"/>
    <n v="11"/>
    <s v="Northern Iowa"/>
    <n v="52"/>
    <x v="0"/>
  </r>
  <r>
    <n v="2005"/>
    <x v="5"/>
    <x v="9"/>
    <s v="Georgia Tech"/>
    <n v="80"/>
    <n v="12"/>
    <s v="George Washington"/>
    <n v="68"/>
    <x v="0"/>
  </r>
  <r>
    <n v="2005"/>
    <x v="5"/>
    <x v="2"/>
    <s v="Florida"/>
    <n v="67"/>
    <n v="13"/>
    <s v="Ohio"/>
    <n v="62"/>
    <x v="0"/>
  </r>
  <r>
    <n v="2005"/>
    <x v="5"/>
    <x v="9"/>
    <s v="Villanova"/>
    <n v="55"/>
    <n v="12"/>
    <s v="New Mexico"/>
    <n v="47"/>
    <x v="0"/>
  </r>
  <r>
    <n v="2005"/>
    <x v="5"/>
    <x v="1"/>
    <s v="Oklahoma State"/>
    <n v="63"/>
    <n v="15"/>
    <s v="Southeastern Louisiana"/>
    <n v="50"/>
    <x v="0"/>
  </r>
  <r>
    <n v="2005"/>
    <x v="5"/>
    <x v="10"/>
    <s v="Minnesota"/>
    <n v="53"/>
    <n v="9"/>
    <s v="Iowa State"/>
    <n v="64"/>
    <x v="1"/>
  </r>
  <r>
    <n v="2005"/>
    <x v="5"/>
    <x v="10"/>
    <s v="Pacific"/>
    <n v="79"/>
    <n v="9"/>
    <s v="Pittsburgh"/>
    <n v="71"/>
    <x v="0"/>
  </r>
  <r>
    <n v="2005"/>
    <x v="5"/>
    <x v="10"/>
    <s v="Texas"/>
    <n v="57"/>
    <n v="9"/>
    <s v="Nevada"/>
    <n v="61"/>
    <x v="1"/>
  </r>
  <r>
    <n v="2005"/>
    <x v="5"/>
    <x v="5"/>
    <s v="Utah"/>
    <n v="60"/>
    <n v="11"/>
    <s v="UTEP"/>
    <n v="54"/>
    <x v="0"/>
  </r>
  <r>
    <n v="2005"/>
    <x v="5"/>
    <x v="0"/>
    <s v="Illinois"/>
    <n v="67"/>
    <n v="16"/>
    <s v="Fairleigh Dickinson"/>
    <n v="55"/>
    <x v="0"/>
  </r>
  <r>
    <n v="2005"/>
    <x v="5"/>
    <x v="5"/>
    <s v="Texas Tech"/>
    <n v="78"/>
    <n v="11"/>
    <s v="UCLA"/>
    <n v="66"/>
    <x v="0"/>
  </r>
  <r>
    <n v="2005"/>
    <x v="5"/>
    <x v="2"/>
    <s v="Boston College"/>
    <n v="85"/>
    <n v="13"/>
    <s v="Penn"/>
    <n v="65"/>
    <x v="0"/>
  </r>
  <r>
    <n v="2005"/>
    <x v="5"/>
    <x v="3"/>
    <s v="Gonzaga"/>
    <n v="74"/>
    <n v="14"/>
    <s v="Winthrop"/>
    <n v="64"/>
    <x v="0"/>
  </r>
  <r>
    <n v="2005"/>
    <x v="5"/>
    <x v="6"/>
    <s v="West Virginia"/>
    <n v="63"/>
    <n v="10"/>
    <s v="Creighton"/>
    <n v="61"/>
    <x v="0"/>
  </r>
  <r>
    <n v="2005"/>
    <x v="5"/>
    <x v="9"/>
    <s v="Alabama"/>
    <n v="73"/>
    <n v="12"/>
    <s v="Wisconsin-Milwaukee"/>
    <n v="83"/>
    <x v="1"/>
  </r>
  <r>
    <n v="2005"/>
    <x v="5"/>
    <x v="0"/>
    <s v="Washington"/>
    <n v="88"/>
    <n v="16"/>
    <s v="Montana"/>
    <n v="77"/>
    <x v="0"/>
  </r>
  <r>
    <n v="2005"/>
    <x v="5"/>
    <x v="1"/>
    <s v="Kentucky"/>
    <n v="72"/>
    <n v="15"/>
    <s v="Eastern Kentucky"/>
    <n v="64"/>
    <x v="0"/>
  </r>
  <r>
    <n v="2005"/>
    <x v="5"/>
    <x v="5"/>
    <s v="LSU"/>
    <n v="68"/>
    <n v="11"/>
    <s v="Alabama-Birmingham"/>
    <n v="82"/>
    <x v="1"/>
  </r>
  <r>
    <n v="2005"/>
    <x v="5"/>
    <x v="3"/>
    <s v="Arizona"/>
    <n v="66"/>
    <n v="14"/>
    <s v="Utah State"/>
    <n v="53"/>
    <x v="0"/>
  </r>
  <r>
    <n v="2005"/>
    <x v="5"/>
    <x v="6"/>
    <s v="Cincinnati"/>
    <n v="76"/>
    <n v="10"/>
    <s v="Iowa"/>
    <n v="64"/>
    <x v="0"/>
  </r>
  <r>
    <n v="2005"/>
    <x v="5"/>
    <x v="3"/>
    <s v="Oklahoma"/>
    <n v="84"/>
    <n v="14"/>
    <s v="Niagara"/>
    <n v="67"/>
    <x v="0"/>
  </r>
  <r>
    <n v="2005"/>
    <x v="6"/>
    <x v="11"/>
    <s v="Oakland"/>
    <n v="79"/>
    <n v="16"/>
    <s v="Alabama A&amp;M"/>
    <n v="69"/>
    <x v="0"/>
  </r>
  <r>
    <n v="2004"/>
    <x v="0"/>
    <x v="3"/>
    <s v="Georgia Tech"/>
    <n v="73"/>
    <n v="2"/>
    <s v="Connecticut"/>
    <n v="82"/>
    <x v="1"/>
  </r>
  <r>
    <n v="2004"/>
    <x v="1"/>
    <x v="3"/>
    <s v="Georgia Tech"/>
    <n v="67"/>
    <n v="2"/>
    <s v="Oklahoma State"/>
    <n v="65"/>
    <x v="0"/>
  </r>
  <r>
    <n v="2004"/>
    <x v="1"/>
    <x v="0"/>
    <s v="Duke"/>
    <n v="78"/>
    <n v="2"/>
    <s v="Connecticut"/>
    <n v="79"/>
    <x v="1"/>
  </r>
  <r>
    <n v="2004"/>
    <x v="2"/>
    <x v="0"/>
    <s v="Duke"/>
    <n v="66"/>
    <n v="7"/>
    <s v="Xavier"/>
    <n v="63"/>
    <x v="0"/>
  </r>
  <r>
    <n v="2004"/>
    <x v="2"/>
    <x v="2"/>
    <s v="Kansas"/>
    <n v="71"/>
    <n v="3"/>
    <s v="Georgia Tech"/>
    <n v="79"/>
    <x v="1"/>
  </r>
  <r>
    <n v="2004"/>
    <x v="2"/>
    <x v="10"/>
    <s v="Alabama"/>
    <n v="71"/>
    <n v="2"/>
    <s v="Connecticut"/>
    <n v="87"/>
    <x v="1"/>
  </r>
  <r>
    <n v="2004"/>
    <x v="2"/>
    <x v="0"/>
    <s v="St. Joseph's"/>
    <n v="62"/>
    <n v="2"/>
    <s v="Oklahoma State"/>
    <n v="64"/>
    <x v="1"/>
  </r>
  <r>
    <n v="2004"/>
    <x v="3"/>
    <x v="13"/>
    <s v="Alabama-Birmingham"/>
    <n v="74"/>
    <n v="4"/>
    <s v="Kansas"/>
    <n v="100"/>
    <x v="1"/>
  </r>
  <r>
    <n v="2004"/>
    <x v="3"/>
    <x v="3"/>
    <s v="Texas"/>
    <n v="71"/>
    <n v="7"/>
    <s v="Xavier"/>
    <n v="79"/>
    <x v="1"/>
  </r>
  <r>
    <n v="2004"/>
    <x v="3"/>
    <x v="0"/>
    <s v="Duke"/>
    <n v="72"/>
    <n v="5"/>
    <s v="Illinois"/>
    <n v="62"/>
    <x v="0"/>
  </r>
  <r>
    <n v="2004"/>
    <x v="3"/>
    <x v="3"/>
    <s v="Georgia Tech"/>
    <n v="72"/>
    <n v="10"/>
    <s v="Nevada"/>
    <n v="67"/>
    <x v="0"/>
  </r>
  <r>
    <n v="2004"/>
    <x v="3"/>
    <x v="5"/>
    <s v="Vanderbilt"/>
    <n v="53"/>
    <n v="2"/>
    <s v="Connecticut"/>
    <n v="73"/>
    <x v="1"/>
  </r>
  <r>
    <n v="2004"/>
    <x v="3"/>
    <x v="10"/>
    <s v="Alabama"/>
    <n v="80"/>
    <n v="5"/>
    <s v="Syracuse"/>
    <n v="71"/>
    <x v="0"/>
  </r>
  <r>
    <n v="2004"/>
    <x v="3"/>
    <x v="3"/>
    <s v="Pittsburgh"/>
    <n v="51"/>
    <n v="2"/>
    <s v="Oklahoma State"/>
    <n v="63"/>
    <x v="1"/>
  </r>
  <r>
    <n v="2004"/>
    <x v="3"/>
    <x v="0"/>
    <s v="St. Joseph's"/>
    <n v="84"/>
    <n v="4"/>
    <s v="Wake Forest"/>
    <n v="80"/>
    <x v="0"/>
  </r>
  <r>
    <n v="2004"/>
    <x v="4"/>
    <x v="5"/>
    <s v="Boston College"/>
    <n v="54"/>
    <n v="3"/>
    <s v="Georgia Tech"/>
    <n v="57"/>
    <x v="1"/>
  </r>
  <r>
    <n v="2004"/>
    <x v="4"/>
    <x v="5"/>
    <s v="Vanderbilt"/>
    <n v="75"/>
    <n v="3"/>
    <s v="North Carolina State"/>
    <n v="73"/>
    <x v="0"/>
  </r>
  <r>
    <n v="2004"/>
    <x v="4"/>
    <x v="6"/>
    <s v="Xavier"/>
    <n v="89"/>
    <n v="2"/>
    <s v="Mississippi State"/>
    <n v="74"/>
    <x v="0"/>
  </r>
  <r>
    <n v="2004"/>
    <x v="4"/>
    <x v="9"/>
    <s v="Illinois"/>
    <n v="92"/>
    <n v="4"/>
    <s v="Cincinnati"/>
    <n v="68"/>
    <x v="0"/>
  </r>
  <r>
    <n v="2004"/>
    <x v="4"/>
    <x v="6"/>
    <s v="Memphis"/>
    <n v="53"/>
    <n v="2"/>
    <s v="Oklahoma State"/>
    <n v="70"/>
    <x v="1"/>
  </r>
  <r>
    <n v="2004"/>
    <x v="4"/>
    <x v="5"/>
    <s v="Wisconsin"/>
    <n v="55"/>
    <n v="3"/>
    <s v="Pittsburgh"/>
    <n v="59"/>
    <x v="1"/>
  </r>
  <r>
    <n v="2004"/>
    <x v="4"/>
    <x v="7"/>
    <s v="Pacific"/>
    <n v="63"/>
    <n v="4"/>
    <s v="Kansas"/>
    <n v="78"/>
    <x v="1"/>
  </r>
  <r>
    <n v="2004"/>
    <x v="4"/>
    <x v="0"/>
    <s v="Kentucky"/>
    <n v="75"/>
    <n v="9"/>
    <s v="Alabama-Birmingham"/>
    <n v="76"/>
    <x v="1"/>
  </r>
  <r>
    <n v="2004"/>
    <x v="4"/>
    <x v="8"/>
    <s v="Nevada"/>
    <n v="91"/>
    <n v="2"/>
    <s v="Gonzaga"/>
    <n v="72"/>
    <x v="0"/>
  </r>
  <r>
    <n v="2004"/>
    <x v="4"/>
    <x v="0"/>
    <s v="Duke"/>
    <n v="90"/>
    <n v="8"/>
    <s v="Seton Hall"/>
    <n v="62"/>
    <x v="0"/>
  </r>
  <r>
    <n v="2004"/>
    <x v="4"/>
    <x v="6"/>
    <s v="DePaul"/>
    <n v="55"/>
    <n v="2"/>
    <s v="Connecticut"/>
    <n v="72"/>
    <x v="1"/>
  </r>
  <r>
    <n v="2004"/>
    <x v="4"/>
    <x v="7"/>
    <s v="Manhattan"/>
    <n v="80"/>
    <n v="4"/>
    <s v="Wake Forest"/>
    <n v="84"/>
    <x v="1"/>
  </r>
  <r>
    <n v="2004"/>
    <x v="4"/>
    <x v="9"/>
    <s v="Syracuse"/>
    <n v="72"/>
    <n v="4"/>
    <s v="Maryland"/>
    <n v="70"/>
    <x v="0"/>
  </r>
  <r>
    <n v="2004"/>
    <x v="4"/>
    <x v="0"/>
    <s v="Stanford"/>
    <n v="67"/>
    <n v="8"/>
    <s v="Alabama"/>
    <n v="70"/>
    <x v="1"/>
  </r>
  <r>
    <n v="2004"/>
    <x v="4"/>
    <x v="0"/>
    <s v="St. Joseph's"/>
    <n v="70"/>
    <n v="8"/>
    <s v="Texas Tech"/>
    <n v="65"/>
    <x v="0"/>
  </r>
  <r>
    <n v="2004"/>
    <x v="4"/>
    <x v="5"/>
    <s v="North Carolina"/>
    <n v="75"/>
    <n v="3"/>
    <s v="Texas"/>
    <n v="78"/>
    <x v="1"/>
  </r>
  <r>
    <n v="2004"/>
    <x v="5"/>
    <x v="5"/>
    <s v="Vanderbilt"/>
    <n v="71"/>
    <n v="11"/>
    <s v="Western Michigan"/>
    <n v="58"/>
    <x v="0"/>
  </r>
  <r>
    <n v="2004"/>
    <x v="5"/>
    <x v="0"/>
    <s v="Kentucky"/>
    <n v="96"/>
    <n v="16"/>
    <s v="Florida A&amp;M"/>
    <n v="76"/>
    <x v="0"/>
  </r>
  <r>
    <n v="2004"/>
    <x v="5"/>
    <x v="1"/>
    <s v="Mississippi State"/>
    <n v="80"/>
    <n v="15"/>
    <s v="Monmouth"/>
    <n v="70"/>
    <x v="0"/>
  </r>
  <r>
    <n v="2004"/>
    <x v="5"/>
    <x v="5"/>
    <s v="Wisconsin"/>
    <n v="76"/>
    <n v="11"/>
    <s v="Richmond"/>
    <n v="64"/>
    <x v="0"/>
  </r>
  <r>
    <n v="2004"/>
    <x v="5"/>
    <x v="9"/>
    <s v="Illinois"/>
    <n v="72"/>
    <n v="12"/>
    <s v="Murray St."/>
    <n v="53"/>
    <x v="0"/>
  </r>
  <r>
    <n v="2004"/>
    <x v="5"/>
    <x v="5"/>
    <s v="Boston College"/>
    <n v="58"/>
    <n v="11"/>
    <s v="Utah"/>
    <n v="51"/>
    <x v="0"/>
  </r>
  <r>
    <n v="2004"/>
    <x v="5"/>
    <x v="2"/>
    <s v="Kansas"/>
    <n v="78"/>
    <n v="13"/>
    <s v="Illinois-Chicago"/>
    <n v="53"/>
    <x v="0"/>
  </r>
  <r>
    <n v="2004"/>
    <x v="5"/>
    <x v="1"/>
    <s v="Oklahoma State"/>
    <n v="75"/>
    <n v="15"/>
    <s v="Eastern Washington"/>
    <n v="56"/>
    <x v="0"/>
  </r>
  <r>
    <n v="2004"/>
    <x v="5"/>
    <x v="9"/>
    <s v="Providence"/>
    <n v="58"/>
    <n v="12"/>
    <s v="Pacific"/>
    <n v="66"/>
    <x v="1"/>
  </r>
  <r>
    <n v="2004"/>
    <x v="5"/>
    <x v="10"/>
    <s v="Washington"/>
    <n v="100"/>
    <n v="9"/>
    <s v="Alabama-Birmingham"/>
    <n v="102"/>
    <x v="1"/>
  </r>
  <r>
    <n v="2004"/>
    <x v="5"/>
    <x v="3"/>
    <s v="Texas"/>
    <n v="80"/>
    <n v="14"/>
    <s v="Princeton"/>
    <n v="70"/>
    <x v="0"/>
  </r>
  <r>
    <n v="2004"/>
    <x v="5"/>
    <x v="2"/>
    <s v="Cincinnati"/>
    <n v="80"/>
    <n v="13"/>
    <s v="East Tennessee State"/>
    <n v="77"/>
    <x v="0"/>
  </r>
  <r>
    <n v="2004"/>
    <x v="5"/>
    <x v="6"/>
    <s v="Xavier"/>
    <n v="80"/>
    <n v="10"/>
    <s v="Louisville"/>
    <n v="70"/>
    <x v="0"/>
  </r>
  <r>
    <n v="2004"/>
    <x v="5"/>
    <x v="3"/>
    <s v="Georgia Tech"/>
    <n v="65"/>
    <n v="14"/>
    <s v="Northern Iowa"/>
    <n v="60"/>
    <x v="0"/>
  </r>
  <r>
    <n v="2004"/>
    <x v="5"/>
    <x v="6"/>
    <s v="Memphis"/>
    <n v="59"/>
    <n v="10"/>
    <s v="South Carolina"/>
    <n v="43"/>
    <x v="0"/>
  </r>
  <r>
    <n v="2004"/>
    <x v="5"/>
    <x v="3"/>
    <s v="Pittsburgh"/>
    <n v="53"/>
    <n v="14"/>
    <s v="Central Florida"/>
    <n v="44"/>
    <x v="0"/>
  </r>
  <r>
    <n v="2004"/>
    <x v="5"/>
    <x v="6"/>
    <s v="DePaul"/>
    <n v="76"/>
    <n v="10"/>
    <s v="Dayton"/>
    <n v="69"/>
    <x v="0"/>
  </r>
  <r>
    <n v="2004"/>
    <x v="5"/>
    <x v="3"/>
    <s v="North Carolina State"/>
    <n v="62"/>
    <n v="14"/>
    <s v="Louisiana-Lafayette"/>
    <n v="52"/>
    <x v="0"/>
  </r>
  <r>
    <n v="2004"/>
    <x v="5"/>
    <x v="5"/>
    <s v="North Carolina"/>
    <n v="63"/>
    <n v="11"/>
    <s v="Air Force"/>
    <n v="52"/>
    <x v="0"/>
  </r>
  <r>
    <n v="2004"/>
    <x v="5"/>
    <x v="10"/>
    <s v="Seton Hall"/>
    <n v="80"/>
    <n v="9"/>
    <s v="Arizona"/>
    <n v="76"/>
    <x v="0"/>
  </r>
  <r>
    <n v="2004"/>
    <x v="5"/>
    <x v="0"/>
    <s v="Stanford"/>
    <n v="71"/>
    <n v="16"/>
    <s v="Texas-San Antonio"/>
    <n v="45"/>
    <x v="0"/>
  </r>
  <r>
    <n v="2004"/>
    <x v="5"/>
    <x v="10"/>
    <s v="Alabama"/>
    <n v="65"/>
    <n v="9"/>
    <s v="Southern Illinois"/>
    <n v="64"/>
    <x v="0"/>
  </r>
  <r>
    <n v="2004"/>
    <x v="5"/>
    <x v="9"/>
    <s v="Syracuse"/>
    <n v="80"/>
    <n v="12"/>
    <s v="Brigham Young"/>
    <n v="75"/>
    <x v="0"/>
  </r>
  <r>
    <n v="2004"/>
    <x v="5"/>
    <x v="0"/>
    <s v="Duke"/>
    <n v="96"/>
    <n v="16"/>
    <s v="Alabama State"/>
    <n v="61"/>
    <x v="0"/>
  </r>
  <r>
    <n v="2004"/>
    <x v="5"/>
    <x v="2"/>
    <s v="Maryland"/>
    <n v="86"/>
    <n v="13"/>
    <s v="UTEP"/>
    <n v="83"/>
    <x v="0"/>
  </r>
  <r>
    <n v="2004"/>
    <x v="5"/>
    <x v="2"/>
    <s v="Wake Forest"/>
    <n v="79"/>
    <n v="13"/>
    <s v="Virginia Commonwealth"/>
    <n v="78"/>
    <x v="0"/>
  </r>
  <r>
    <n v="2004"/>
    <x v="5"/>
    <x v="9"/>
    <s v="Florida"/>
    <n v="60"/>
    <n v="12"/>
    <s v="Manhattan"/>
    <n v="75"/>
    <x v="1"/>
  </r>
  <r>
    <n v="2004"/>
    <x v="5"/>
    <x v="10"/>
    <s v="Texas Tech"/>
    <n v="76"/>
    <n v="9"/>
    <s v="Charlotte"/>
    <n v="73"/>
    <x v="0"/>
  </r>
  <r>
    <n v="2004"/>
    <x v="5"/>
    <x v="0"/>
    <s v="St. Joseph's"/>
    <n v="82"/>
    <n v="16"/>
    <s v="Liberty"/>
    <n v="63"/>
    <x v="0"/>
  </r>
  <r>
    <n v="2004"/>
    <x v="5"/>
    <x v="1"/>
    <s v="Gonzaga"/>
    <n v="76"/>
    <n v="15"/>
    <s v="Valparaiso"/>
    <n v="49"/>
    <x v="0"/>
  </r>
  <r>
    <n v="2004"/>
    <x v="5"/>
    <x v="6"/>
    <s v="Michigan State"/>
    <n v="66"/>
    <n v="10"/>
    <s v="Nevada"/>
    <n v="72"/>
    <x v="1"/>
  </r>
  <r>
    <n v="2004"/>
    <x v="5"/>
    <x v="1"/>
    <s v="Connecticut"/>
    <n v="70"/>
    <n v="15"/>
    <s v="Vermont"/>
    <n v="53"/>
    <x v="0"/>
  </r>
  <r>
    <n v="2004"/>
    <x v="6"/>
    <x v="11"/>
    <s v="Florida A&amp;M"/>
    <n v="72"/>
    <n v="16"/>
    <s v="Lehigh"/>
    <n v="57"/>
    <x v="0"/>
  </r>
  <r>
    <n v="2003"/>
    <x v="0"/>
    <x v="1"/>
    <s v="Kansas"/>
    <n v="78"/>
    <n v="3"/>
    <s v="Syracuse"/>
    <n v="81"/>
    <x v="1"/>
  </r>
  <r>
    <n v="2003"/>
    <x v="1"/>
    <x v="0"/>
    <s v="Texas"/>
    <n v="84"/>
    <n v="3"/>
    <s v="Syracuse"/>
    <n v="95"/>
    <x v="1"/>
  </r>
  <r>
    <n v="2003"/>
    <x v="1"/>
    <x v="3"/>
    <s v="Marquette"/>
    <n v="61"/>
    <n v="2"/>
    <s v="Kansas"/>
    <n v="94"/>
    <x v="1"/>
  </r>
  <r>
    <n v="2003"/>
    <x v="2"/>
    <x v="0"/>
    <s v="Texas"/>
    <n v="85"/>
    <n v="7"/>
    <s v="Michigan State"/>
    <n v="76"/>
    <x v="0"/>
  </r>
  <r>
    <n v="2003"/>
    <x v="2"/>
    <x v="0"/>
    <s v="Oklahoma"/>
    <n v="47"/>
    <n v="3"/>
    <s v="Syracuse"/>
    <n v="63"/>
    <x v="1"/>
  </r>
  <r>
    <n v="2003"/>
    <x v="2"/>
    <x v="0"/>
    <s v="Arizona"/>
    <n v="75"/>
    <n v="2"/>
    <s v="Kansas"/>
    <n v="78"/>
    <x v="1"/>
  </r>
  <r>
    <n v="2003"/>
    <x v="2"/>
    <x v="0"/>
    <s v="Kentucky"/>
    <n v="69"/>
    <n v="3"/>
    <s v="Marquette"/>
    <n v="83"/>
    <x v="1"/>
  </r>
  <r>
    <n v="2003"/>
    <x v="3"/>
    <x v="5"/>
    <s v="Maryland"/>
    <n v="58"/>
    <n v="7"/>
    <s v="Michigan State"/>
    <n v="60"/>
    <x v="1"/>
  </r>
  <r>
    <n v="2003"/>
    <x v="3"/>
    <x v="3"/>
    <s v="Syracuse"/>
    <n v="79"/>
    <n v="10"/>
    <s v="Auburn"/>
    <n v="78"/>
    <x v="0"/>
  </r>
  <r>
    <n v="2003"/>
    <x v="3"/>
    <x v="0"/>
    <s v="Oklahoma"/>
    <n v="65"/>
    <n v="12"/>
    <s v="Butler"/>
    <n v="54"/>
    <x v="0"/>
  </r>
  <r>
    <n v="2003"/>
    <x v="3"/>
    <x v="0"/>
    <s v="Texas"/>
    <n v="82"/>
    <n v="5"/>
    <s v="Connecticut"/>
    <n v="78"/>
    <x v="0"/>
  </r>
  <r>
    <n v="2003"/>
    <x v="3"/>
    <x v="0"/>
    <s v="Arizona"/>
    <n v="88"/>
    <n v="5"/>
    <s v="Notre Dame"/>
    <n v="71"/>
    <x v="0"/>
  </r>
  <r>
    <n v="2003"/>
    <x v="3"/>
    <x v="0"/>
    <s v="Kentucky"/>
    <n v="63"/>
    <n v="5"/>
    <s v="Wisconsin"/>
    <n v="57"/>
    <x v="0"/>
  </r>
  <r>
    <n v="2003"/>
    <x v="3"/>
    <x v="3"/>
    <s v="Marquette"/>
    <n v="77"/>
    <n v="2"/>
    <s v="Pittsburgh"/>
    <n v="74"/>
    <x v="0"/>
  </r>
  <r>
    <n v="2003"/>
    <x v="3"/>
    <x v="3"/>
    <s v="Duke"/>
    <n v="65"/>
    <n v="2"/>
    <s v="Kansas"/>
    <n v="69"/>
    <x v="1"/>
  </r>
  <r>
    <n v="2003"/>
    <x v="4"/>
    <x v="9"/>
    <s v="Wisconsin"/>
    <n v="61"/>
    <n v="13"/>
    <s v="Tulsa"/>
    <n v="60"/>
    <x v="0"/>
  </r>
  <r>
    <n v="2003"/>
    <x v="4"/>
    <x v="8"/>
    <s v="Auburn"/>
    <n v="68"/>
    <n v="2"/>
    <s v="Wake Forest"/>
    <n v="62"/>
    <x v="0"/>
  </r>
  <r>
    <n v="2003"/>
    <x v="4"/>
    <x v="5"/>
    <s v="Oklahoma State"/>
    <n v="56"/>
    <n v="3"/>
    <s v="Syracuse"/>
    <n v="68"/>
    <x v="1"/>
  </r>
  <r>
    <n v="2003"/>
    <x v="4"/>
    <x v="7"/>
    <s v="Butler"/>
    <n v="79"/>
    <n v="4"/>
    <s v="Louisville"/>
    <n v="71"/>
    <x v="0"/>
  </r>
  <r>
    <n v="2003"/>
    <x v="4"/>
    <x v="6"/>
    <s v="Michigan State"/>
    <n v="68"/>
    <n v="2"/>
    <s v="Florida"/>
    <n v="46"/>
    <x v="0"/>
  </r>
  <r>
    <n v="2003"/>
    <x v="4"/>
    <x v="5"/>
    <s v="Maryland"/>
    <n v="77"/>
    <n v="3"/>
    <s v="Xavier"/>
    <n v="64"/>
    <x v="0"/>
  </r>
  <r>
    <n v="2003"/>
    <x v="4"/>
    <x v="0"/>
    <s v="Texas"/>
    <n v="77"/>
    <n v="9"/>
    <s v="Purdue"/>
    <n v="67"/>
    <x v="0"/>
  </r>
  <r>
    <n v="2003"/>
    <x v="4"/>
    <x v="6"/>
    <s v="Indiana"/>
    <n v="52"/>
    <n v="2"/>
    <s v="Pittsburgh"/>
    <n v="74"/>
    <x v="1"/>
  </r>
  <r>
    <n v="2003"/>
    <x v="4"/>
    <x v="4"/>
    <s v="Central Michigan"/>
    <n v="80"/>
    <n v="3"/>
    <s v="Duke"/>
    <n v="86"/>
    <x v="1"/>
  </r>
  <r>
    <n v="2003"/>
    <x v="4"/>
    <x v="0"/>
    <s v="Kentucky"/>
    <n v="74"/>
    <n v="9"/>
    <s v="Utah"/>
    <n v="54"/>
    <x v="0"/>
  </r>
  <r>
    <n v="2003"/>
    <x v="4"/>
    <x v="0"/>
    <s v="Arizona"/>
    <n v="96"/>
    <n v="9"/>
    <s v="Gonzaga"/>
    <n v="95"/>
    <x v="0"/>
  </r>
  <r>
    <n v="2003"/>
    <x v="4"/>
    <x v="9"/>
    <s v="Notre Dame"/>
    <n v="68"/>
    <n v="4"/>
    <s v="Illinois"/>
    <n v="60"/>
    <x v="0"/>
  </r>
  <r>
    <n v="2003"/>
    <x v="4"/>
    <x v="8"/>
    <s v="Arizona State"/>
    <n v="76"/>
    <n v="2"/>
    <s v="Kansas"/>
    <n v="108"/>
    <x v="1"/>
  </r>
  <r>
    <n v="2003"/>
    <x v="4"/>
    <x v="9"/>
    <s v="Connecticut"/>
    <n v="84"/>
    <n v="4"/>
    <s v="Stanford"/>
    <n v="74"/>
    <x v="0"/>
  </r>
  <r>
    <n v="2003"/>
    <x v="4"/>
    <x v="0"/>
    <s v="Oklahoma"/>
    <n v="74"/>
    <n v="8"/>
    <s v="California"/>
    <n v="65"/>
    <x v="0"/>
  </r>
  <r>
    <n v="2003"/>
    <x v="4"/>
    <x v="5"/>
    <s v="Missouri"/>
    <n v="92"/>
    <n v="3"/>
    <s v="Marquette"/>
    <n v="101"/>
    <x v="1"/>
  </r>
  <r>
    <n v="2003"/>
    <x v="5"/>
    <x v="1"/>
    <s v="Pittsburgh"/>
    <n v="67"/>
    <n v="15"/>
    <s v="Wagner"/>
    <n v="62"/>
    <x v="0"/>
  </r>
  <r>
    <n v="2003"/>
    <x v="5"/>
    <x v="5"/>
    <s v="Maryland"/>
    <n v="75"/>
    <n v="11"/>
    <s v="UNC Wilmington"/>
    <n v="73"/>
    <x v="0"/>
  </r>
  <r>
    <n v="2003"/>
    <x v="5"/>
    <x v="6"/>
    <s v="Michigan State"/>
    <n v="79"/>
    <n v="10"/>
    <s v="Colorado"/>
    <n v="64"/>
    <x v="0"/>
  </r>
  <r>
    <n v="2003"/>
    <x v="5"/>
    <x v="10"/>
    <s v="Oregon"/>
    <n v="58"/>
    <n v="9"/>
    <s v="Utah"/>
    <n v="60"/>
    <x v="1"/>
  </r>
  <r>
    <n v="2003"/>
    <x v="5"/>
    <x v="0"/>
    <s v="Kentucky"/>
    <n v="95"/>
    <n v="16"/>
    <s v="IUPUI"/>
    <n v="64"/>
    <x v="0"/>
  </r>
  <r>
    <n v="2003"/>
    <x v="5"/>
    <x v="6"/>
    <s v="Indiana"/>
    <n v="67"/>
    <n v="10"/>
    <s v="Alabama"/>
    <n v="62"/>
    <x v="0"/>
  </r>
  <r>
    <n v="2003"/>
    <x v="5"/>
    <x v="10"/>
    <s v="LSU"/>
    <n v="56"/>
    <n v="9"/>
    <s v="Purdue"/>
    <n v="80"/>
    <x v="1"/>
  </r>
  <r>
    <n v="2003"/>
    <x v="5"/>
    <x v="9"/>
    <s v="Mississippi State"/>
    <n v="46"/>
    <n v="12"/>
    <s v="Butler"/>
    <n v="47"/>
    <x v="1"/>
  </r>
  <r>
    <n v="2003"/>
    <x v="5"/>
    <x v="0"/>
    <s v="Texas"/>
    <n v="82"/>
    <n v="16"/>
    <s v="UNC Asheville"/>
    <n v="61"/>
    <x v="0"/>
  </r>
  <r>
    <n v="2003"/>
    <x v="5"/>
    <x v="5"/>
    <s v="Oklahoma State"/>
    <n v="77"/>
    <n v="11"/>
    <s v="Penn"/>
    <n v="63"/>
    <x v="0"/>
  </r>
  <r>
    <n v="2003"/>
    <x v="5"/>
    <x v="3"/>
    <s v="Syracuse"/>
    <n v="77"/>
    <n v="14"/>
    <s v="Manhattan"/>
    <n v="63"/>
    <x v="0"/>
  </r>
  <r>
    <n v="2003"/>
    <x v="5"/>
    <x v="6"/>
    <s v="St. Joseph's"/>
    <n v="63"/>
    <n v="10"/>
    <s v="Auburn"/>
    <n v="65"/>
    <x v="1"/>
  </r>
  <r>
    <n v="2003"/>
    <x v="5"/>
    <x v="1"/>
    <s v="Wake Forest"/>
    <n v="76"/>
    <n v="15"/>
    <s v="East Tennessee State"/>
    <n v="73"/>
    <x v="0"/>
  </r>
  <r>
    <n v="2003"/>
    <x v="5"/>
    <x v="3"/>
    <s v="Xavier"/>
    <n v="71"/>
    <n v="14"/>
    <s v="Troy"/>
    <n v="59"/>
    <x v="0"/>
  </r>
  <r>
    <n v="2003"/>
    <x v="5"/>
    <x v="2"/>
    <s v="Louisville"/>
    <n v="86"/>
    <n v="13"/>
    <s v="Austin Peay"/>
    <n v="64"/>
    <x v="0"/>
  </r>
  <r>
    <n v="2003"/>
    <x v="5"/>
    <x v="1"/>
    <s v="Florida"/>
    <n v="85"/>
    <n v="15"/>
    <s v="Sam Houston State"/>
    <n v="55"/>
    <x v="0"/>
  </r>
  <r>
    <n v="2003"/>
    <x v="5"/>
    <x v="10"/>
    <s v="California"/>
    <n v="76"/>
    <n v="9"/>
    <s v="North Carolina State"/>
    <n v="74"/>
    <x v="0"/>
  </r>
  <r>
    <n v="2003"/>
    <x v="5"/>
    <x v="0"/>
    <s v="Oklahoma"/>
    <n v="71"/>
    <n v="16"/>
    <s v="South Carolina State"/>
    <n v="54"/>
    <x v="0"/>
  </r>
  <r>
    <n v="2003"/>
    <x v="5"/>
    <x v="0"/>
    <s v="Arizona"/>
    <n v="80"/>
    <n v="16"/>
    <s v="Vermont"/>
    <n v="51"/>
    <x v="0"/>
  </r>
  <r>
    <n v="2003"/>
    <x v="5"/>
    <x v="10"/>
    <s v="Cincinnati"/>
    <n v="69"/>
    <n v="9"/>
    <s v="Gonzaga"/>
    <n v="74"/>
    <x v="1"/>
  </r>
  <r>
    <n v="2003"/>
    <x v="5"/>
    <x v="9"/>
    <s v="Notre Dame"/>
    <n v="70"/>
    <n v="12"/>
    <s v="Wisconsin-Milwaukee"/>
    <n v="69"/>
    <x v="0"/>
  </r>
  <r>
    <n v="2003"/>
    <x v="5"/>
    <x v="2"/>
    <s v="Illinois"/>
    <n v="65"/>
    <n v="13"/>
    <s v="Western Kentucky"/>
    <n v="60"/>
    <x v="0"/>
  </r>
  <r>
    <n v="2003"/>
    <x v="5"/>
    <x v="5"/>
    <s v="Creighton"/>
    <n v="73"/>
    <n v="11"/>
    <s v="Central Michigan"/>
    <n v="79"/>
    <x v="1"/>
  </r>
  <r>
    <n v="2003"/>
    <x v="5"/>
    <x v="3"/>
    <s v="Duke"/>
    <n v="67"/>
    <n v="14"/>
    <s v="Colorado State"/>
    <n v="57"/>
    <x v="0"/>
  </r>
  <r>
    <n v="2003"/>
    <x v="5"/>
    <x v="6"/>
    <s v="Memphis"/>
    <n v="71"/>
    <n v="10"/>
    <s v="Arizona State"/>
    <n v="84"/>
    <x v="1"/>
  </r>
  <r>
    <n v="2003"/>
    <x v="5"/>
    <x v="1"/>
    <s v="Kansas"/>
    <n v="64"/>
    <n v="15"/>
    <s v="Utah State"/>
    <n v="61"/>
    <x v="0"/>
  </r>
  <r>
    <n v="2003"/>
    <x v="5"/>
    <x v="9"/>
    <s v="Wisconsin"/>
    <n v="81"/>
    <n v="12"/>
    <s v="Weber State"/>
    <n v="74"/>
    <x v="0"/>
  </r>
  <r>
    <n v="2003"/>
    <x v="5"/>
    <x v="2"/>
    <s v="Dayton"/>
    <n v="71"/>
    <n v="13"/>
    <s v="Tulsa"/>
    <n v="84"/>
    <x v="1"/>
  </r>
  <r>
    <n v="2003"/>
    <x v="5"/>
    <x v="5"/>
    <s v="Missouri"/>
    <n v="72"/>
    <n v="11"/>
    <s v="Southern Illinois"/>
    <n v="71"/>
    <x v="0"/>
  </r>
  <r>
    <n v="2003"/>
    <x v="5"/>
    <x v="9"/>
    <s v="Connecticut"/>
    <n v="58"/>
    <n v="12"/>
    <s v="Brigham Young"/>
    <n v="53"/>
    <x v="0"/>
  </r>
  <r>
    <n v="2003"/>
    <x v="5"/>
    <x v="3"/>
    <s v="Marquette"/>
    <n v="72"/>
    <n v="14"/>
    <s v="Holy Cross"/>
    <n v="68"/>
    <x v="0"/>
  </r>
  <r>
    <n v="2003"/>
    <x v="5"/>
    <x v="2"/>
    <s v="Stanford"/>
    <n v="77"/>
    <n v="13"/>
    <s v="San Diego"/>
    <n v="69"/>
    <x v="0"/>
  </r>
  <r>
    <n v="2003"/>
    <x v="6"/>
    <x v="11"/>
    <s v="UNC Asheville"/>
    <n v="92"/>
    <n v="16"/>
    <s v="Texas Southern"/>
    <n v="84"/>
    <x v="0"/>
  </r>
  <r>
    <n v="2002"/>
    <x v="0"/>
    <x v="9"/>
    <s v="Indiana"/>
    <n v="52"/>
    <n v="1"/>
    <s v="Maryland"/>
    <n v="64"/>
    <x v="1"/>
  </r>
  <r>
    <n v="2002"/>
    <x v="1"/>
    <x v="9"/>
    <s v="Indiana"/>
    <n v="73"/>
    <n v="2"/>
    <s v="Oklahoma"/>
    <n v="64"/>
    <x v="0"/>
  </r>
  <r>
    <n v="2002"/>
    <x v="1"/>
    <x v="0"/>
    <s v="Maryland"/>
    <n v="97"/>
    <n v="1"/>
    <s v="Kansas"/>
    <n v="88"/>
    <x v="0"/>
  </r>
  <r>
    <n v="2002"/>
    <x v="2"/>
    <x v="0"/>
    <s v="Kansas"/>
    <n v="104"/>
    <n v="2"/>
    <s v="Oregon"/>
    <n v="86"/>
    <x v="0"/>
  </r>
  <r>
    <n v="2002"/>
    <x v="2"/>
    <x v="0"/>
    <s v="Maryland"/>
    <n v="90"/>
    <n v="2"/>
    <s v="Connecticut"/>
    <n v="82"/>
    <x v="0"/>
  </r>
  <r>
    <n v="2002"/>
    <x v="2"/>
    <x v="9"/>
    <s v="Indiana"/>
    <n v="81"/>
    <n v="10"/>
    <s v="Kent State"/>
    <n v="69"/>
    <x v="0"/>
  </r>
  <r>
    <n v="2002"/>
    <x v="2"/>
    <x v="7"/>
    <s v="Missouri"/>
    <n v="75"/>
    <n v="2"/>
    <s v="Oklahoma"/>
    <n v="81"/>
    <x v="1"/>
  </r>
  <r>
    <n v="2002"/>
    <x v="3"/>
    <x v="5"/>
    <s v="Texas"/>
    <n v="70"/>
    <n v="2"/>
    <s v="Oregon"/>
    <n v="72"/>
    <x v="1"/>
  </r>
  <r>
    <n v="2002"/>
    <x v="3"/>
    <x v="0"/>
    <s v="Kansas"/>
    <n v="73"/>
    <n v="4"/>
    <s v="Illinois"/>
    <n v="69"/>
    <x v="0"/>
  </r>
  <r>
    <n v="2002"/>
    <x v="3"/>
    <x v="0"/>
    <s v="Maryland"/>
    <n v="78"/>
    <n v="4"/>
    <s v="Kentucky"/>
    <n v="68"/>
    <x v="0"/>
  </r>
  <r>
    <n v="2002"/>
    <x v="3"/>
    <x v="4"/>
    <s v="Southern Illinois"/>
    <n v="59"/>
    <n v="2"/>
    <s v="Connecticut"/>
    <n v="71"/>
    <x v="1"/>
  </r>
  <r>
    <n v="2002"/>
    <x v="3"/>
    <x v="0"/>
    <s v="Duke"/>
    <n v="73"/>
    <n v="5"/>
    <s v="Indiana"/>
    <n v="74"/>
    <x v="1"/>
  </r>
  <r>
    <n v="2002"/>
    <x v="3"/>
    <x v="10"/>
    <s v="UCLA"/>
    <n v="73"/>
    <n v="12"/>
    <s v="Missouri"/>
    <n v="82"/>
    <x v="1"/>
  </r>
  <r>
    <n v="2002"/>
    <x v="3"/>
    <x v="3"/>
    <s v="Arizona"/>
    <n v="67"/>
    <n v="2"/>
    <s v="Oklahoma"/>
    <n v="88"/>
    <x v="1"/>
  </r>
  <r>
    <n v="2002"/>
    <x v="3"/>
    <x v="3"/>
    <s v="Pittsburgh"/>
    <n v="73"/>
    <n v="10"/>
    <s v="Kent State"/>
    <n v="78"/>
    <x v="1"/>
  </r>
  <r>
    <n v="2002"/>
    <x v="4"/>
    <x v="4"/>
    <s v="Wyoming"/>
    <n v="60"/>
    <n v="3"/>
    <s v="Arizona"/>
    <n v="68"/>
    <x v="1"/>
  </r>
  <r>
    <n v="2002"/>
    <x v="4"/>
    <x v="7"/>
    <s v="Creighton"/>
    <n v="60"/>
    <n v="4"/>
    <s v="Illinois"/>
    <n v="72"/>
    <x v="1"/>
  </r>
  <r>
    <n v="2002"/>
    <x v="4"/>
    <x v="5"/>
    <s v="Texas"/>
    <n v="68"/>
    <n v="3"/>
    <s v="Mississippi State"/>
    <n v="64"/>
    <x v="0"/>
  </r>
  <r>
    <n v="2002"/>
    <x v="4"/>
    <x v="5"/>
    <s v="California"/>
    <n v="50"/>
    <n v="3"/>
    <s v="Pittsburgh"/>
    <n v="63"/>
    <x v="1"/>
  </r>
  <r>
    <n v="2002"/>
    <x v="4"/>
    <x v="4"/>
    <s v="Southern Illinois"/>
    <n v="77"/>
    <n v="3"/>
    <s v="Georgia"/>
    <n v="75"/>
    <x v="0"/>
  </r>
  <r>
    <n v="2002"/>
    <x v="4"/>
    <x v="6"/>
    <s v="North Carolina State"/>
    <n v="74"/>
    <n v="2"/>
    <s v="Connecticut"/>
    <n v="77"/>
    <x v="1"/>
  </r>
  <r>
    <n v="2002"/>
    <x v="4"/>
    <x v="8"/>
    <s v="Kent State"/>
    <n v="71"/>
    <n v="2"/>
    <s v="Alabama"/>
    <n v="58"/>
    <x v="0"/>
  </r>
  <r>
    <n v="2002"/>
    <x v="4"/>
    <x v="0"/>
    <s v="Cincinnati"/>
    <n v="101"/>
    <n v="8"/>
    <s v="UCLA"/>
    <n v="105"/>
    <x v="1"/>
  </r>
  <r>
    <n v="2002"/>
    <x v="4"/>
    <x v="6"/>
    <s v="Xavier"/>
    <n v="65"/>
    <n v="2"/>
    <s v="Oklahoma"/>
    <n v="78"/>
    <x v="1"/>
  </r>
  <r>
    <n v="2002"/>
    <x v="4"/>
    <x v="0"/>
    <s v="Maryland"/>
    <n v="87"/>
    <n v="8"/>
    <s v="Wisconsin"/>
    <n v="57"/>
    <x v="0"/>
  </r>
  <r>
    <n v="2002"/>
    <x v="4"/>
    <x v="9"/>
    <s v="Indiana"/>
    <n v="76"/>
    <n v="13"/>
    <s v="UNC Wilmington"/>
    <n v="67"/>
    <x v="0"/>
  </r>
  <r>
    <n v="2002"/>
    <x v="4"/>
    <x v="7"/>
    <s v="Tulsa"/>
    <n v="82"/>
    <n v="4"/>
    <s v="Kentucky"/>
    <n v="87"/>
    <x v="1"/>
  </r>
  <r>
    <n v="2002"/>
    <x v="4"/>
    <x v="7"/>
    <s v="Missouri"/>
    <n v="83"/>
    <n v="4"/>
    <s v="Ohio State"/>
    <n v="67"/>
    <x v="0"/>
  </r>
  <r>
    <n v="2002"/>
    <x v="4"/>
    <x v="0"/>
    <s v="Kansas"/>
    <n v="86"/>
    <n v="8"/>
    <s v="Stanford"/>
    <n v="63"/>
    <x v="0"/>
  </r>
  <r>
    <n v="2002"/>
    <x v="4"/>
    <x v="6"/>
    <s v="Wake Forest"/>
    <n v="87"/>
    <n v="2"/>
    <s v="Oregon"/>
    <n v="92"/>
    <x v="1"/>
  </r>
  <r>
    <n v="2002"/>
    <x v="4"/>
    <x v="0"/>
    <s v="Duke"/>
    <n v="84"/>
    <n v="8"/>
    <s v="Notre Dame"/>
    <n v="77"/>
    <x v="0"/>
  </r>
  <r>
    <n v="2002"/>
    <x v="5"/>
    <x v="6"/>
    <s v="North Carolina State"/>
    <n v="69"/>
    <n v="10"/>
    <s v="Michigan State"/>
    <n v="58"/>
    <x v="0"/>
  </r>
  <r>
    <n v="2002"/>
    <x v="5"/>
    <x v="2"/>
    <s v="Illinois"/>
    <n v="93"/>
    <n v="13"/>
    <s v="San Diego State"/>
    <n v="64"/>
    <x v="0"/>
  </r>
  <r>
    <n v="2002"/>
    <x v="5"/>
    <x v="5"/>
    <s v="Texas"/>
    <n v="70"/>
    <n v="11"/>
    <s v="Boston College"/>
    <n v="57"/>
    <x v="0"/>
  </r>
  <r>
    <n v="2002"/>
    <x v="5"/>
    <x v="0"/>
    <s v="Cincinnati"/>
    <n v="90"/>
    <n v="16"/>
    <s v="Boston University"/>
    <n v="52"/>
    <x v="0"/>
  </r>
  <r>
    <n v="2002"/>
    <x v="5"/>
    <x v="3"/>
    <s v="Georgia"/>
    <n v="85"/>
    <n v="14"/>
    <s v="Murray St."/>
    <n v="68"/>
    <x v="0"/>
  </r>
  <r>
    <n v="2002"/>
    <x v="5"/>
    <x v="5"/>
    <s v="Texas Tech"/>
    <n v="68"/>
    <n v="11"/>
    <s v="Southern Illinois"/>
    <n v="76"/>
    <x v="1"/>
  </r>
  <r>
    <n v="2002"/>
    <x v="5"/>
    <x v="0"/>
    <s v="Maryland"/>
    <n v="85"/>
    <n v="16"/>
    <s v="Siena"/>
    <n v="70"/>
    <x v="0"/>
  </r>
  <r>
    <n v="2002"/>
    <x v="5"/>
    <x v="1"/>
    <s v="Oklahoma"/>
    <n v="71"/>
    <n v="15"/>
    <s v="Illinois-Chicago"/>
    <n v="63"/>
    <x v="0"/>
  </r>
  <r>
    <n v="2002"/>
    <x v="5"/>
    <x v="5"/>
    <s v="California"/>
    <n v="82"/>
    <n v="11"/>
    <s v="Penn"/>
    <n v="75"/>
    <x v="0"/>
  </r>
  <r>
    <n v="2002"/>
    <x v="5"/>
    <x v="6"/>
    <s v="Xavier"/>
    <n v="70"/>
    <n v="10"/>
    <s v="Hawaii"/>
    <n v="58"/>
    <x v="0"/>
  </r>
  <r>
    <n v="2002"/>
    <x v="5"/>
    <x v="3"/>
    <s v="Mississippi State"/>
    <n v="70"/>
    <n v="14"/>
    <s v="McNeese State"/>
    <n v="58"/>
    <x v="0"/>
  </r>
  <r>
    <n v="2002"/>
    <x v="5"/>
    <x v="10"/>
    <s v="Wisconsin"/>
    <n v="80"/>
    <n v="9"/>
    <s v="St. John's"/>
    <n v="70"/>
    <x v="0"/>
  </r>
  <r>
    <n v="2002"/>
    <x v="5"/>
    <x v="1"/>
    <s v="Connecticut"/>
    <n v="78"/>
    <n v="15"/>
    <s v="Hampton"/>
    <n v="67"/>
    <x v="0"/>
  </r>
  <r>
    <n v="2002"/>
    <x v="5"/>
    <x v="10"/>
    <s v="UCLA"/>
    <n v="80"/>
    <n v="9"/>
    <s v="Mississippi"/>
    <n v="58"/>
    <x v="0"/>
  </r>
  <r>
    <n v="2002"/>
    <x v="5"/>
    <x v="9"/>
    <s v="Florida"/>
    <n v="82"/>
    <n v="12"/>
    <s v="Creighton"/>
    <n v="83"/>
    <x v="1"/>
  </r>
  <r>
    <n v="2002"/>
    <x v="5"/>
    <x v="0"/>
    <s v="Duke"/>
    <n v="84"/>
    <n v="16"/>
    <s v="Winthrop"/>
    <n v="37"/>
    <x v="0"/>
  </r>
  <r>
    <n v="2002"/>
    <x v="5"/>
    <x v="9"/>
    <s v="Indiana"/>
    <n v="75"/>
    <n v="12"/>
    <s v="Utah"/>
    <n v="56"/>
    <x v="0"/>
  </r>
  <r>
    <n v="2002"/>
    <x v="5"/>
    <x v="6"/>
    <s v="Wake Forest"/>
    <n v="83"/>
    <n v="10"/>
    <s v="Pepperdine"/>
    <n v="74"/>
    <x v="0"/>
  </r>
  <r>
    <n v="2002"/>
    <x v="5"/>
    <x v="1"/>
    <s v="Oregon"/>
    <n v="81"/>
    <n v="15"/>
    <s v="Montana"/>
    <n v="62"/>
    <x v="0"/>
  </r>
  <r>
    <n v="2002"/>
    <x v="5"/>
    <x v="0"/>
    <s v="Kansas"/>
    <n v="70"/>
    <n v="16"/>
    <s v="Holy Cross"/>
    <n v="59"/>
    <x v="0"/>
  </r>
  <r>
    <n v="2002"/>
    <x v="5"/>
    <x v="2"/>
    <s v="Kentucky"/>
    <n v="83"/>
    <n v="13"/>
    <s v="Valparaiso"/>
    <n v="68"/>
    <x v="0"/>
  </r>
  <r>
    <n v="2002"/>
    <x v="5"/>
    <x v="9"/>
    <s v="Marquette"/>
    <n v="69"/>
    <n v="12"/>
    <s v="Tulsa"/>
    <n v="71"/>
    <x v="1"/>
  </r>
  <r>
    <n v="2002"/>
    <x v="5"/>
    <x v="3"/>
    <s v="Arizona"/>
    <n v="86"/>
    <n v="14"/>
    <s v="UC Santa Barbara"/>
    <n v="81"/>
    <x v="0"/>
  </r>
  <r>
    <n v="2002"/>
    <x v="5"/>
    <x v="5"/>
    <s v="Gonzaga"/>
    <n v="66"/>
    <n v="11"/>
    <s v="Wyoming"/>
    <n v="73"/>
    <x v="1"/>
  </r>
  <r>
    <n v="2002"/>
    <x v="5"/>
    <x v="2"/>
    <s v="Ohio State"/>
    <n v="69"/>
    <n v="13"/>
    <s v="Davidson"/>
    <n v="64"/>
    <x v="0"/>
  </r>
  <r>
    <n v="2002"/>
    <x v="5"/>
    <x v="9"/>
    <s v="Miami (Fla.)"/>
    <n v="80"/>
    <n v="12"/>
    <s v="Missouri"/>
    <n v="93"/>
    <x v="1"/>
  </r>
  <r>
    <n v="2002"/>
    <x v="5"/>
    <x v="10"/>
    <s v="Stanford"/>
    <n v="84"/>
    <n v="9"/>
    <s v="Western Kentucky"/>
    <n v="68"/>
    <x v="0"/>
  </r>
  <r>
    <n v="2002"/>
    <x v="5"/>
    <x v="1"/>
    <s v="Alabama"/>
    <n v="86"/>
    <n v="15"/>
    <s v="Florida Atlantic"/>
    <n v="78"/>
    <x v="0"/>
  </r>
  <r>
    <n v="2002"/>
    <x v="5"/>
    <x v="6"/>
    <s v="Oklahoma State"/>
    <n v="61"/>
    <n v="10"/>
    <s v="Kent State"/>
    <n v="69"/>
    <x v="1"/>
  </r>
  <r>
    <n v="2002"/>
    <x v="5"/>
    <x v="3"/>
    <s v="Pittsburgh"/>
    <n v="71"/>
    <n v="14"/>
    <s v="Central Connecticut State"/>
    <n v="54"/>
    <x v="0"/>
  </r>
  <r>
    <n v="2002"/>
    <x v="5"/>
    <x v="2"/>
    <s v="Southern California"/>
    <n v="89"/>
    <n v="13"/>
    <s v="UNC Wilmington"/>
    <n v="93"/>
    <x v="1"/>
  </r>
  <r>
    <n v="2002"/>
    <x v="5"/>
    <x v="10"/>
    <s v="Notre Dame"/>
    <n v="82"/>
    <n v="9"/>
    <s v="Charlotte"/>
    <n v="63"/>
    <x v="0"/>
  </r>
  <r>
    <n v="2002"/>
    <x v="6"/>
    <x v="11"/>
    <s v="Siena"/>
    <n v="81"/>
    <n v="16"/>
    <s v="Alcorn State"/>
    <n v="77"/>
    <x v="0"/>
  </r>
  <r>
    <n v="2001"/>
    <x v="0"/>
    <x v="1"/>
    <s v="Arizona"/>
    <n v="72"/>
    <n v="1"/>
    <s v="Duke"/>
    <n v="82"/>
    <x v="1"/>
  </r>
  <r>
    <n v="2001"/>
    <x v="1"/>
    <x v="1"/>
    <s v="Arizona"/>
    <n v="80"/>
    <n v="1"/>
    <s v="Michigan State"/>
    <n v="61"/>
    <x v="0"/>
  </r>
  <r>
    <n v="2001"/>
    <x v="1"/>
    <x v="0"/>
    <s v="Duke"/>
    <n v="95"/>
    <n v="3"/>
    <s v="Maryland"/>
    <n v="84"/>
    <x v="0"/>
  </r>
  <r>
    <n v="2001"/>
    <x v="2"/>
    <x v="0"/>
    <s v="Michigan State"/>
    <n v="69"/>
    <n v="11"/>
    <s v="Temple"/>
    <n v="62"/>
    <x v="0"/>
  </r>
  <r>
    <n v="2001"/>
    <x v="2"/>
    <x v="0"/>
    <s v="Illinois"/>
    <n v="81"/>
    <n v="2"/>
    <s v="Arizona"/>
    <n v="87"/>
    <x v="1"/>
  </r>
  <r>
    <n v="2001"/>
    <x v="2"/>
    <x v="0"/>
    <s v="Stanford"/>
    <n v="73"/>
    <n v="3"/>
    <s v="Maryland"/>
    <n v="87"/>
    <x v="1"/>
  </r>
  <r>
    <n v="2001"/>
    <x v="2"/>
    <x v="0"/>
    <s v="Duke"/>
    <n v="79"/>
    <n v="6"/>
    <s v="Southern California"/>
    <n v="69"/>
    <x v="0"/>
  </r>
  <r>
    <n v="2001"/>
    <x v="3"/>
    <x v="0"/>
    <s v="Illinois"/>
    <n v="80"/>
    <n v="4"/>
    <s v="Kansas"/>
    <n v="64"/>
    <x v="0"/>
  </r>
  <r>
    <n v="2001"/>
    <x v="3"/>
    <x v="3"/>
    <s v="Mississippi"/>
    <n v="56"/>
    <n v="2"/>
    <s v="Arizona"/>
    <n v="66"/>
    <x v="1"/>
  </r>
  <r>
    <n v="2001"/>
    <x v="3"/>
    <x v="0"/>
    <s v="Michigan State"/>
    <n v="77"/>
    <n v="12"/>
    <s v="Gonzaga"/>
    <n v="62"/>
    <x v="0"/>
  </r>
  <r>
    <n v="2001"/>
    <x v="3"/>
    <x v="4"/>
    <s v="Temple"/>
    <n v="84"/>
    <n v="7"/>
    <s v="Penn State"/>
    <n v="72"/>
    <x v="0"/>
  </r>
  <r>
    <n v="2001"/>
    <x v="3"/>
    <x v="5"/>
    <s v="Southern California"/>
    <n v="80"/>
    <n v="2"/>
    <s v="Kentucky"/>
    <n v="76"/>
    <x v="0"/>
  </r>
  <r>
    <n v="2001"/>
    <x v="3"/>
    <x v="0"/>
    <s v="Stanford"/>
    <n v="78"/>
    <n v="5"/>
    <s v="Cincinnati"/>
    <n v="65"/>
    <x v="0"/>
  </r>
  <r>
    <n v="2001"/>
    <x v="3"/>
    <x v="3"/>
    <s v="Maryland"/>
    <n v="76"/>
    <n v="10"/>
    <s v="Georgetown"/>
    <n v="66"/>
    <x v="0"/>
  </r>
  <r>
    <n v="2001"/>
    <x v="3"/>
    <x v="0"/>
    <s v="Duke"/>
    <n v="76"/>
    <n v="4"/>
    <s v="UCLA"/>
    <n v="63"/>
    <x v="0"/>
  </r>
  <r>
    <n v="2001"/>
    <x v="4"/>
    <x v="6"/>
    <s v="Penn State"/>
    <n v="82"/>
    <n v="2"/>
    <s v="North Carolina"/>
    <n v="74"/>
    <x v="0"/>
  </r>
  <r>
    <n v="2001"/>
    <x v="4"/>
    <x v="4"/>
    <s v="Temple"/>
    <n v="75"/>
    <n v="3"/>
    <s v="Florida"/>
    <n v="54"/>
    <x v="0"/>
  </r>
  <r>
    <n v="2001"/>
    <x v="4"/>
    <x v="7"/>
    <s v="Gonzaga"/>
    <n v="85"/>
    <n v="13"/>
    <s v="Indiana State"/>
    <n v="68"/>
    <x v="0"/>
  </r>
  <r>
    <n v="2001"/>
    <x v="4"/>
    <x v="0"/>
    <s v="Michigan State"/>
    <n v="81"/>
    <n v="9"/>
    <s v="Fresno State"/>
    <n v="65"/>
    <x v="0"/>
  </r>
  <r>
    <n v="2001"/>
    <x v="4"/>
    <x v="8"/>
    <s v="Butler"/>
    <n v="52"/>
    <n v="2"/>
    <s v="Arizona"/>
    <n v="73"/>
    <x v="1"/>
  </r>
  <r>
    <n v="2001"/>
    <x v="4"/>
    <x v="5"/>
    <s v="Notre Dame"/>
    <n v="56"/>
    <n v="3"/>
    <s v="Mississippi"/>
    <n v="59"/>
    <x v="1"/>
  </r>
  <r>
    <n v="2001"/>
    <x v="4"/>
    <x v="9"/>
    <s v="Syracuse"/>
    <n v="58"/>
    <n v="4"/>
    <s v="Kansas"/>
    <n v="87"/>
    <x v="1"/>
  </r>
  <r>
    <n v="2001"/>
    <x v="4"/>
    <x v="0"/>
    <s v="Illinois"/>
    <n v="79"/>
    <n v="9"/>
    <s v="Charlotte"/>
    <n v="61"/>
    <x v="0"/>
  </r>
  <r>
    <n v="2001"/>
    <x v="4"/>
    <x v="9"/>
    <s v="Cincinnati"/>
    <n v="66"/>
    <n v="13"/>
    <s v="Kent State"/>
    <n v="43"/>
    <x v="0"/>
  </r>
  <r>
    <n v="2001"/>
    <x v="4"/>
    <x v="4"/>
    <s v="Georgia State"/>
    <n v="60"/>
    <n v="3"/>
    <s v="Maryland"/>
    <n v="79"/>
    <x v="1"/>
  </r>
  <r>
    <n v="2001"/>
    <x v="4"/>
    <x v="0"/>
    <s v="Stanford"/>
    <n v="90"/>
    <n v="9"/>
    <s v="St. Joseph's"/>
    <n v="83"/>
    <x v="0"/>
  </r>
  <r>
    <n v="2001"/>
    <x v="4"/>
    <x v="6"/>
    <s v="Iowa"/>
    <n v="79"/>
    <n v="2"/>
    <s v="Kentucky"/>
    <n v="92"/>
    <x v="1"/>
  </r>
  <r>
    <n v="2001"/>
    <x v="4"/>
    <x v="0"/>
    <s v="Duke"/>
    <n v="94"/>
    <n v="9"/>
    <s v="Missouri"/>
    <n v="81"/>
    <x v="0"/>
  </r>
  <r>
    <n v="2001"/>
    <x v="4"/>
    <x v="5"/>
    <s v="Southern California"/>
    <n v="74"/>
    <n v="3"/>
    <s v="Boston College"/>
    <n v="71"/>
    <x v="0"/>
  </r>
  <r>
    <n v="2001"/>
    <x v="4"/>
    <x v="7"/>
    <s v="Utah State"/>
    <n v="50"/>
    <n v="4"/>
    <s v="UCLA"/>
    <n v="75"/>
    <x v="1"/>
  </r>
  <r>
    <n v="2001"/>
    <x v="4"/>
    <x v="8"/>
    <s v="Georgetown"/>
    <n v="76"/>
    <n v="15"/>
    <s v="Hampton"/>
    <n v="57"/>
    <x v="0"/>
  </r>
  <r>
    <n v="2001"/>
    <x v="5"/>
    <x v="6"/>
    <s v="Wake Forest"/>
    <n v="63"/>
    <n v="10"/>
    <s v="Butler"/>
    <n v="79"/>
    <x v="1"/>
  </r>
  <r>
    <n v="2001"/>
    <x v="5"/>
    <x v="1"/>
    <s v="Arizona"/>
    <n v="101"/>
    <n v="15"/>
    <s v="Eastern Illinois"/>
    <n v="76"/>
    <x v="0"/>
  </r>
  <r>
    <n v="2001"/>
    <x v="5"/>
    <x v="0"/>
    <s v="Michigan State"/>
    <n v="69"/>
    <n v="16"/>
    <s v="Alabama State"/>
    <n v="35"/>
    <x v="0"/>
  </r>
  <r>
    <n v="2001"/>
    <x v="5"/>
    <x v="0"/>
    <s v="Illinois"/>
    <n v="96"/>
    <n v="16"/>
    <s v="Northwestern State"/>
    <n v="54"/>
    <x v="0"/>
  </r>
  <r>
    <n v="2001"/>
    <x v="5"/>
    <x v="5"/>
    <s v="Texas"/>
    <n v="65"/>
    <n v="11"/>
    <s v="Temple"/>
    <n v="79"/>
    <x v="1"/>
  </r>
  <r>
    <n v="2001"/>
    <x v="5"/>
    <x v="10"/>
    <s v="California"/>
    <n v="70"/>
    <n v="9"/>
    <s v="Fresno State"/>
    <n v="82"/>
    <x v="1"/>
  </r>
  <r>
    <n v="2001"/>
    <x v="5"/>
    <x v="9"/>
    <s v="Virginia"/>
    <n v="85"/>
    <n v="12"/>
    <s v="Gonzaga"/>
    <n v="86"/>
    <x v="1"/>
  </r>
  <r>
    <n v="2001"/>
    <x v="5"/>
    <x v="2"/>
    <s v="Oklahoma"/>
    <n v="68"/>
    <n v="13"/>
    <s v="Indiana State"/>
    <n v="70"/>
    <x v="1"/>
  </r>
  <r>
    <n v="2001"/>
    <x v="5"/>
    <x v="10"/>
    <s v="Tennessee"/>
    <n v="63"/>
    <n v="9"/>
    <s v="Charlotte"/>
    <n v="70"/>
    <x v="1"/>
  </r>
  <r>
    <n v="2001"/>
    <x v="5"/>
    <x v="2"/>
    <s v="Kansas"/>
    <n v="99"/>
    <n v="13"/>
    <s v="Cal State Northridge"/>
    <n v="75"/>
    <x v="0"/>
  </r>
  <r>
    <n v="2001"/>
    <x v="5"/>
    <x v="6"/>
    <s v="Penn State"/>
    <n v="69"/>
    <n v="10"/>
    <s v="Providence"/>
    <n v="59"/>
    <x v="0"/>
  </r>
  <r>
    <n v="2001"/>
    <x v="5"/>
    <x v="9"/>
    <s v="Syracuse"/>
    <n v="79"/>
    <n v="12"/>
    <s v="Hawaii"/>
    <n v="69"/>
    <x v="0"/>
  </r>
  <r>
    <n v="2001"/>
    <x v="5"/>
    <x v="3"/>
    <s v="Florida"/>
    <n v="69"/>
    <n v="14"/>
    <s v="Western Kentucky"/>
    <n v="56"/>
    <x v="0"/>
  </r>
  <r>
    <n v="2001"/>
    <x v="5"/>
    <x v="5"/>
    <s v="Notre Dame"/>
    <n v="83"/>
    <n v="11"/>
    <s v="Xavier"/>
    <n v="71"/>
    <x v="0"/>
  </r>
  <r>
    <n v="2001"/>
    <x v="5"/>
    <x v="3"/>
    <s v="Mississippi"/>
    <n v="72"/>
    <n v="14"/>
    <s v="Iona"/>
    <n v="70"/>
    <x v="0"/>
  </r>
  <r>
    <n v="2001"/>
    <x v="5"/>
    <x v="1"/>
    <s v="North Carolina"/>
    <n v="70"/>
    <n v="15"/>
    <s v="Princeton"/>
    <n v="48"/>
    <x v="0"/>
  </r>
  <r>
    <n v="2001"/>
    <x v="5"/>
    <x v="9"/>
    <s v="Cincinnati"/>
    <n v="84"/>
    <n v="12"/>
    <s v="Brigham Young"/>
    <n v="59"/>
    <x v="0"/>
  </r>
  <r>
    <n v="2001"/>
    <x v="5"/>
    <x v="1"/>
    <s v="Iowa State"/>
    <n v="57"/>
    <n v="15"/>
    <s v="Hampton"/>
    <n v="58"/>
    <x v="1"/>
  </r>
  <r>
    <n v="2001"/>
    <x v="5"/>
    <x v="0"/>
    <s v="Duke"/>
    <n v="95"/>
    <n v="16"/>
    <s v="Monmouth"/>
    <n v="52"/>
    <x v="0"/>
  </r>
  <r>
    <n v="2001"/>
    <x v="5"/>
    <x v="10"/>
    <s v="Georgia"/>
    <n v="68"/>
    <n v="9"/>
    <s v="Missouri"/>
    <n v="70"/>
    <x v="1"/>
  </r>
  <r>
    <n v="2001"/>
    <x v="5"/>
    <x v="9"/>
    <s v="Ohio State"/>
    <n v="68"/>
    <n v="12"/>
    <s v="Utah State"/>
    <n v="77"/>
    <x v="1"/>
  </r>
  <r>
    <n v="2001"/>
    <x v="5"/>
    <x v="2"/>
    <s v="UCLA"/>
    <n v="61"/>
    <n v="13"/>
    <s v="Hofstra"/>
    <n v="48"/>
    <x v="0"/>
  </r>
  <r>
    <n v="2001"/>
    <x v="5"/>
    <x v="5"/>
    <s v="Southern California"/>
    <n v="69"/>
    <n v="11"/>
    <s v="Oklahoma State"/>
    <n v="54"/>
    <x v="0"/>
  </r>
  <r>
    <n v="2001"/>
    <x v="5"/>
    <x v="3"/>
    <s v="Boston College"/>
    <n v="68"/>
    <n v="14"/>
    <s v="Southern Utah"/>
    <n v="65"/>
    <x v="0"/>
  </r>
  <r>
    <n v="2001"/>
    <x v="5"/>
    <x v="6"/>
    <s v="Iowa"/>
    <n v="69"/>
    <n v="10"/>
    <s v="Creighton"/>
    <n v="56"/>
    <x v="0"/>
  </r>
  <r>
    <n v="2001"/>
    <x v="5"/>
    <x v="1"/>
    <s v="Kentucky"/>
    <n v="72"/>
    <n v="15"/>
    <s v="Holy Cross"/>
    <n v="68"/>
    <x v="0"/>
  </r>
  <r>
    <n v="2001"/>
    <x v="5"/>
    <x v="0"/>
    <s v="Stanford"/>
    <n v="89"/>
    <n v="16"/>
    <s v="UNC Greensboro"/>
    <n v="60"/>
    <x v="0"/>
  </r>
  <r>
    <n v="2001"/>
    <x v="5"/>
    <x v="6"/>
    <s v="Arkansas"/>
    <n v="61"/>
    <n v="10"/>
    <s v="Georgetown"/>
    <n v="63"/>
    <x v="1"/>
  </r>
  <r>
    <n v="2001"/>
    <x v="5"/>
    <x v="3"/>
    <s v="Maryland"/>
    <n v="83"/>
    <n v="14"/>
    <s v="George Mason"/>
    <n v="80"/>
    <x v="0"/>
  </r>
  <r>
    <n v="2001"/>
    <x v="5"/>
    <x v="5"/>
    <s v="Wisconsin"/>
    <n v="49"/>
    <n v="11"/>
    <s v="Georgia State"/>
    <n v="50"/>
    <x v="1"/>
  </r>
  <r>
    <n v="2001"/>
    <x v="5"/>
    <x v="2"/>
    <s v="Indiana"/>
    <n v="73"/>
    <n v="13"/>
    <s v="Kent State"/>
    <n v="77"/>
    <x v="1"/>
  </r>
  <r>
    <n v="2001"/>
    <x v="5"/>
    <x v="10"/>
    <s v="Georgia Tech"/>
    <n v="62"/>
    <n v="9"/>
    <s v="St. Joseph's"/>
    <n v="66"/>
    <x v="1"/>
  </r>
  <r>
    <n v="2001"/>
    <x v="6"/>
    <x v="11"/>
    <s v="Winthrop"/>
    <n v="67"/>
    <n v="16"/>
    <s v="Northwestern State"/>
    <n v="71"/>
    <x v="1"/>
  </r>
  <r>
    <n v="2000"/>
    <x v="0"/>
    <x v="0"/>
    <s v="Michigan State"/>
    <n v="89"/>
    <n v="5"/>
    <s v="Florida"/>
    <n v="76"/>
    <x v="0"/>
  </r>
  <r>
    <n v="2000"/>
    <x v="1"/>
    <x v="10"/>
    <s v="Wisconsin"/>
    <n v="41"/>
    <n v="1"/>
    <s v="Michigan State"/>
    <n v="53"/>
    <x v="1"/>
  </r>
  <r>
    <n v="2000"/>
    <x v="1"/>
    <x v="9"/>
    <s v="Florida"/>
    <n v="71"/>
    <n v="8"/>
    <s v="North Carolina"/>
    <n v="59"/>
    <x v="0"/>
  </r>
  <r>
    <n v="2000"/>
    <x v="2"/>
    <x v="9"/>
    <s v="Florida"/>
    <n v="77"/>
    <n v="3"/>
    <s v="Oklahoma State"/>
    <n v="65"/>
    <x v="0"/>
  </r>
  <r>
    <n v="2000"/>
    <x v="2"/>
    <x v="10"/>
    <s v="North Carolina"/>
    <n v="59"/>
    <n v="7"/>
    <s v="Tulsa"/>
    <n v="55"/>
    <x v="0"/>
  </r>
  <r>
    <n v="2000"/>
    <x v="2"/>
    <x v="0"/>
    <s v="Michigan State"/>
    <n v="75"/>
    <n v="2"/>
    <s v="Iowa State"/>
    <n v="64"/>
    <x v="0"/>
  </r>
  <r>
    <n v="2000"/>
    <x v="2"/>
    <x v="10"/>
    <s v="Wisconsin"/>
    <n v="64"/>
    <n v="6"/>
    <s v="Purdue"/>
    <n v="60"/>
    <x v="0"/>
  </r>
  <r>
    <n v="2000"/>
    <x v="3"/>
    <x v="3"/>
    <s v="Oklahoma State"/>
    <n v="68"/>
    <n v="10"/>
    <s v="Seton Hall"/>
    <n v="66"/>
    <x v="0"/>
  </r>
  <r>
    <n v="2000"/>
    <x v="3"/>
    <x v="10"/>
    <s v="North Carolina"/>
    <n v="74"/>
    <n v="4"/>
    <s v="Tennessee"/>
    <n v="69"/>
    <x v="0"/>
  </r>
  <r>
    <n v="2000"/>
    <x v="3"/>
    <x v="5"/>
    <s v="Miami (Fla.)"/>
    <n v="71"/>
    <n v="7"/>
    <s v="Tulsa"/>
    <n v="80"/>
    <x v="1"/>
  </r>
  <r>
    <n v="2000"/>
    <x v="3"/>
    <x v="0"/>
    <s v="Duke"/>
    <n v="78"/>
    <n v="5"/>
    <s v="Florida"/>
    <n v="87"/>
    <x v="1"/>
  </r>
  <r>
    <n v="2000"/>
    <x v="3"/>
    <x v="0"/>
    <s v="Michigan State"/>
    <n v="75"/>
    <n v="4"/>
    <s v="Syracuse"/>
    <n v="58"/>
    <x v="0"/>
  </r>
  <r>
    <n v="2000"/>
    <x v="3"/>
    <x v="5"/>
    <s v="Purdue"/>
    <n v="75"/>
    <n v="10"/>
    <s v="Gonzaga"/>
    <n v="66"/>
    <x v="0"/>
  </r>
  <r>
    <n v="2000"/>
    <x v="3"/>
    <x v="10"/>
    <s v="Wisconsin"/>
    <n v="61"/>
    <n v="4"/>
    <s v="LSU"/>
    <n v="48"/>
    <x v="0"/>
  </r>
  <r>
    <n v="2000"/>
    <x v="3"/>
    <x v="5"/>
    <s v="UCLA"/>
    <n v="56"/>
    <n v="2"/>
    <s v="Iowa State"/>
    <n v="80"/>
    <x v="1"/>
  </r>
  <r>
    <n v="2000"/>
    <x v="4"/>
    <x v="0"/>
    <s v="Duke"/>
    <n v="69"/>
    <n v="8"/>
    <s v="Kansas"/>
    <n v="64"/>
    <x v="0"/>
  </r>
  <r>
    <n v="2000"/>
    <x v="4"/>
    <x v="5"/>
    <s v="Miami (Fla.)"/>
    <n v="75"/>
    <n v="3"/>
    <s v="Ohio State"/>
    <n v="62"/>
    <x v="0"/>
  </r>
  <r>
    <n v="2000"/>
    <x v="4"/>
    <x v="9"/>
    <s v="Connecticut"/>
    <n v="61"/>
    <n v="4"/>
    <s v="Tennessee"/>
    <n v="65"/>
    <x v="1"/>
  </r>
  <r>
    <n v="2000"/>
    <x v="4"/>
    <x v="0"/>
    <s v="Stanford"/>
    <n v="53"/>
    <n v="8"/>
    <s v="North Carolina"/>
    <n v="60"/>
    <x v="1"/>
  </r>
  <r>
    <n v="2000"/>
    <x v="4"/>
    <x v="8"/>
    <s v="Seton Hall"/>
    <n v="67"/>
    <n v="2"/>
    <s v="Temple"/>
    <n v="65"/>
    <x v="0"/>
  </r>
  <r>
    <n v="2000"/>
    <x v="4"/>
    <x v="4"/>
    <s v="Pepperdine"/>
    <n v="67"/>
    <n v="3"/>
    <s v="Oklahoma State"/>
    <n v="75"/>
    <x v="1"/>
  </r>
  <r>
    <n v="2000"/>
    <x v="4"/>
    <x v="9"/>
    <s v="Florida"/>
    <n v="93"/>
    <n v="4"/>
    <s v="Illinois"/>
    <n v="76"/>
    <x v="0"/>
  </r>
  <r>
    <n v="2000"/>
    <x v="4"/>
    <x v="6"/>
    <s v="Tulsa"/>
    <n v="69"/>
    <n v="2"/>
    <s v="Cincinnati"/>
    <n v="61"/>
    <x v="0"/>
  </r>
  <r>
    <n v="2000"/>
    <x v="4"/>
    <x v="9"/>
    <s v="Kentucky"/>
    <n v="50"/>
    <n v="4"/>
    <s v="Syracuse"/>
    <n v="52"/>
    <x v="1"/>
  </r>
  <r>
    <n v="2000"/>
    <x v="4"/>
    <x v="8"/>
    <s v="Gonzaga"/>
    <n v="82"/>
    <n v="2"/>
    <s v="St. John's"/>
    <n v="76"/>
    <x v="0"/>
  </r>
  <r>
    <n v="2000"/>
    <x v="4"/>
    <x v="5"/>
    <s v="Purdue"/>
    <n v="66"/>
    <n v="3"/>
    <s v="Oklahoma"/>
    <n v="62"/>
    <x v="0"/>
  </r>
  <r>
    <n v="2000"/>
    <x v="4"/>
    <x v="9"/>
    <s v="Texas"/>
    <n v="67"/>
    <n v="4"/>
    <s v="LSU"/>
    <n v="72"/>
    <x v="1"/>
  </r>
  <r>
    <n v="2000"/>
    <x v="4"/>
    <x v="0"/>
    <s v="Arizona"/>
    <n v="59"/>
    <n v="8"/>
    <s v="Wisconsin"/>
    <n v="66"/>
    <x v="1"/>
  </r>
  <r>
    <n v="2000"/>
    <x v="4"/>
    <x v="6"/>
    <s v="Auburn"/>
    <n v="60"/>
    <n v="2"/>
    <s v="Iowa State"/>
    <n v="79"/>
    <x v="1"/>
  </r>
  <r>
    <n v="2000"/>
    <x v="4"/>
    <x v="5"/>
    <s v="UCLA"/>
    <n v="105"/>
    <n v="3"/>
    <s v="Maryland"/>
    <n v="70"/>
    <x v="0"/>
  </r>
  <r>
    <n v="2000"/>
    <x v="4"/>
    <x v="0"/>
    <s v="Michigan State"/>
    <n v="73"/>
    <n v="8"/>
    <s v="Utah"/>
    <n v="61"/>
    <x v="0"/>
  </r>
  <r>
    <n v="2000"/>
    <x v="5"/>
    <x v="5"/>
    <s v="Indiana"/>
    <n v="57"/>
    <n v="11"/>
    <s v="Pepperdine"/>
    <n v="77"/>
    <x v="1"/>
  </r>
  <r>
    <n v="2000"/>
    <x v="5"/>
    <x v="1"/>
    <s v="Temple"/>
    <n v="73"/>
    <n v="15"/>
    <s v="Lafayette"/>
    <n v="47"/>
    <x v="0"/>
  </r>
  <r>
    <n v="2000"/>
    <x v="5"/>
    <x v="0"/>
    <s v="Duke"/>
    <n v="85"/>
    <n v="16"/>
    <s v="Lamar"/>
    <n v="55"/>
    <x v="0"/>
  </r>
  <r>
    <n v="2000"/>
    <x v="5"/>
    <x v="10"/>
    <s v="Kansas"/>
    <n v="81"/>
    <n v="9"/>
    <s v="DePaul"/>
    <n v="77"/>
    <x v="0"/>
  </r>
  <r>
    <n v="2000"/>
    <x v="5"/>
    <x v="9"/>
    <s v="Florida"/>
    <n v="69"/>
    <n v="12"/>
    <s v="Butler"/>
    <n v="68"/>
    <x v="0"/>
  </r>
  <r>
    <n v="2000"/>
    <x v="5"/>
    <x v="1"/>
    <s v="Cincinnati"/>
    <n v="64"/>
    <n v="15"/>
    <s v="UNC Wilmington"/>
    <n v="47"/>
    <x v="0"/>
  </r>
  <r>
    <n v="2000"/>
    <x v="5"/>
    <x v="6"/>
    <s v="Tulsa"/>
    <n v="89"/>
    <n v="10"/>
    <s v="UNLV"/>
    <n v="62"/>
    <x v="0"/>
  </r>
  <r>
    <n v="2000"/>
    <x v="5"/>
    <x v="3"/>
    <s v="Ohio State"/>
    <n v="87"/>
    <n v="14"/>
    <s v="Appalachian State"/>
    <n v="61"/>
    <x v="0"/>
  </r>
  <r>
    <n v="2000"/>
    <x v="5"/>
    <x v="5"/>
    <s v="Miami (Fla.)"/>
    <n v="75"/>
    <n v="11"/>
    <s v="Arkansas"/>
    <n v="71"/>
    <x v="0"/>
  </r>
  <r>
    <n v="2000"/>
    <x v="5"/>
    <x v="2"/>
    <s v="Tennessee"/>
    <n v="63"/>
    <n v="13"/>
    <s v="Louisiana-Lafayette"/>
    <n v="58"/>
    <x v="0"/>
  </r>
  <r>
    <n v="2000"/>
    <x v="5"/>
    <x v="9"/>
    <s v="Connecticut"/>
    <n v="75"/>
    <n v="12"/>
    <s v="Utah State"/>
    <n v="67"/>
    <x v="0"/>
  </r>
  <r>
    <n v="2000"/>
    <x v="5"/>
    <x v="10"/>
    <s v="North Carolina"/>
    <n v="84"/>
    <n v="9"/>
    <s v="Missouri"/>
    <n v="70"/>
    <x v="0"/>
  </r>
  <r>
    <n v="2000"/>
    <x v="5"/>
    <x v="0"/>
    <s v="Stanford"/>
    <n v="84"/>
    <n v="16"/>
    <s v="South Carolina State"/>
    <n v="65"/>
    <x v="0"/>
  </r>
  <r>
    <n v="2000"/>
    <x v="5"/>
    <x v="6"/>
    <s v="Oregon"/>
    <n v="71"/>
    <n v="10"/>
    <s v="Seton Hall"/>
    <n v="72"/>
    <x v="1"/>
  </r>
  <r>
    <n v="2000"/>
    <x v="5"/>
    <x v="3"/>
    <s v="Oklahoma State"/>
    <n v="86"/>
    <n v="14"/>
    <s v="Hofstra"/>
    <n v="66"/>
    <x v="0"/>
  </r>
  <r>
    <n v="2000"/>
    <x v="5"/>
    <x v="2"/>
    <s v="Illinois"/>
    <n v="68"/>
    <n v="13"/>
    <s v="Penn"/>
    <n v="58"/>
    <x v="0"/>
  </r>
  <r>
    <n v="2000"/>
    <x v="5"/>
    <x v="10"/>
    <s v="Utah"/>
    <n v="48"/>
    <n v="9"/>
    <s v="St. Louis"/>
    <n v="45"/>
    <x v="0"/>
  </r>
  <r>
    <n v="2000"/>
    <x v="5"/>
    <x v="1"/>
    <s v="Iowa State"/>
    <n v="88"/>
    <n v="15"/>
    <s v="Central Connecticut State"/>
    <n v="78"/>
    <x v="0"/>
  </r>
  <r>
    <n v="2000"/>
    <x v="5"/>
    <x v="6"/>
    <s v="Auburn"/>
    <n v="72"/>
    <n v="10"/>
    <s v="Creighton"/>
    <n v="69"/>
    <x v="0"/>
  </r>
  <r>
    <n v="2000"/>
    <x v="5"/>
    <x v="3"/>
    <s v="Maryland"/>
    <n v="74"/>
    <n v="14"/>
    <s v="Iona"/>
    <n v="59"/>
    <x v="0"/>
  </r>
  <r>
    <n v="2000"/>
    <x v="5"/>
    <x v="5"/>
    <s v="UCLA"/>
    <n v="79"/>
    <n v="11"/>
    <s v="Ball State"/>
    <n v="65"/>
    <x v="0"/>
  </r>
  <r>
    <n v="2000"/>
    <x v="5"/>
    <x v="2"/>
    <s v="Syracuse"/>
    <n v="79"/>
    <n v="13"/>
    <s v="Samford"/>
    <n v="65"/>
    <x v="0"/>
  </r>
  <r>
    <n v="2000"/>
    <x v="5"/>
    <x v="0"/>
    <s v="Arizona"/>
    <n v="71"/>
    <n v="16"/>
    <s v="Jackson State"/>
    <n v="47"/>
    <x v="0"/>
  </r>
  <r>
    <n v="2000"/>
    <x v="5"/>
    <x v="10"/>
    <s v="Wisconsin"/>
    <n v="66"/>
    <n v="9"/>
    <s v="Fresno State"/>
    <n v="56"/>
    <x v="0"/>
  </r>
  <r>
    <n v="2000"/>
    <x v="5"/>
    <x v="3"/>
    <s v="Oklahoma"/>
    <n v="74"/>
    <n v="14"/>
    <s v="Winthrop"/>
    <n v="60"/>
    <x v="0"/>
  </r>
  <r>
    <n v="2000"/>
    <x v="5"/>
    <x v="9"/>
    <s v="Texas"/>
    <n v="77"/>
    <n v="12"/>
    <s v="Indiana State"/>
    <n v="61"/>
    <x v="0"/>
  </r>
  <r>
    <n v="2000"/>
    <x v="5"/>
    <x v="2"/>
    <s v="LSU"/>
    <n v="64"/>
    <n v="13"/>
    <s v="Southeast Missouri State"/>
    <n v="61"/>
    <x v="0"/>
  </r>
  <r>
    <n v="2000"/>
    <x v="5"/>
    <x v="5"/>
    <s v="Purdue"/>
    <n v="62"/>
    <n v="11"/>
    <s v="Dayton"/>
    <n v="61"/>
    <x v="0"/>
  </r>
  <r>
    <n v="2000"/>
    <x v="5"/>
    <x v="6"/>
    <s v="Louisville"/>
    <n v="66"/>
    <n v="10"/>
    <s v="Gonzaga"/>
    <n v="77"/>
    <x v="1"/>
  </r>
  <r>
    <n v="2000"/>
    <x v="5"/>
    <x v="1"/>
    <s v="St. John's"/>
    <n v="61"/>
    <n v="15"/>
    <s v="Northern Arizona"/>
    <n v="56"/>
    <x v="0"/>
  </r>
  <r>
    <n v="2000"/>
    <x v="5"/>
    <x v="0"/>
    <s v="Michigan State"/>
    <n v="61"/>
    <n v="16"/>
    <s v="Valparaiso"/>
    <n v="56"/>
    <x v="0"/>
  </r>
  <r>
    <n v="2000"/>
    <x v="5"/>
    <x v="9"/>
    <s v="Kentucky"/>
    <n v="85"/>
    <n v="12"/>
    <s v="St. Bonaventure"/>
    <n v="80"/>
    <x v="0"/>
  </r>
  <r>
    <n v="1999"/>
    <x v="0"/>
    <x v="0"/>
    <s v="Duke"/>
    <n v="74"/>
    <n v="1"/>
    <s v="Connecticut"/>
    <n v="77"/>
    <x v="1"/>
  </r>
  <r>
    <n v="1999"/>
    <x v="1"/>
    <x v="0"/>
    <s v="Duke"/>
    <n v="68"/>
    <n v="1"/>
    <s v="Michigan State"/>
    <n v="62"/>
    <x v="0"/>
  </r>
  <r>
    <n v="1999"/>
    <x v="1"/>
    <x v="2"/>
    <s v="Ohio State"/>
    <n v="58"/>
    <n v="1"/>
    <s v="Connecticut"/>
    <n v="64"/>
    <x v="1"/>
  </r>
  <r>
    <n v="1999"/>
    <x v="2"/>
    <x v="0"/>
    <s v="Michigan State"/>
    <n v="73"/>
    <n v="3"/>
    <s v="Kentucky"/>
    <n v="66"/>
    <x v="0"/>
  </r>
  <r>
    <n v="1999"/>
    <x v="2"/>
    <x v="0"/>
    <s v="Duke"/>
    <n v="85"/>
    <n v="6"/>
    <s v="Temple"/>
    <n v="64"/>
    <x v="0"/>
  </r>
  <r>
    <n v="1999"/>
    <x v="2"/>
    <x v="2"/>
    <s v="Ohio State"/>
    <n v="77"/>
    <n v="3"/>
    <s v="St. John's"/>
    <n v="74"/>
    <x v="0"/>
  </r>
  <r>
    <n v="1999"/>
    <x v="2"/>
    <x v="0"/>
    <s v="Connecticut"/>
    <n v="67"/>
    <n v="10"/>
    <s v="Gonzaga"/>
    <n v="62"/>
    <x v="0"/>
  </r>
  <r>
    <n v="1999"/>
    <x v="3"/>
    <x v="5"/>
    <s v="Temple"/>
    <n v="77"/>
    <n v="10"/>
    <s v="Purdue"/>
    <n v="55"/>
    <x v="0"/>
  </r>
  <r>
    <n v="1999"/>
    <x v="3"/>
    <x v="0"/>
    <s v="Duke"/>
    <n v="78"/>
    <n v="12"/>
    <s v="Missouri State"/>
    <n v="61"/>
    <x v="0"/>
  </r>
  <r>
    <n v="1999"/>
    <x v="3"/>
    <x v="0"/>
    <s v="Michigan State"/>
    <n v="54"/>
    <n v="13"/>
    <s v="Oklahoma"/>
    <n v="46"/>
    <x v="0"/>
  </r>
  <r>
    <n v="1999"/>
    <x v="3"/>
    <x v="3"/>
    <s v="Kentucky"/>
    <n v="58"/>
    <n v="10"/>
    <s v="Miami (Ohio)"/>
    <n v="43"/>
    <x v="0"/>
  </r>
  <r>
    <n v="1999"/>
    <x v="3"/>
    <x v="5"/>
    <s v="Florida"/>
    <n v="72"/>
    <n v="10"/>
    <s v="Gonzaga"/>
    <n v="73"/>
    <x v="1"/>
  </r>
  <r>
    <n v="1999"/>
    <x v="3"/>
    <x v="3"/>
    <s v="St. John's"/>
    <n v="76"/>
    <n v="2"/>
    <s v="Maryland"/>
    <n v="62"/>
    <x v="0"/>
  </r>
  <r>
    <n v="1999"/>
    <x v="3"/>
    <x v="0"/>
    <s v="Connecticut"/>
    <n v="78"/>
    <n v="5"/>
    <s v="Iowa"/>
    <n v="68"/>
    <x v="0"/>
  </r>
  <r>
    <n v="1999"/>
    <x v="3"/>
    <x v="0"/>
    <s v="Auburn"/>
    <n v="64"/>
    <n v="4"/>
    <s v="Ohio State"/>
    <n v="72"/>
    <x v="1"/>
  </r>
  <r>
    <n v="1999"/>
    <x v="4"/>
    <x v="9"/>
    <s v="Charlotte"/>
    <n v="72"/>
    <n v="13"/>
    <s v="Oklahoma"/>
    <n v="85"/>
    <x v="1"/>
  </r>
  <r>
    <n v="1999"/>
    <x v="4"/>
    <x v="5"/>
    <s v="Temple"/>
    <n v="64"/>
    <n v="3"/>
    <s v="Cincinnati"/>
    <n v="54"/>
    <x v="0"/>
  </r>
  <r>
    <n v="1999"/>
    <x v="4"/>
    <x v="8"/>
    <s v="Miami (Ohio)"/>
    <n v="66"/>
    <n v="2"/>
    <s v="Utah"/>
    <n v="58"/>
    <x v="0"/>
  </r>
  <r>
    <n v="1999"/>
    <x v="4"/>
    <x v="0"/>
    <s v="Michigan State"/>
    <n v="74"/>
    <n v="9"/>
    <s v="Mississippi"/>
    <n v="66"/>
    <x v="0"/>
  </r>
  <r>
    <n v="1999"/>
    <x v="4"/>
    <x v="7"/>
    <s v="Missouri State"/>
    <n v="81"/>
    <n v="4"/>
    <s v="Tennessee"/>
    <n v="51"/>
    <x v="0"/>
  </r>
  <r>
    <n v="1999"/>
    <x v="4"/>
    <x v="0"/>
    <s v="Duke"/>
    <n v="97"/>
    <n v="9"/>
    <s v="Tulsa"/>
    <n v="56"/>
    <x v="0"/>
  </r>
  <r>
    <n v="1999"/>
    <x v="4"/>
    <x v="5"/>
    <s v="Kansas"/>
    <n v="88"/>
    <n v="3"/>
    <s v="Kentucky"/>
    <n v="92"/>
    <x v="1"/>
  </r>
  <r>
    <n v="1999"/>
    <x v="4"/>
    <x v="8"/>
    <s v="Purdue"/>
    <n v="73"/>
    <n v="2"/>
    <s v="Miami (Fla.)"/>
    <n v="63"/>
    <x v="0"/>
  </r>
  <r>
    <n v="1999"/>
    <x v="4"/>
    <x v="5"/>
    <s v="Florida"/>
    <n v="82"/>
    <n v="14"/>
    <s v="Weber State"/>
    <n v="74"/>
    <x v="0"/>
  </r>
  <r>
    <n v="1999"/>
    <x v="4"/>
    <x v="9"/>
    <s v="Iowa"/>
    <n v="82"/>
    <n v="4"/>
    <s v="Arkansas"/>
    <n v="72"/>
    <x v="0"/>
  </r>
  <r>
    <n v="1999"/>
    <x v="4"/>
    <x v="0"/>
    <s v="Connecticut"/>
    <n v="78"/>
    <n v="9"/>
    <s v="New Mexico"/>
    <n v="56"/>
    <x v="0"/>
  </r>
  <r>
    <n v="1999"/>
    <x v="4"/>
    <x v="7"/>
    <s v="Detroit"/>
    <n v="44"/>
    <n v="4"/>
    <s v="Ohio State"/>
    <n v="75"/>
    <x v="1"/>
  </r>
  <r>
    <n v="1999"/>
    <x v="4"/>
    <x v="8"/>
    <s v="Gonzaga"/>
    <n v="82"/>
    <n v="2"/>
    <s v="Stanford"/>
    <n v="74"/>
    <x v="0"/>
  </r>
  <r>
    <n v="1999"/>
    <x v="4"/>
    <x v="5"/>
    <s v="Indiana"/>
    <n v="61"/>
    <n v="3"/>
    <s v="St. John's"/>
    <n v="86"/>
    <x v="1"/>
  </r>
  <r>
    <n v="1999"/>
    <x v="4"/>
    <x v="0"/>
    <s v="Auburn"/>
    <n v="81"/>
    <n v="9"/>
    <s v="Oklahoma State"/>
    <n v="74"/>
    <x v="0"/>
  </r>
  <r>
    <n v="1999"/>
    <x v="4"/>
    <x v="8"/>
    <s v="Creighton"/>
    <n v="63"/>
    <n v="2"/>
    <s v="Maryland"/>
    <n v="75"/>
    <x v="1"/>
  </r>
  <r>
    <n v="1999"/>
    <x v="5"/>
    <x v="3"/>
    <s v="Cincinnati"/>
    <n v="72"/>
    <n v="14"/>
    <s v="George Mason"/>
    <n v="48"/>
    <x v="0"/>
  </r>
  <r>
    <n v="1999"/>
    <x v="5"/>
    <x v="1"/>
    <s v="Utah"/>
    <n v="80"/>
    <n v="15"/>
    <s v="Arkansas State"/>
    <n v="58"/>
    <x v="0"/>
  </r>
  <r>
    <n v="1999"/>
    <x v="5"/>
    <x v="6"/>
    <s v="Washington"/>
    <n v="58"/>
    <n v="10"/>
    <s v="Miami (Ohio)"/>
    <n v="59"/>
    <x v="1"/>
  </r>
  <r>
    <n v="1999"/>
    <x v="5"/>
    <x v="3"/>
    <s v="Kentucky"/>
    <n v="82"/>
    <n v="14"/>
    <s v="New Mexico State"/>
    <n v="60"/>
    <x v="0"/>
  </r>
  <r>
    <n v="1999"/>
    <x v="5"/>
    <x v="5"/>
    <s v="Kansas"/>
    <n v="95"/>
    <n v="11"/>
    <s v="Evansville"/>
    <n v="74"/>
    <x v="0"/>
  </r>
  <r>
    <n v="1999"/>
    <x v="5"/>
    <x v="2"/>
    <s v="Arizona"/>
    <n v="60"/>
    <n v="13"/>
    <s v="Oklahoma"/>
    <n v="61"/>
    <x v="1"/>
  </r>
  <r>
    <n v="1999"/>
    <x v="5"/>
    <x v="9"/>
    <s v="Charlotte"/>
    <n v="81"/>
    <n v="12"/>
    <s v="Rhode Island"/>
    <n v="70"/>
    <x v="0"/>
  </r>
  <r>
    <n v="1999"/>
    <x v="5"/>
    <x v="10"/>
    <s v="Villanova"/>
    <n v="70"/>
    <n v="9"/>
    <s v="Mississippi"/>
    <n v="72"/>
    <x v="1"/>
  </r>
  <r>
    <n v="1999"/>
    <x v="5"/>
    <x v="6"/>
    <s v="Texas"/>
    <n v="54"/>
    <n v="10"/>
    <s v="Purdue"/>
    <n v="58"/>
    <x v="1"/>
  </r>
  <r>
    <n v="1999"/>
    <x v="5"/>
    <x v="0"/>
    <s v="Michigan State"/>
    <n v="76"/>
    <n v="16"/>
    <s v="Mount St. Mary's"/>
    <n v="53"/>
    <x v="0"/>
  </r>
  <r>
    <n v="1999"/>
    <x v="5"/>
    <x v="5"/>
    <s v="Temple"/>
    <n v="61"/>
    <n v="11"/>
    <s v="Kent State"/>
    <n v="54"/>
    <x v="0"/>
  </r>
  <r>
    <n v="1999"/>
    <x v="5"/>
    <x v="2"/>
    <s v="Tennessee"/>
    <n v="62"/>
    <n v="13"/>
    <s v="Delaware"/>
    <n v="52"/>
    <x v="0"/>
  </r>
  <r>
    <n v="1999"/>
    <x v="5"/>
    <x v="9"/>
    <s v="Wisconsin"/>
    <n v="32"/>
    <n v="12"/>
    <s v="Missouri State"/>
    <n v="43"/>
    <x v="1"/>
  </r>
  <r>
    <n v="1999"/>
    <x v="5"/>
    <x v="10"/>
    <s v="College of Charleston"/>
    <n v="53"/>
    <n v="9"/>
    <s v="Tulsa"/>
    <n v="62"/>
    <x v="1"/>
  </r>
  <r>
    <n v="1999"/>
    <x v="5"/>
    <x v="0"/>
    <s v="Duke"/>
    <n v="99"/>
    <n v="16"/>
    <s v="Florida A&amp;M"/>
    <n v="58"/>
    <x v="0"/>
  </r>
  <r>
    <n v="1999"/>
    <x v="5"/>
    <x v="1"/>
    <s v="Miami (Fla.)"/>
    <n v="75"/>
    <n v="15"/>
    <s v="Lafayette"/>
    <n v="54"/>
    <x v="0"/>
  </r>
  <r>
    <n v="1999"/>
    <x v="5"/>
    <x v="9"/>
    <s v="UCLA"/>
    <n v="53"/>
    <n v="12"/>
    <s v="Detroit"/>
    <n v="56"/>
    <x v="1"/>
  </r>
  <r>
    <n v="1999"/>
    <x v="5"/>
    <x v="9"/>
    <s v="Iowa"/>
    <n v="77"/>
    <n v="12"/>
    <s v="Alabama-Birmingham"/>
    <n v="64"/>
    <x v="0"/>
  </r>
  <r>
    <n v="1999"/>
    <x v="5"/>
    <x v="10"/>
    <s v="Missouri"/>
    <n v="59"/>
    <n v="9"/>
    <s v="New Mexico"/>
    <n v="61"/>
    <x v="1"/>
  </r>
  <r>
    <n v="1999"/>
    <x v="5"/>
    <x v="0"/>
    <s v="Connecticut"/>
    <n v="91"/>
    <n v="16"/>
    <s v="Texas-San Antonio"/>
    <n v="66"/>
    <x v="0"/>
  </r>
  <r>
    <n v="1999"/>
    <x v="5"/>
    <x v="1"/>
    <s v="Maryland"/>
    <n v="82"/>
    <n v="15"/>
    <s v="Valparaiso"/>
    <n v="60"/>
    <x v="0"/>
  </r>
  <r>
    <n v="1999"/>
    <x v="5"/>
    <x v="6"/>
    <s v="Louisville"/>
    <n v="58"/>
    <n v="10"/>
    <s v="Creighton"/>
    <n v="62"/>
    <x v="1"/>
  </r>
  <r>
    <n v="1999"/>
    <x v="5"/>
    <x v="3"/>
    <s v="St. John's"/>
    <n v="69"/>
    <n v="14"/>
    <s v="Samford"/>
    <n v="43"/>
    <x v="0"/>
  </r>
  <r>
    <n v="1999"/>
    <x v="5"/>
    <x v="2"/>
    <s v="Arkansas"/>
    <n v="94"/>
    <n v="13"/>
    <s v="Siena"/>
    <n v="80"/>
    <x v="0"/>
  </r>
  <r>
    <n v="1999"/>
    <x v="5"/>
    <x v="0"/>
    <s v="Auburn"/>
    <n v="80"/>
    <n v="16"/>
    <s v="Winthrop"/>
    <n v="41"/>
    <x v="0"/>
  </r>
  <r>
    <n v="1999"/>
    <x v="5"/>
    <x v="10"/>
    <s v="Syracuse"/>
    <n v="61"/>
    <n v="9"/>
    <s v="Oklahoma State"/>
    <n v="69"/>
    <x v="1"/>
  </r>
  <r>
    <n v="1999"/>
    <x v="5"/>
    <x v="6"/>
    <s v="Minnesota"/>
    <n v="63"/>
    <n v="10"/>
    <s v="Gonzaga"/>
    <n v="75"/>
    <x v="1"/>
  </r>
  <r>
    <n v="1999"/>
    <x v="5"/>
    <x v="5"/>
    <s v="Indiana"/>
    <n v="108"/>
    <n v="11"/>
    <s v="George Washington"/>
    <n v="88"/>
    <x v="0"/>
  </r>
  <r>
    <n v="1999"/>
    <x v="5"/>
    <x v="2"/>
    <s v="Ohio State"/>
    <n v="72"/>
    <n v="13"/>
    <s v="Murray St."/>
    <n v="58"/>
    <x v="0"/>
  </r>
  <r>
    <n v="1999"/>
    <x v="5"/>
    <x v="5"/>
    <s v="Florida"/>
    <n v="75"/>
    <n v="11"/>
    <s v="Penn"/>
    <n v="61"/>
    <x v="0"/>
  </r>
  <r>
    <n v="1999"/>
    <x v="5"/>
    <x v="3"/>
    <s v="North Carolina"/>
    <n v="74"/>
    <n v="14"/>
    <s v="Weber State"/>
    <n v="76"/>
    <x v="1"/>
  </r>
  <r>
    <n v="1999"/>
    <x v="5"/>
    <x v="1"/>
    <s v="Stanford"/>
    <n v="69"/>
    <n v="15"/>
    <s v="Alcorn State"/>
    <n v="57"/>
    <x v="0"/>
  </r>
  <r>
    <n v="1998"/>
    <x v="0"/>
    <x v="3"/>
    <s v="Utah"/>
    <n v="69"/>
    <n v="2"/>
    <s v="Kentucky"/>
    <n v="78"/>
    <x v="1"/>
  </r>
  <r>
    <n v="1998"/>
    <x v="1"/>
    <x v="3"/>
    <s v="Stanford"/>
    <n v="85"/>
    <n v="2"/>
    <s v="Kentucky"/>
    <n v="86"/>
    <x v="1"/>
  </r>
  <r>
    <n v="1998"/>
    <x v="1"/>
    <x v="0"/>
    <s v="North Carolina"/>
    <n v="59"/>
    <n v="3"/>
    <s v="Utah"/>
    <n v="65"/>
    <x v="1"/>
  </r>
  <r>
    <n v="1998"/>
    <x v="2"/>
    <x v="0"/>
    <s v="Duke"/>
    <n v="84"/>
    <n v="2"/>
    <s v="Kentucky"/>
    <n v="86"/>
    <x v="1"/>
  </r>
  <r>
    <n v="1998"/>
    <x v="2"/>
    <x v="10"/>
    <s v="Rhode Island"/>
    <n v="77"/>
    <n v="3"/>
    <s v="Stanford"/>
    <n v="79"/>
    <x v="1"/>
  </r>
  <r>
    <n v="1998"/>
    <x v="2"/>
    <x v="0"/>
    <s v="Arizona"/>
    <n v="51"/>
    <n v="3"/>
    <s v="Utah"/>
    <n v="76"/>
    <x v="1"/>
  </r>
  <r>
    <n v="1998"/>
    <x v="2"/>
    <x v="0"/>
    <s v="North Carolina"/>
    <n v="75"/>
    <n v="2"/>
    <s v="Connecticut"/>
    <n v="64"/>
    <x v="0"/>
  </r>
  <r>
    <n v="1998"/>
    <x v="3"/>
    <x v="3"/>
    <s v="Stanford"/>
    <n v="67"/>
    <n v="2"/>
    <s v="Purdue"/>
    <n v="59"/>
    <x v="0"/>
  </r>
  <r>
    <n v="1998"/>
    <x v="3"/>
    <x v="0"/>
    <s v="Duke"/>
    <n v="80"/>
    <n v="5"/>
    <s v="Syracuse"/>
    <n v="67"/>
    <x v="0"/>
  </r>
  <r>
    <n v="1998"/>
    <x v="3"/>
    <x v="10"/>
    <s v="Rhode Island"/>
    <n v="74"/>
    <n v="13"/>
    <s v="Valparaiso"/>
    <n v="68"/>
    <x v="0"/>
  </r>
  <r>
    <n v="1998"/>
    <x v="3"/>
    <x v="5"/>
    <s v="UCLA"/>
    <n v="68"/>
    <n v="2"/>
    <s v="Kentucky"/>
    <n v="94"/>
    <x v="1"/>
  </r>
  <r>
    <n v="1998"/>
    <x v="3"/>
    <x v="0"/>
    <s v="North Carolina"/>
    <n v="73"/>
    <n v="4"/>
    <s v="Michigan State"/>
    <n v="58"/>
    <x v="0"/>
  </r>
  <r>
    <n v="1998"/>
    <x v="3"/>
    <x v="4"/>
    <s v="Washington"/>
    <n v="74"/>
    <n v="2"/>
    <s v="Connecticut"/>
    <n v="75"/>
    <x v="1"/>
  </r>
  <r>
    <n v="1998"/>
    <x v="3"/>
    <x v="0"/>
    <s v="Arizona"/>
    <n v="87"/>
    <n v="4"/>
    <s v="Maryland"/>
    <n v="79"/>
    <x v="0"/>
  </r>
  <r>
    <n v="1998"/>
    <x v="3"/>
    <x v="3"/>
    <s v="Utah"/>
    <n v="65"/>
    <n v="10"/>
    <s v="West Virginia"/>
    <n v="62"/>
    <x v="0"/>
  </r>
  <r>
    <n v="1998"/>
    <x v="4"/>
    <x v="7"/>
    <s v="Florida State"/>
    <n v="77"/>
    <n v="13"/>
    <s v="Valparaiso"/>
    <n v="83"/>
    <x v="1"/>
  </r>
  <r>
    <n v="1998"/>
    <x v="4"/>
    <x v="9"/>
    <s v="Syracuse"/>
    <n v="56"/>
    <n v="4"/>
    <s v="New Mexico"/>
    <n v="46"/>
    <x v="0"/>
  </r>
  <r>
    <n v="1998"/>
    <x v="4"/>
    <x v="0"/>
    <s v="Duke"/>
    <n v="79"/>
    <n v="8"/>
    <s v="Oklahoma State"/>
    <n v="73"/>
    <x v="0"/>
  </r>
  <r>
    <n v="1998"/>
    <x v="4"/>
    <x v="8"/>
    <s v="Detroit"/>
    <n v="65"/>
    <n v="2"/>
    <s v="Purdue"/>
    <n v="80"/>
    <x v="1"/>
  </r>
  <r>
    <n v="1998"/>
    <x v="4"/>
    <x v="0"/>
    <s v="Kansas"/>
    <n v="75"/>
    <n v="8"/>
    <s v="Rhode Island"/>
    <n v="80"/>
    <x v="1"/>
  </r>
  <r>
    <n v="1998"/>
    <x v="4"/>
    <x v="4"/>
    <s v="Western Michigan"/>
    <n v="65"/>
    <n v="3"/>
    <s v="Stanford"/>
    <n v="83"/>
    <x v="1"/>
  </r>
  <r>
    <n v="1998"/>
    <x v="4"/>
    <x v="8"/>
    <s v="St. Louis"/>
    <n v="61"/>
    <n v="2"/>
    <s v="Kentucky"/>
    <n v="88"/>
    <x v="1"/>
  </r>
  <r>
    <n v="1998"/>
    <x v="4"/>
    <x v="5"/>
    <s v="UCLA"/>
    <n v="85"/>
    <n v="3"/>
    <s v="Michigan"/>
    <n v="82"/>
    <x v="0"/>
  </r>
  <r>
    <n v="1998"/>
    <x v="4"/>
    <x v="5"/>
    <s v="Arkansas"/>
    <n v="69"/>
    <n v="3"/>
    <s v="Utah"/>
    <n v="75"/>
    <x v="1"/>
  </r>
  <r>
    <n v="1998"/>
    <x v="4"/>
    <x v="8"/>
    <s v="West Virginia"/>
    <n v="75"/>
    <n v="2"/>
    <s v="Cincinnati"/>
    <n v="74"/>
    <x v="0"/>
  </r>
  <r>
    <n v="1998"/>
    <x v="4"/>
    <x v="0"/>
    <s v="North Carolina"/>
    <n v="93"/>
    <n v="8"/>
    <s v="Charlotte"/>
    <n v="83"/>
    <x v="0"/>
  </r>
  <r>
    <n v="1998"/>
    <x v="4"/>
    <x v="6"/>
    <s v="Indiana"/>
    <n v="61"/>
    <n v="2"/>
    <s v="Connecticut"/>
    <n v="78"/>
    <x v="1"/>
  </r>
  <r>
    <n v="1998"/>
    <x v="4"/>
    <x v="9"/>
    <s v="Princeton"/>
    <n v="51"/>
    <n v="4"/>
    <s v="Michigan State"/>
    <n v="63"/>
    <x v="1"/>
  </r>
  <r>
    <n v="1998"/>
    <x v="4"/>
    <x v="4"/>
    <s v="Washington"/>
    <n v="81"/>
    <n v="14"/>
    <s v="Richmond"/>
    <n v="66"/>
    <x v="0"/>
  </r>
  <r>
    <n v="1998"/>
    <x v="4"/>
    <x v="0"/>
    <s v="Arizona"/>
    <n v="82"/>
    <n v="9"/>
    <s v="Illinois State"/>
    <n v="49"/>
    <x v="0"/>
  </r>
  <r>
    <n v="1998"/>
    <x v="4"/>
    <x v="9"/>
    <s v="Illinois"/>
    <n v="61"/>
    <n v="4"/>
    <s v="Maryland"/>
    <n v="67"/>
    <x v="1"/>
  </r>
  <r>
    <n v="1998"/>
    <x v="5"/>
    <x v="0"/>
    <s v="Duke"/>
    <n v="99"/>
    <n v="16"/>
    <s v="Radford"/>
    <n v="63"/>
    <x v="0"/>
  </r>
  <r>
    <n v="1998"/>
    <x v="5"/>
    <x v="6"/>
    <s v="St. John's"/>
    <n v="64"/>
    <n v="10"/>
    <s v="Detroit"/>
    <n v="66"/>
    <x v="1"/>
  </r>
  <r>
    <n v="1998"/>
    <x v="5"/>
    <x v="0"/>
    <s v="Kansas"/>
    <n v="110"/>
    <n v="16"/>
    <s v="Prairie View"/>
    <n v="52"/>
    <x v="0"/>
  </r>
  <r>
    <n v="1998"/>
    <x v="5"/>
    <x v="10"/>
    <s v="Rhode Island"/>
    <n v="97"/>
    <n v="9"/>
    <s v="Murray St."/>
    <n v="74"/>
    <x v="0"/>
  </r>
  <r>
    <n v="1998"/>
    <x v="5"/>
    <x v="9"/>
    <s v="TCU"/>
    <n v="87"/>
    <n v="12"/>
    <s v="Florida State"/>
    <n v="96"/>
    <x v="1"/>
  </r>
  <r>
    <n v="1998"/>
    <x v="5"/>
    <x v="2"/>
    <s v="Mississippi"/>
    <n v="69"/>
    <n v="13"/>
    <s v="Valparaiso"/>
    <n v="70"/>
    <x v="1"/>
  </r>
  <r>
    <n v="1998"/>
    <x v="5"/>
    <x v="5"/>
    <s v="Clemson"/>
    <n v="72"/>
    <n v="11"/>
    <s v="Western Michigan"/>
    <n v="75"/>
    <x v="1"/>
  </r>
  <r>
    <n v="1998"/>
    <x v="5"/>
    <x v="3"/>
    <s v="Stanford"/>
    <n v="67"/>
    <n v="14"/>
    <s v="College of Charleston"/>
    <n v="57"/>
    <x v="0"/>
  </r>
  <r>
    <n v="1998"/>
    <x v="5"/>
    <x v="1"/>
    <s v="Purdue"/>
    <n v="95"/>
    <n v="15"/>
    <s v="Delaware"/>
    <n v="56"/>
    <x v="0"/>
  </r>
  <r>
    <n v="1998"/>
    <x v="5"/>
    <x v="10"/>
    <s v="Oklahoma State"/>
    <n v="74"/>
    <n v="9"/>
    <s v="George Washington"/>
    <n v="59"/>
    <x v="0"/>
  </r>
  <r>
    <n v="1998"/>
    <x v="5"/>
    <x v="9"/>
    <s v="Syracuse"/>
    <n v="63"/>
    <n v="12"/>
    <s v="Iona"/>
    <n v="61"/>
    <x v="0"/>
  </r>
  <r>
    <n v="1998"/>
    <x v="5"/>
    <x v="2"/>
    <s v="New Mexico"/>
    <n v="79"/>
    <n v="13"/>
    <s v="Butler"/>
    <n v="62"/>
    <x v="0"/>
  </r>
  <r>
    <n v="1998"/>
    <x v="5"/>
    <x v="5"/>
    <s v="UCLA"/>
    <n v="65"/>
    <n v="11"/>
    <s v="Miami (Fla.)"/>
    <n v="62"/>
    <x v="0"/>
  </r>
  <r>
    <n v="1998"/>
    <x v="5"/>
    <x v="3"/>
    <s v="Michigan"/>
    <n v="80"/>
    <n v="14"/>
    <s v="Davidson"/>
    <n v="61"/>
    <x v="0"/>
  </r>
  <r>
    <n v="1998"/>
    <x v="5"/>
    <x v="6"/>
    <s v="Massachusetts"/>
    <n v="46"/>
    <n v="10"/>
    <s v="St. Louis"/>
    <n v="51"/>
    <x v="1"/>
  </r>
  <r>
    <n v="1998"/>
    <x v="5"/>
    <x v="1"/>
    <s v="Kentucky"/>
    <n v="82"/>
    <n v="15"/>
    <s v="South Carolina State"/>
    <n v="67"/>
    <x v="0"/>
  </r>
  <r>
    <n v="1998"/>
    <x v="5"/>
    <x v="5"/>
    <s v="Xavier"/>
    <n v="68"/>
    <n v="11"/>
    <s v="Washington"/>
    <n v="69"/>
    <x v="1"/>
  </r>
  <r>
    <n v="1998"/>
    <x v="5"/>
    <x v="1"/>
    <s v="Cincinnati"/>
    <n v="65"/>
    <n v="15"/>
    <s v="Northern Arizona"/>
    <n v="62"/>
    <x v="0"/>
  </r>
  <r>
    <n v="1998"/>
    <x v="5"/>
    <x v="6"/>
    <s v="Temple"/>
    <n v="52"/>
    <n v="10"/>
    <s v="West Virginia"/>
    <n v="82"/>
    <x v="1"/>
  </r>
  <r>
    <n v="1998"/>
    <x v="5"/>
    <x v="3"/>
    <s v="Utah"/>
    <n v="85"/>
    <n v="14"/>
    <s v="San Francisco"/>
    <n v="68"/>
    <x v="0"/>
  </r>
  <r>
    <n v="1998"/>
    <x v="5"/>
    <x v="0"/>
    <s v="North Carolina"/>
    <n v="88"/>
    <n v="16"/>
    <s v="Navy"/>
    <n v="52"/>
    <x v="0"/>
  </r>
  <r>
    <n v="1998"/>
    <x v="5"/>
    <x v="10"/>
    <s v="Charlotte"/>
    <n v="77"/>
    <n v="9"/>
    <s v="Illinois-Chicago"/>
    <n v="62"/>
    <x v="0"/>
  </r>
  <r>
    <n v="1998"/>
    <x v="5"/>
    <x v="9"/>
    <s v="Princeton"/>
    <n v="69"/>
    <n v="12"/>
    <s v="UNLV"/>
    <n v="57"/>
    <x v="0"/>
  </r>
  <r>
    <n v="1998"/>
    <x v="5"/>
    <x v="3"/>
    <s v="South Carolina"/>
    <n v="61"/>
    <n v="14"/>
    <s v="Richmond"/>
    <n v="62"/>
    <x v="1"/>
  </r>
  <r>
    <n v="1998"/>
    <x v="5"/>
    <x v="6"/>
    <s v="Indiana"/>
    <n v="94"/>
    <n v="10"/>
    <s v="Oklahoma"/>
    <n v="87"/>
    <x v="0"/>
  </r>
  <r>
    <n v="1998"/>
    <x v="5"/>
    <x v="1"/>
    <s v="Connecticut"/>
    <n v="93"/>
    <n v="15"/>
    <s v="Fairleigh Dickinson"/>
    <n v="85"/>
    <x v="0"/>
  </r>
  <r>
    <n v="1998"/>
    <x v="5"/>
    <x v="0"/>
    <s v="Arizona"/>
    <n v="99"/>
    <n v="16"/>
    <s v="Nicholls State"/>
    <n v="60"/>
    <x v="0"/>
  </r>
  <r>
    <n v="1998"/>
    <x v="5"/>
    <x v="10"/>
    <s v="Tennessee"/>
    <n v="81"/>
    <n v="9"/>
    <s v="Illinois State"/>
    <n v="82"/>
    <x v="1"/>
  </r>
  <r>
    <n v="1998"/>
    <x v="5"/>
    <x v="9"/>
    <s v="Illinois"/>
    <n v="64"/>
    <n v="12"/>
    <s v="South Alabama"/>
    <n v="51"/>
    <x v="0"/>
  </r>
  <r>
    <n v="1998"/>
    <x v="5"/>
    <x v="2"/>
    <s v="Michigan State"/>
    <n v="83"/>
    <n v="13"/>
    <s v="Eastern Michigan"/>
    <n v="71"/>
    <x v="0"/>
  </r>
  <r>
    <n v="1998"/>
    <x v="5"/>
    <x v="2"/>
    <s v="Maryland"/>
    <n v="82"/>
    <n v="13"/>
    <s v="Utah State"/>
    <n v="68"/>
    <x v="0"/>
  </r>
  <r>
    <n v="1998"/>
    <x v="5"/>
    <x v="5"/>
    <s v="Arkansas"/>
    <n v="74"/>
    <n v="11"/>
    <s v="Nebraska"/>
    <n v="65"/>
    <x v="0"/>
  </r>
  <r>
    <n v="1997"/>
    <x v="0"/>
    <x v="0"/>
    <s v="Kentucky"/>
    <n v="79"/>
    <n v="4"/>
    <s v="Arizona"/>
    <n v="84"/>
    <x v="1"/>
  </r>
  <r>
    <n v="1997"/>
    <x v="1"/>
    <x v="0"/>
    <s v="Kentucky"/>
    <n v="78"/>
    <n v="1"/>
    <s v="Minnesota"/>
    <n v="69"/>
    <x v="0"/>
  </r>
  <r>
    <n v="1997"/>
    <x v="1"/>
    <x v="0"/>
    <s v="North Carolina"/>
    <n v="58"/>
    <n v="4"/>
    <s v="Arizona"/>
    <n v="66"/>
    <x v="1"/>
  </r>
  <r>
    <n v="1997"/>
    <x v="2"/>
    <x v="2"/>
    <s v="Arizona"/>
    <n v="96"/>
    <n v="10"/>
    <s v="Providence"/>
    <n v="92"/>
    <x v="0"/>
  </r>
  <r>
    <n v="1997"/>
    <x v="2"/>
    <x v="0"/>
    <s v="North Carolina"/>
    <n v="97"/>
    <n v="6"/>
    <s v="Louisville"/>
    <n v="74"/>
    <x v="0"/>
  </r>
  <r>
    <n v="1997"/>
    <x v="2"/>
    <x v="0"/>
    <s v="Kentucky"/>
    <n v="72"/>
    <n v="2"/>
    <s v="Utah"/>
    <n v="59"/>
    <x v="0"/>
  </r>
  <r>
    <n v="1997"/>
    <x v="2"/>
    <x v="0"/>
    <s v="Minnesota"/>
    <n v="80"/>
    <n v="2"/>
    <s v="UCLA"/>
    <n v="72"/>
    <x v="0"/>
  </r>
  <r>
    <n v="1997"/>
    <x v="3"/>
    <x v="12"/>
    <s v="Chattanooga"/>
    <n v="65"/>
    <n v="10"/>
    <s v="Providence"/>
    <n v="71"/>
    <x v="1"/>
  </r>
  <r>
    <n v="1997"/>
    <x v="3"/>
    <x v="0"/>
    <s v="North Carolina"/>
    <n v="63"/>
    <n v="5"/>
    <s v="California"/>
    <n v="57"/>
    <x v="0"/>
  </r>
  <r>
    <n v="1997"/>
    <x v="3"/>
    <x v="5"/>
    <s v="Louisville"/>
    <n v="78"/>
    <n v="10"/>
    <s v="Texas"/>
    <n v="63"/>
    <x v="0"/>
  </r>
  <r>
    <n v="1997"/>
    <x v="3"/>
    <x v="0"/>
    <s v="Kansas"/>
    <n v="82"/>
    <n v="4"/>
    <s v="Arizona"/>
    <n v="85"/>
    <x v="1"/>
  </r>
  <r>
    <n v="1997"/>
    <x v="3"/>
    <x v="0"/>
    <s v="Minnesota"/>
    <n v="90"/>
    <n v="4"/>
    <s v="Clemson"/>
    <n v="84"/>
    <x v="0"/>
  </r>
  <r>
    <n v="1997"/>
    <x v="3"/>
    <x v="0"/>
    <s v="Kentucky"/>
    <n v="83"/>
    <n v="4"/>
    <s v="St. Joseph's"/>
    <n v="68"/>
    <x v="0"/>
  </r>
  <r>
    <n v="1997"/>
    <x v="3"/>
    <x v="5"/>
    <s v="Iowa State"/>
    <n v="73"/>
    <n v="2"/>
    <s v="UCLA"/>
    <n v="74"/>
    <x v="1"/>
  </r>
  <r>
    <n v="1997"/>
    <x v="3"/>
    <x v="5"/>
    <s v="Stanford"/>
    <n v="77"/>
    <n v="2"/>
    <s v="Utah"/>
    <n v="82"/>
    <x v="1"/>
  </r>
  <r>
    <n v="1997"/>
    <x v="4"/>
    <x v="8"/>
    <s v="Providence"/>
    <n v="98"/>
    <n v="2"/>
    <s v="Duke"/>
    <n v="87"/>
    <x v="0"/>
  </r>
  <r>
    <n v="1997"/>
    <x v="4"/>
    <x v="5"/>
    <s v="Stanford"/>
    <n v="72"/>
    <n v="3"/>
    <s v="Wake Forest"/>
    <n v="66"/>
    <x v="0"/>
  </r>
  <r>
    <n v="1997"/>
    <x v="4"/>
    <x v="6"/>
    <s v="Charlotte"/>
    <n v="58"/>
    <n v="2"/>
    <s v="Utah"/>
    <n v="77"/>
    <x v="1"/>
  </r>
  <r>
    <n v="1997"/>
    <x v="4"/>
    <x v="0"/>
    <s v="Minnesota"/>
    <n v="76"/>
    <n v="9"/>
    <s v="Temple"/>
    <n v="57"/>
    <x v="0"/>
  </r>
  <r>
    <n v="1997"/>
    <x v="4"/>
    <x v="9"/>
    <s v="Tulsa"/>
    <n v="59"/>
    <n v="4"/>
    <s v="Clemson"/>
    <n v="65"/>
    <x v="1"/>
  </r>
  <r>
    <n v="1997"/>
    <x v="4"/>
    <x v="5"/>
    <s v="Louisville"/>
    <n v="64"/>
    <n v="3"/>
    <s v="New Mexico"/>
    <n v="63"/>
    <x v="0"/>
  </r>
  <r>
    <n v="1997"/>
    <x v="4"/>
    <x v="8"/>
    <s v="Texas"/>
    <n v="82"/>
    <n v="15"/>
    <s v="Coppin State"/>
    <n v="81"/>
    <x v="0"/>
  </r>
  <r>
    <n v="1997"/>
    <x v="4"/>
    <x v="5"/>
    <s v="Illinois"/>
    <n v="63"/>
    <n v="14"/>
    <s v="Chattanooga"/>
    <n v="75"/>
    <x v="1"/>
  </r>
  <r>
    <n v="1997"/>
    <x v="4"/>
    <x v="9"/>
    <s v="California"/>
    <n v="75"/>
    <n v="4"/>
    <s v="Villanova"/>
    <n v="68"/>
    <x v="0"/>
  </r>
  <r>
    <n v="1997"/>
    <x v="4"/>
    <x v="5"/>
    <s v="Iowa State"/>
    <n v="67"/>
    <n v="3"/>
    <s v="Cincinnati"/>
    <n v="66"/>
    <x v="0"/>
  </r>
  <r>
    <n v="1997"/>
    <x v="4"/>
    <x v="6"/>
    <s v="Xavier"/>
    <n v="83"/>
    <n v="2"/>
    <s v="UCLA"/>
    <n v="96"/>
    <x v="1"/>
  </r>
  <r>
    <n v="1997"/>
    <x v="4"/>
    <x v="0"/>
    <s v="Kentucky"/>
    <n v="75"/>
    <n v="8"/>
    <s v="Iowa"/>
    <n v="69"/>
    <x v="0"/>
  </r>
  <r>
    <n v="1997"/>
    <x v="4"/>
    <x v="9"/>
    <s v="Boston College"/>
    <n v="77"/>
    <n v="4"/>
    <s v="St. Joseph's"/>
    <n v="81"/>
    <x v="1"/>
  </r>
  <r>
    <n v="1997"/>
    <x v="4"/>
    <x v="0"/>
    <s v="Kansas"/>
    <n v="75"/>
    <n v="8"/>
    <s v="Purdue"/>
    <n v="61"/>
    <x v="0"/>
  </r>
  <r>
    <n v="1997"/>
    <x v="4"/>
    <x v="7"/>
    <s v="College of Charleston"/>
    <n v="69"/>
    <n v="4"/>
    <s v="Arizona"/>
    <n v="73"/>
    <x v="1"/>
  </r>
  <r>
    <n v="1997"/>
    <x v="4"/>
    <x v="0"/>
    <s v="North Carolina"/>
    <n v="73"/>
    <n v="9"/>
    <s v="Colorado"/>
    <n v="56"/>
    <x v="0"/>
  </r>
  <r>
    <n v="1997"/>
    <x v="5"/>
    <x v="3"/>
    <s v="New Mexico"/>
    <n v="59"/>
    <n v="14"/>
    <s v="Old Dominion"/>
    <n v="55"/>
    <x v="0"/>
  </r>
  <r>
    <n v="1997"/>
    <x v="5"/>
    <x v="5"/>
    <s v="Louisville"/>
    <n v="65"/>
    <n v="11"/>
    <s v="Massachusetts"/>
    <n v="57"/>
    <x v="0"/>
  </r>
  <r>
    <n v="1997"/>
    <x v="5"/>
    <x v="6"/>
    <s v="Charlotte"/>
    <n v="79"/>
    <n v="10"/>
    <s v="Georgetown"/>
    <n v="67"/>
    <x v="0"/>
  </r>
  <r>
    <n v="1997"/>
    <x v="5"/>
    <x v="6"/>
    <s v="Marquette"/>
    <n v="59"/>
    <n v="10"/>
    <s v="Providence"/>
    <n v="81"/>
    <x v="1"/>
  </r>
  <r>
    <n v="1997"/>
    <x v="5"/>
    <x v="1"/>
    <s v="Duke"/>
    <n v="71"/>
    <n v="15"/>
    <s v="Murray St."/>
    <n v="68"/>
    <x v="0"/>
  </r>
  <r>
    <n v="1997"/>
    <x v="5"/>
    <x v="3"/>
    <s v="Georgia"/>
    <n v="70"/>
    <n v="14"/>
    <s v="Chattanooga"/>
    <n v="73"/>
    <x v="1"/>
  </r>
  <r>
    <n v="1997"/>
    <x v="5"/>
    <x v="3"/>
    <s v="Wake Forest"/>
    <n v="68"/>
    <n v="14"/>
    <s v="St. Mary's (Cal.)"/>
    <n v="46"/>
    <x v="0"/>
  </r>
  <r>
    <n v="1997"/>
    <x v="5"/>
    <x v="0"/>
    <s v="Minnesota"/>
    <n v="78"/>
    <n v="16"/>
    <s v="Texas State"/>
    <n v="46"/>
    <x v="0"/>
  </r>
  <r>
    <n v="1997"/>
    <x v="5"/>
    <x v="5"/>
    <s v="Stanford"/>
    <n v="80"/>
    <n v="11"/>
    <s v="Oklahoma"/>
    <n v="67"/>
    <x v="0"/>
  </r>
  <r>
    <n v="1997"/>
    <x v="5"/>
    <x v="10"/>
    <s v="Mississippi"/>
    <n v="40"/>
    <n v="9"/>
    <s v="Temple"/>
    <n v="62"/>
    <x v="1"/>
  </r>
  <r>
    <n v="1997"/>
    <x v="5"/>
    <x v="5"/>
    <s v="Illinois"/>
    <n v="90"/>
    <n v="11"/>
    <s v="Southern California"/>
    <n v="77"/>
    <x v="0"/>
  </r>
  <r>
    <n v="1997"/>
    <x v="5"/>
    <x v="9"/>
    <s v="Tulsa"/>
    <n v="81"/>
    <n v="12"/>
    <s v="Boston University"/>
    <n v="52"/>
    <x v="0"/>
  </r>
  <r>
    <n v="1997"/>
    <x v="5"/>
    <x v="6"/>
    <s v="Wisconsin"/>
    <n v="58"/>
    <n v="10"/>
    <s v="Texas"/>
    <n v="71"/>
    <x v="1"/>
  </r>
  <r>
    <n v="1997"/>
    <x v="5"/>
    <x v="1"/>
    <s v="Utah"/>
    <n v="75"/>
    <n v="15"/>
    <s v="Navy"/>
    <n v="61"/>
    <x v="0"/>
  </r>
  <r>
    <n v="1997"/>
    <x v="5"/>
    <x v="2"/>
    <s v="Clemson"/>
    <n v="68"/>
    <n v="13"/>
    <s v="Miami (Ohio)"/>
    <n v="56"/>
    <x v="0"/>
  </r>
  <r>
    <n v="1997"/>
    <x v="5"/>
    <x v="1"/>
    <s v="South Carolina"/>
    <n v="65"/>
    <n v="15"/>
    <s v="Coppin State"/>
    <n v="78"/>
    <x v="1"/>
  </r>
  <r>
    <n v="1997"/>
    <x v="5"/>
    <x v="6"/>
    <s v="Xavier"/>
    <n v="80"/>
    <n v="10"/>
    <s v="Vanderbilt"/>
    <n v="68"/>
    <x v="0"/>
  </r>
  <r>
    <n v="1997"/>
    <x v="5"/>
    <x v="2"/>
    <s v="Villanova"/>
    <n v="101"/>
    <n v="13"/>
    <s v="Long Island"/>
    <n v="91"/>
    <x v="0"/>
  </r>
  <r>
    <n v="1997"/>
    <x v="5"/>
    <x v="2"/>
    <s v="St. Joseph's"/>
    <n v="75"/>
    <n v="13"/>
    <s v="Pacific"/>
    <n v="65"/>
    <x v="0"/>
  </r>
  <r>
    <n v="1997"/>
    <x v="5"/>
    <x v="9"/>
    <s v="Boston College"/>
    <n v="73"/>
    <n v="12"/>
    <s v="Valparaiso"/>
    <n v="66"/>
    <x v="0"/>
  </r>
  <r>
    <n v="1997"/>
    <x v="5"/>
    <x v="10"/>
    <s v="Iowa"/>
    <n v="73"/>
    <n v="9"/>
    <s v="Virginia"/>
    <n v="60"/>
    <x v="0"/>
  </r>
  <r>
    <n v="1997"/>
    <x v="5"/>
    <x v="0"/>
    <s v="Kentucky"/>
    <n v="92"/>
    <n v="16"/>
    <s v="Montana"/>
    <n v="54"/>
    <x v="0"/>
  </r>
  <r>
    <n v="1997"/>
    <x v="5"/>
    <x v="2"/>
    <s v="Arizona"/>
    <n v="65"/>
    <n v="13"/>
    <s v="South Alabama"/>
    <n v="57"/>
    <x v="0"/>
  </r>
  <r>
    <n v="1997"/>
    <x v="5"/>
    <x v="9"/>
    <s v="Maryland"/>
    <n v="66"/>
    <n v="12"/>
    <s v="College of Charleston"/>
    <n v="75"/>
    <x v="1"/>
  </r>
  <r>
    <n v="1997"/>
    <x v="5"/>
    <x v="10"/>
    <s v="Purdue"/>
    <n v="83"/>
    <n v="9"/>
    <s v="Rhode Island"/>
    <n v="76"/>
    <x v="0"/>
  </r>
  <r>
    <n v="1997"/>
    <x v="5"/>
    <x v="0"/>
    <s v="Kansas"/>
    <n v="78"/>
    <n v="16"/>
    <s v="Jackson State"/>
    <n v="64"/>
    <x v="0"/>
  </r>
  <r>
    <n v="1997"/>
    <x v="5"/>
    <x v="0"/>
    <s v="North Carolina"/>
    <n v="82"/>
    <n v="16"/>
    <s v="Fairfield"/>
    <n v="74"/>
    <x v="0"/>
  </r>
  <r>
    <n v="1997"/>
    <x v="5"/>
    <x v="1"/>
    <s v="UCLA"/>
    <n v="109"/>
    <n v="15"/>
    <s v="Charleston Southern"/>
    <n v="75"/>
    <x v="0"/>
  </r>
  <r>
    <n v="1997"/>
    <x v="5"/>
    <x v="3"/>
    <s v="Cincinnati"/>
    <n v="86"/>
    <n v="14"/>
    <s v="Butler"/>
    <n v="69"/>
    <x v="0"/>
  </r>
  <r>
    <n v="1997"/>
    <x v="5"/>
    <x v="5"/>
    <s v="Iowa State"/>
    <n v="69"/>
    <n v="11"/>
    <s v="Illinois State"/>
    <n v="57"/>
    <x v="0"/>
  </r>
  <r>
    <n v="1997"/>
    <x v="5"/>
    <x v="9"/>
    <s v="California"/>
    <n v="55"/>
    <n v="12"/>
    <s v="Princeton"/>
    <n v="52"/>
    <x v="0"/>
  </r>
  <r>
    <n v="1997"/>
    <x v="5"/>
    <x v="10"/>
    <s v="Indiana"/>
    <n v="62"/>
    <n v="9"/>
    <s v="Colorado"/>
    <n v="80"/>
    <x v="1"/>
  </r>
  <r>
    <n v="1996"/>
    <x v="0"/>
    <x v="2"/>
    <s v="Syracuse"/>
    <n v="67"/>
    <n v="1"/>
    <s v="Kentucky"/>
    <n v="76"/>
    <x v="1"/>
  </r>
  <r>
    <n v="1996"/>
    <x v="1"/>
    <x v="0"/>
    <s v="Massachusetts"/>
    <n v="74"/>
    <n v="1"/>
    <s v="Kentucky"/>
    <n v="81"/>
    <x v="1"/>
  </r>
  <r>
    <n v="1996"/>
    <x v="1"/>
    <x v="9"/>
    <s v="Mississippi State"/>
    <n v="69"/>
    <n v="4"/>
    <s v="Syracuse"/>
    <n v="77"/>
    <x v="1"/>
  </r>
  <r>
    <n v="1996"/>
    <x v="2"/>
    <x v="2"/>
    <s v="Syracuse"/>
    <n v="60"/>
    <n v="2"/>
    <s v="Kansas"/>
    <n v="57"/>
    <x v="0"/>
  </r>
  <r>
    <n v="1996"/>
    <x v="2"/>
    <x v="9"/>
    <s v="Mississippi State"/>
    <n v="73"/>
    <n v="2"/>
    <s v="Cincinnati"/>
    <n v="63"/>
    <x v="0"/>
  </r>
  <r>
    <n v="1996"/>
    <x v="2"/>
    <x v="0"/>
    <s v="Kentucky"/>
    <n v="83"/>
    <n v="2"/>
    <s v="Wake Forest"/>
    <n v="63"/>
    <x v="0"/>
  </r>
  <r>
    <n v="1996"/>
    <x v="2"/>
    <x v="0"/>
    <s v="Massachusetts"/>
    <n v="86"/>
    <n v="2"/>
    <s v="Georgetown"/>
    <n v="62"/>
    <x v="0"/>
  </r>
  <r>
    <n v="1996"/>
    <x v="3"/>
    <x v="0"/>
    <s v="Connecticut"/>
    <n v="55"/>
    <n v="5"/>
    <s v="Mississippi State"/>
    <n v="60"/>
    <x v="1"/>
  </r>
  <r>
    <n v="1996"/>
    <x v="3"/>
    <x v="3"/>
    <s v="Arizona"/>
    <n v="80"/>
    <n v="2"/>
    <s v="Kansas"/>
    <n v="83"/>
    <x v="1"/>
  </r>
  <r>
    <n v="1996"/>
    <x v="3"/>
    <x v="10"/>
    <s v="Georgia"/>
    <n v="81"/>
    <n v="4"/>
    <s v="Syracuse"/>
    <n v="83"/>
    <x v="1"/>
  </r>
  <r>
    <n v="1996"/>
    <x v="3"/>
    <x v="3"/>
    <s v="Georgia Tech"/>
    <n v="70"/>
    <n v="2"/>
    <s v="Cincinnati"/>
    <n v="87"/>
    <x v="1"/>
  </r>
  <r>
    <n v="1996"/>
    <x v="3"/>
    <x v="0"/>
    <s v="Kentucky"/>
    <n v="101"/>
    <n v="4"/>
    <s v="Utah"/>
    <n v="70"/>
    <x v="0"/>
  </r>
  <r>
    <n v="1996"/>
    <x v="3"/>
    <x v="5"/>
    <s v="Louisville"/>
    <n v="59"/>
    <n v="2"/>
    <s v="Wake Forest"/>
    <n v="60"/>
    <x v="1"/>
  </r>
  <r>
    <n v="1996"/>
    <x v="3"/>
    <x v="0"/>
    <s v="Massachusetts"/>
    <n v="79"/>
    <n v="12"/>
    <s v="Arkansas"/>
    <n v="63"/>
    <x v="0"/>
  </r>
  <r>
    <n v="1996"/>
    <x v="3"/>
    <x v="3"/>
    <s v="Texas Tech"/>
    <n v="90"/>
    <n v="2"/>
    <s v="Georgetown"/>
    <n v="98"/>
    <x v="1"/>
  </r>
  <r>
    <n v="1996"/>
    <x v="4"/>
    <x v="6"/>
    <s v="Temple"/>
    <n v="65"/>
    <n v="2"/>
    <s v="Cincinnati"/>
    <n v="78"/>
    <x v="1"/>
  </r>
  <r>
    <n v="1996"/>
    <x v="4"/>
    <x v="8"/>
    <s v="Santa Clara"/>
    <n v="51"/>
    <n v="2"/>
    <s v="Kansas"/>
    <n v="76"/>
    <x v="1"/>
  </r>
  <r>
    <n v="1996"/>
    <x v="4"/>
    <x v="5"/>
    <s v="Iowa"/>
    <n v="73"/>
    <n v="3"/>
    <s v="Arizona"/>
    <n v="87"/>
    <x v="1"/>
  </r>
  <r>
    <n v="1996"/>
    <x v="4"/>
    <x v="8"/>
    <s v="Texas"/>
    <n v="62"/>
    <n v="2"/>
    <s v="Wake Forest"/>
    <n v="65"/>
    <x v="1"/>
  </r>
  <r>
    <n v="1996"/>
    <x v="4"/>
    <x v="4"/>
    <s v="Boston College"/>
    <n v="89"/>
    <n v="3"/>
    <s v="Georgia Tech"/>
    <n v="103"/>
    <x v="1"/>
  </r>
  <r>
    <n v="1996"/>
    <x v="4"/>
    <x v="5"/>
    <s v="Louisville"/>
    <n v="68"/>
    <n v="3"/>
    <s v="Villanova"/>
    <n v="64"/>
    <x v="0"/>
  </r>
  <r>
    <n v="1996"/>
    <x v="4"/>
    <x v="6"/>
    <s v="New Mexico"/>
    <n v="62"/>
    <n v="2"/>
    <s v="Georgetown"/>
    <n v="73"/>
    <x v="1"/>
  </r>
  <r>
    <n v="1996"/>
    <x v="4"/>
    <x v="5"/>
    <s v="North Carolina"/>
    <n v="73"/>
    <n v="3"/>
    <s v="Texas Tech"/>
    <n v="92"/>
    <x v="1"/>
  </r>
  <r>
    <n v="1996"/>
    <x v="4"/>
    <x v="0"/>
    <s v="Purdue"/>
    <n v="69"/>
    <n v="8"/>
    <s v="Georgia"/>
    <n v="76"/>
    <x v="1"/>
  </r>
  <r>
    <n v="1996"/>
    <x v="4"/>
    <x v="9"/>
    <s v="Iowa State"/>
    <n v="67"/>
    <n v="4"/>
    <s v="Utah"/>
    <n v="73"/>
    <x v="1"/>
  </r>
  <r>
    <n v="1996"/>
    <x v="4"/>
    <x v="0"/>
    <s v="Kentucky"/>
    <n v="84"/>
    <n v="9"/>
    <s v="Virginia Tech"/>
    <n v="60"/>
    <x v="0"/>
  </r>
  <r>
    <n v="1996"/>
    <x v="4"/>
    <x v="7"/>
    <s v="Drexel"/>
    <n v="58"/>
    <n v="4"/>
    <s v="Syracuse"/>
    <n v="69"/>
    <x v="1"/>
  </r>
  <r>
    <n v="1996"/>
    <x v="4"/>
    <x v="0"/>
    <s v="Massachusetts"/>
    <n v="79"/>
    <n v="9"/>
    <s v="Stanford"/>
    <n v="74"/>
    <x v="0"/>
  </r>
  <r>
    <n v="1996"/>
    <x v="4"/>
    <x v="7"/>
    <s v="Arkansas"/>
    <n v="65"/>
    <n v="4"/>
    <s v="Marquette"/>
    <n v="56"/>
    <x v="0"/>
  </r>
  <r>
    <n v="1996"/>
    <x v="4"/>
    <x v="9"/>
    <s v="Mississippi State"/>
    <n v="63"/>
    <n v="13"/>
    <s v="Princeton"/>
    <n v="41"/>
    <x v="0"/>
  </r>
  <r>
    <n v="1996"/>
    <x v="4"/>
    <x v="0"/>
    <s v="Connecticut"/>
    <n v="95"/>
    <n v="9"/>
    <s v="Eastern Michigan"/>
    <n v="81"/>
    <x v="0"/>
  </r>
  <r>
    <n v="1996"/>
    <x v="5"/>
    <x v="6"/>
    <s v="Michigan"/>
    <n v="76"/>
    <n v="10"/>
    <s v="Texas"/>
    <n v="80"/>
    <x v="1"/>
  </r>
  <r>
    <n v="1996"/>
    <x v="5"/>
    <x v="5"/>
    <s v="Indiana"/>
    <n v="51"/>
    <n v="11"/>
    <s v="Boston College"/>
    <n v="64"/>
    <x v="1"/>
  </r>
  <r>
    <n v="1996"/>
    <x v="5"/>
    <x v="3"/>
    <s v="Georgia Tech"/>
    <n v="90"/>
    <n v="14"/>
    <s v="Austin Peay"/>
    <n v="79"/>
    <x v="0"/>
  </r>
  <r>
    <n v="1996"/>
    <x v="5"/>
    <x v="6"/>
    <s v="Temple"/>
    <n v="61"/>
    <n v="10"/>
    <s v="Oklahoma"/>
    <n v="43"/>
    <x v="0"/>
  </r>
  <r>
    <n v="1996"/>
    <x v="5"/>
    <x v="1"/>
    <s v="Cincinnati"/>
    <n v="66"/>
    <n v="15"/>
    <s v="UNC Greensboro"/>
    <n v="61"/>
    <x v="0"/>
  </r>
  <r>
    <n v="1996"/>
    <x v="5"/>
    <x v="5"/>
    <s v="Iowa"/>
    <n v="81"/>
    <n v="11"/>
    <s v="George Washington"/>
    <n v="79"/>
    <x v="0"/>
  </r>
  <r>
    <n v="1996"/>
    <x v="5"/>
    <x v="3"/>
    <s v="Arizona"/>
    <n v="90"/>
    <n v="14"/>
    <s v="Valparaiso"/>
    <n v="51"/>
    <x v="0"/>
  </r>
  <r>
    <n v="1996"/>
    <x v="5"/>
    <x v="6"/>
    <s v="Maryland"/>
    <n v="79"/>
    <n v="10"/>
    <s v="Santa Clara"/>
    <n v="91"/>
    <x v="1"/>
  </r>
  <r>
    <n v="1996"/>
    <x v="5"/>
    <x v="1"/>
    <s v="Kansas"/>
    <n v="92"/>
    <n v="15"/>
    <s v="South Carolina State"/>
    <n v="54"/>
    <x v="0"/>
  </r>
  <r>
    <n v="1996"/>
    <x v="5"/>
    <x v="1"/>
    <s v="Georgetown"/>
    <n v="93"/>
    <n v="15"/>
    <s v="Mississippi Valley State"/>
    <n v="56"/>
    <x v="0"/>
  </r>
  <r>
    <n v="1996"/>
    <x v="5"/>
    <x v="5"/>
    <s v="North Carolina"/>
    <n v="83"/>
    <n v="11"/>
    <s v="New Orleans"/>
    <n v="62"/>
    <x v="0"/>
  </r>
  <r>
    <n v="1996"/>
    <x v="5"/>
    <x v="3"/>
    <s v="Texas Tech"/>
    <n v="74"/>
    <n v="14"/>
    <s v="Northern Illinois"/>
    <n v="73"/>
    <x v="0"/>
  </r>
  <r>
    <n v="1996"/>
    <x v="5"/>
    <x v="6"/>
    <s v="New Mexico"/>
    <n v="69"/>
    <n v="10"/>
    <s v="Kansas State"/>
    <n v="48"/>
    <x v="0"/>
  </r>
  <r>
    <n v="1996"/>
    <x v="5"/>
    <x v="1"/>
    <s v="Wake Forest"/>
    <n v="62"/>
    <n v="15"/>
    <s v="Louisiana-Monroe"/>
    <n v="50"/>
    <x v="0"/>
  </r>
  <r>
    <n v="1996"/>
    <x v="5"/>
    <x v="5"/>
    <s v="Louisville"/>
    <n v="82"/>
    <n v="11"/>
    <s v="Tulsa"/>
    <n v="80"/>
    <x v="0"/>
  </r>
  <r>
    <n v="1996"/>
    <x v="5"/>
    <x v="3"/>
    <s v="Villanova"/>
    <n v="92"/>
    <n v="14"/>
    <s v="Portland"/>
    <n v="58"/>
    <x v="0"/>
  </r>
  <r>
    <n v="1996"/>
    <x v="5"/>
    <x v="10"/>
    <s v="Duke"/>
    <n v="51"/>
    <n v="9"/>
    <s v="Eastern Michigan"/>
    <n v="58"/>
    <x v="1"/>
  </r>
  <r>
    <n v="1996"/>
    <x v="5"/>
    <x v="2"/>
    <s v="Syracuse"/>
    <n v="88"/>
    <n v="13"/>
    <s v="Montana State"/>
    <n v="55"/>
    <x v="0"/>
  </r>
  <r>
    <n v="1996"/>
    <x v="5"/>
    <x v="9"/>
    <s v="Memphis"/>
    <n v="63"/>
    <n v="12"/>
    <s v="Drexel"/>
    <n v="75"/>
    <x v="1"/>
  </r>
  <r>
    <n v="1996"/>
    <x v="5"/>
    <x v="10"/>
    <s v="Georgia"/>
    <n v="81"/>
    <n v="9"/>
    <s v="Clemson"/>
    <n v="74"/>
    <x v="0"/>
  </r>
  <r>
    <n v="1996"/>
    <x v="5"/>
    <x v="0"/>
    <s v="Purdue"/>
    <n v="73"/>
    <n v="16"/>
    <s v="Western Carolina"/>
    <n v="71"/>
    <x v="0"/>
  </r>
  <r>
    <n v="1996"/>
    <x v="5"/>
    <x v="2"/>
    <s v="UCLA"/>
    <n v="41"/>
    <n v="13"/>
    <s v="Princeton"/>
    <n v="43"/>
    <x v="1"/>
  </r>
  <r>
    <n v="1996"/>
    <x v="5"/>
    <x v="9"/>
    <s v="Mississippi State"/>
    <n v="58"/>
    <n v="12"/>
    <s v="Virginia Commonwealth"/>
    <n v="51"/>
    <x v="0"/>
  </r>
  <r>
    <n v="1996"/>
    <x v="5"/>
    <x v="0"/>
    <s v="Connecticut"/>
    <n v="68"/>
    <n v="16"/>
    <s v="Colgate"/>
    <n v="59"/>
    <x v="0"/>
  </r>
  <r>
    <n v="1996"/>
    <x v="5"/>
    <x v="0"/>
    <s v="Kentucky"/>
    <n v="110"/>
    <n v="16"/>
    <s v="San Jose State"/>
    <n v="72"/>
    <x v="0"/>
  </r>
  <r>
    <n v="1996"/>
    <x v="5"/>
    <x v="2"/>
    <s v="Marquette"/>
    <n v="68"/>
    <n v="13"/>
    <s v="Monmouth"/>
    <n v="44"/>
    <x v="0"/>
  </r>
  <r>
    <n v="1996"/>
    <x v="5"/>
    <x v="10"/>
    <s v="Wisconsin-Green Bay"/>
    <n v="48"/>
    <n v="9"/>
    <s v="Virginia Tech"/>
    <n v="61"/>
    <x v="1"/>
  </r>
  <r>
    <n v="1996"/>
    <x v="5"/>
    <x v="9"/>
    <s v="Iowa State"/>
    <n v="74"/>
    <n v="12"/>
    <s v="California"/>
    <n v="64"/>
    <x v="0"/>
  </r>
  <r>
    <n v="1996"/>
    <x v="5"/>
    <x v="9"/>
    <s v="Penn State"/>
    <n v="80"/>
    <n v="12"/>
    <s v="Arkansas"/>
    <n v="86"/>
    <x v="1"/>
  </r>
  <r>
    <n v="1996"/>
    <x v="5"/>
    <x v="10"/>
    <s v="Bradley"/>
    <n v="58"/>
    <n v="9"/>
    <s v="Stanford"/>
    <n v="66"/>
    <x v="1"/>
  </r>
  <r>
    <n v="1996"/>
    <x v="5"/>
    <x v="2"/>
    <s v="Utah"/>
    <n v="72"/>
    <n v="13"/>
    <s v="Canisius"/>
    <n v="43"/>
    <x v="0"/>
  </r>
  <r>
    <n v="1996"/>
    <x v="5"/>
    <x v="0"/>
    <s v="Massachusetts"/>
    <n v="92"/>
    <n v="16"/>
    <s v="Central Florida"/>
    <n v="70"/>
    <x v="0"/>
  </r>
  <r>
    <n v="1995"/>
    <x v="0"/>
    <x v="1"/>
    <s v="Arkansas"/>
    <n v="78"/>
    <n v="1"/>
    <s v="UCLA"/>
    <n v="89"/>
    <x v="1"/>
  </r>
  <r>
    <n v="1995"/>
    <x v="1"/>
    <x v="2"/>
    <s v="Oklahoma State"/>
    <n v="61"/>
    <n v="1"/>
    <s v="UCLA"/>
    <n v="74"/>
    <x v="1"/>
  </r>
  <r>
    <n v="1995"/>
    <x v="1"/>
    <x v="1"/>
    <s v="Arkansas"/>
    <n v="75"/>
    <n v="2"/>
    <s v="North Carolina"/>
    <n v="68"/>
    <x v="0"/>
  </r>
  <r>
    <n v="1995"/>
    <x v="2"/>
    <x v="2"/>
    <s v="Oklahoma State"/>
    <n v="68"/>
    <n v="2"/>
    <s v="Massachusetts"/>
    <n v="54"/>
    <x v="0"/>
  </r>
  <r>
    <n v="1995"/>
    <x v="2"/>
    <x v="2"/>
    <s v="Virginia"/>
    <n v="61"/>
    <n v="2"/>
    <s v="Arkansas"/>
    <n v="68"/>
    <x v="1"/>
  </r>
  <r>
    <n v="1995"/>
    <x v="2"/>
    <x v="0"/>
    <s v="Kentucky"/>
    <n v="61"/>
    <n v="2"/>
    <s v="North Carolina"/>
    <n v="74"/>
    <x v="1"/>
  </r>
  <r>
    <n v="1995"/>
    <x v="2"/>
    <x v="0"/>
    <s v="UCLA"/>
    <n v="102"/>
    <n v="2"/>
    <s v="Connecticut"/>
    <n v="96"/>
    <x v="0"/>
  </r>
  <r>
    <n v="1995"/>
    <x v="3"/>
    <x v="0"/>
    <s v="Kansas"/>
    <n v="58"/>
    <n v="4"/>
    <s v="Virginia"/>
    <n v="67"/>
    <x v="1"/>
  </r>
  <r>
    <n v="1995"/>
    <x v="3"/>
    <x v="0"/>
    <s v="Wake Forest"/>
    <n v="66"/>
    <n v="4"/>
    <s v="Oklahoma State"/>
    <n v="71"/>
    <x v="1"/>
  </r>
  <r>
    <n v="1995"/>
    <x v="3"/>
    <x v="5"/>
    <s v="Memphis"/>
    <n v="91"/>
    <n v="2"/>
    <s v="Arkansas"/>
    <n v="96"/>
    <x v="1"/>
  </r>
  <r>
    <n v="1995"/>
    <x v="3"/>
    <x v="5"/>
    <s v="Tulsa"/>
    <n v="51"/>
    <n v="2"/>
    <s v="Massachusetts"/>
    <n v="76"/>
    <x v="1"/>
  </r>
  <r>
    <n v="1995"/>
    <x v="3"/>
    <x v="3"/>
    <s v="Maryland"/>
    <n v="89"/>
    <n v="2"/>
    <s v="Connecticut"/>
    <n v="99"/>
    <x v="1"/>
  </r>
  <r>
    <n v="1995"/>
    <x v="3"/>
    <x v="5"/>
    <s v="Georgetown"/>
    <n v="64"/>
    <n v="2"/>
    <s v="North Carolina"/>
    <n v="74"/>
    <x v="1"/>
  </r>
  <r>
    <n v="1995"/>
    <x v="3"/>
    <x v="0"/>
    <s v="UCLA"/>
    <n v="86"/>
    <n v="5"/>
    <s v="Mississippi State"/>
    <n v="67"/>
    <x v="0"/>
  </r>
  <r>
    <n v="1995"/>
    <x v="3"/>
    <x v="0"/>
    <s v="Kentucky"/>
    <n v="97"/>
    <n v="5"/>
    <s v="Arizona State"/>
    <n v="73"/>
    <x v="0"/>
  </r>
  <r>
    <n v="1995"/>
    <x v="4"/>
    <x v="0"/>
    <s v="UCLA"/>
    <n v="75"/>
    <n v="8"/>
    <s v="Missouri"/>
    <n v="74"/>
    <x v="0"/>
  </r>
  <r>
    <n v="1995"/>
    <x v="4"/>
    <x v="5"/>
    <s v="Georgetown"/>
    <n v="53"/>
    <n v="14"/>
    <s v="Weber State"/>
    <n v="51"/>
    <x v="0"/>
  </r>
  <r>
    <n v="1995"/>
    <x v="4"/>
    <x v="5"/>
    <s v="Memphis"/>
    <n v="75"/>
    <n v="3"/>
    <s v="Purdue"/>
    <n v="73"/>
    <x v="0"/>
  </r>
  <r>
    <n v="1995"/>
    <x v="4"/>
    <x v="8"/>
    <s v="Stanford"/>
    <n v="53"/>
    <n v="2"/>
    <s v="Massachusetts"/>
    <n v="75"/>
    <x v="1"/>
  </r>
  <r>
    <n v="1995"/>
    <x v="4"/>
    <x v="6"/>
    <s v="Syracuse"/>
    <n v="94"/>
    <n v="2"/>
    <s v="Arkansas"/>
    <n v="96"/>
    <x v="1"/>
  </r>
  <r>
    <n v="1995"/>
    <x v="4"/>
    <x v="9"/>
    <s v="Mississippi State"/>
    <n v="78"/>
    <n v="4"/>
    <s v="Utah"/>
    <n v="64"/>
    <x v="0"/>
  </r>
  <r>
    <n v="1995"/>
    <x v="4"/>
    <x v="5"/>
    <s v="Tulsa"/>
    <n v="64"/>
    <n v="14"/>
    <s v="Old Dominion"/>
    <n v="52"/>
    <x v="0"/>
  </r>
  <r>
    <n v="1995"/>
    <x v="4"/>
    <x v="6"/>
    <s v="Iowa State"/>
    <n v="51"/>
    <n v="2"/>
    <s v="North Carolina"/>
    <n v="73"/>
    <x v="1"/>
  </r>
  <r>
    <n v="1995"/>
    <x v="4"/>
    <x v="9"/>
    <s v="Alabama"/>
    <n v="52"/>
    <n v="4"/>
    <s v="Oklahoma State"/>
    <n v="66"/>
    <x v="1"/>
  </r>
  <r>
    <n v="1995"/>
    <x v="4"/>
    <x v="0"/>
    <s v="Kentucky"/>
    <n v="82"/>
    <n v="9"/>
    <s v="Tulane"/>
    <n v="60"/>
    <x v="0"/>
  </r>
  <r>
    <n v="1995"/>
    <x v="4"/>
    <x v="0"/>
    <s v="Kansas"/>
    <n v="75"/>
    <n v="8"/>
    <s v="Western Kentucky"/>
    <n v="70"/>
    <x v="0"/>
  </r>
  <r>
    <n v="1995"/>
    <x v="4"/>
    <x v="7"/>
    <s v="Miami (Ohio)"/>
    <n v="54"/>
    <n v="4"/>
    <s v="Virginia"/>
    <n v="60"/>
    <x v="1"/>
  </r>
  <r>
    <n v="1995"/>
    <x v="4"/>
    <x v="0"/>
    <s v="Wake Forest"/>
    <n v="64"/>
    <n v="9"/>
    <s v="St. Louis"/>
    <n v="59"/>
    <x v="0"/>
  </r>
  <r>
    <n v="1995"/>
    <x v="4"/>
    <x v="9"/>
    <s v="Arizona State"/>
    <n v="64"/>
    <n v="13"/>
    <s v="Manhattan"/>
    <n v="54"/>
    <x v="0"/>
  </r>
  <r>
    <n v="1995"/>
    <x v="4"/>
    <x v="6"/>
    <s v="Cincinnati"/>
    <n v="91"/>
    <n v="2"/>
    <s v="Connecticut"/>
    <n v="96"/>
    <x v="1"/>
  </r>
  <r>
    <n v="1995"/>
    <x v="4"/>
    <x v="4"/>
    <s v="Texas"/>
    <n v="68"/>
    <n v="3"/>
    <s v="Maryland"/>
    <n v="82"/>
    <x v="1"/>
  </r>
  <r>
    <n v="1995"/>
    <x v="5"/>
    <x v="3"/>
    <s v="Michigan State"/>
    <n v="72"/>
    <n v="14"/>
    <s v="Weber State"/>
    <n v="79"/>
    <x v="1"/>
  </r>
  <r>
    <n v="1995"/>
    <x v="5"/>
    <x v="5"/>
    <s v="Georgetown"/>
    <n v="68"/>
    <n v="11"/>
    <s v="Xavier"/>
    <n v="63"/>
    <x v="0"/>
  </r>
  <r>
    <n v="1995"/>
    <x v="5"/>
    <x v="1"/>
    <s v="Arkansas"/>
    <n v="79"/>
    <n v="15"/>
    <s v="Texas Southern"/>
    <n v="78"/>
    <x v="0"/>
  </r>
  <r>
    <n v="1995"/>
    <x v="5"/>
    <x v="6"/>
    <s v="Syracuse"/>
    <n v="96"/>
    <n v="10"/>
    <s v="Southern Illinois"/>
    <n v="92"/>
    <x v="0"/>
  </r>
  <r>
    <n v="1995"/>
    <x v="5"/>
    <x v="3"/>
    <s v="Purdue"/>
    <n v="49"/>
    <n v="14"/>
    <s v="Wisconsin-Green Bay"/>
    <n v="48"/>
    <x v="0"/>
  </r>
  <r>
    <n v="1995"/>
    <x v="5"/>
    <x v="5"/>
    <s v="Memphis"/>
    <n v="77"/>
    <n v="11"/>
    <s v="Louisville"/>
    <n v="56"/>
    <x v="0"/>
  </r>
  <r>
    <n v="1995"/>
    <x v="5"/>
    <x v="2"/>
    <s v="Utah"/>
    <n v="76"/>
    <n v="13"/>
    <s v="Long Beach State"/>
    <n v="64"/>
    <x v="0"/>
  </r>
  <r>
    <n v="1995"/>
    <x v="5"/>
    <x v="9"/>
    <s v="Mississippi State"/>
    <n v="65"/>
    <n v="12"/>
    <s v="Santa Clara"/>
    <n v="60"/>
    <x v="0"/>
  </r>
  <r>
    <n v="1995"/>
    <x v="5"/>
    <x v="10"/>
    <s v="Missouri"/>
    <n v="65"/>
    <n v="9"/>
    <s v="Indiana"/>
    <n v="60"/>
    <x v="0"/>
  </r>
  <r>
    <n v="1995"/>
    <x v="5"/>
    <x v="0"/>
    <s v="UCLA"/>
    <n v="92"/>
    <n v="16"/>
    <s v="Florida International"/>
    <n v="56"/>
    <x v="0"/>
  </r>
  <r>
    <n v="1995"/>
    <x v="5"/>
    <x v="1"/>
    <s v="Massachusetts"/>
    <n v="68"/>
    <n v="15"/>
    <s v="St. Peter's"/>
    <n v="51"/>
    <x v="0"/>
  </r>
  <r>
    <n v="1995"/>
    <x v="5"/>
    <x v="6"/>
    <s v="Charlotte"/>
    <n v="68"/>
    <n v="10"/>
    <s v="Stanford"/>
    <n v="70"/>
    <x v="1"/>
  </r>
  <r>
    <n v="1995"/>
    <x v="5"/>
    <x v="3"/>
    <s v="Villanova"/>
    <n v="81"/>
    <n v="14"/>
    <s v="Old Dominion"/>
    <n v="89"/>
    <x v="1"/>
  </r>
  <r>
    <n v="1995"/>
    <x v="5"/>
    <x v="5"/>
    <s v="Tulsa"/>
    <n v="68"/>
    <n v="11"/>
    <s v="Illinois"/>
    <n v="62"/>
    <x v="0"/>
  </r>
  <r>
    <n v="1995"/>
    <x v="5"/>
    <x v="1"/>
    <s v="North Carolina"/>
    <n v="80"/>
    <n v="15"/>
    <s v="Murray St."/>
    <n v="70"/>
    <x v="0"/>
  </r>
  <r>
    <n v="1995"/>
    <x v="5"/>
    <x v="6"/>
    <s v="Iowa State"/>
    <n v="64"/>
    <n v="10"/>
    <s v="Florida"/>
    <n v="61"/>
    <x v="0"/>
  </r>
  <r>
    <n v="1995"/>
    <x v="5"/>
    <x v="9"/>
    <s v="Alabama"/>
    <n v="91"/>
    <n v="12"/>
    <s v="Penn"/>
    <n v="85"/>
    <x v="0"/>
  </r>
  <r>
    <n v="1995"/>
    <x v="5"/>
    <x v="10"/>
    <s v="Minnesota"/>
    <n v="61"/>
    <n v="9"/>
    <s v="St. Louis"/>
    <n v="64"/>
    <x v="1"/>
  </r>
  <r>
    <n v="1995"/>
    <x v="5"/>
    <x v="9"/>
    <s v="Arizona"/>
    <n v="62"/>
    <n v="12"/>
    <s v="Miami (Ohio)"/>
    <n v="71"/>
    <x v="1"/>
  </r>
  <r>
    <n v="1995"/>
    <x v="5"/>
    <x v="2"/>
    <s v="Virginia"/>
    <n v="96"/>
    <n v="13"/>
    <s v="Nicholls State"/>
    <n v="72"/>
    <x v="0"/>
  </r>
  <r>
    <n v="1995"/>
    <x v="5"/>
    <x v="2"/>
    <s v="Oklahoma"/>
    <n v="67"/>
    <n v="13"/>
    <s v="Manhattan"/>
    <n v="77"/>
    <x v="1"/>
  </r>
  <r>
    <n v="1995"/>
    <x v="5"/>
    <x v="9"/>
    <s v="Arizona State"/>
    <n v="81"/>
    <n v="12"/>
    <s v="Ball State"/>
    <n v="66"/>
    <x v="0"/>
  </r>
  <r>
    <n v="1995"/>
    <x v="5"/>
    <x v="10"/>
    <s v="Brigham Young"/>
    <n v="70"/>
    <n v="9"/>
    <s v="Tulane"/>
    <n v="76"/>
    <x v="1"/>
  </r>
  <r>
    <n v="1995"/>
    <x v="5"/>
    <x v="0"/>
    <s v="Kentucky"/>
    <n v="113"/>
    <n v="16"/>
    <s v="Mount St. Mary's"/>
    <n v="67"/>
    <x v="0"/>
  </r>
  <r>
    <n v="1995"/>
    <x v="5"/>
    <x v="0"/>
    <s v="Wake Forest"/>
    <n v="79"/>
    <n v="16"/>
    <s v="North Carolina A&amp;T"/>
    <n v="47"/>
    <x v="0"/>
  </r>
  <r>
    <n v="1995"/>
    <x v="5"/>
    <x v="2"/>
    <s v="Oklahoma State"/>
    <n v="73"/>
    <n v="13"/>
    <s v="Drexel"/>
    <n v="49"/>
    <x v="0"/>
  </r>
  <r>
    <n v="1995"/>
    <x v="5"/>
    <x v="5"/>
    <s v="Oregon"/>
    <n v="73"/>
    <n v="11"/>
    <s v="Texas"/>
    <n v="90"/>
    <x v="1"/>
  </r>
  <r>
    <n v="1995"/>
    <x v="5"/>
    <x v="0"/>
    <s v="Kansas"/>
    <n v="82"/>
    <n v="16"/>
    <s v="Colgate"/>
    <n v="68"/>
    <x v="0"/>
  </r>
  <r>
    <n v="1995"/>
    <x v="5"/>
    <x v="10"/>
    <s v="Western Kentucky"/>
    <n v="82"/>
    <n v="9"/>
    <s v="Michigan"/>
    <n v="76"/>
    <x v="0"/>
  </r>
  <r>
    <n v="1995"/>
    <x v="5"/>
    <x v="3"/>
    <s v="Maryland"/>
    <n v="87"/>
    <n v="14"/>
    <s v="Gonzaga"/>
    <n v="63"/>
    <x v="0"/>
  </r>
  <r>
    <n v="1995"/>
    <x v="5"/>
    <x v="6"/>
    <s v="Cincinnati"/>
    <n v="77"/>
    <n v="10"/>
    <s v="Temple"/>
    <n v="71"/>
    <x v="0"/>
  </r>
  <r>
    <n v="1995"/>
    <x v="5"/>
    <x v="1"/>
    <s v="Connecticut"/>
    <n v="100"/>
    <n v="15"/>
    <s v="Chattanooga"/>
    <n v="71"/>
    <x v="0"/>
  </r>
  <r>
    <n v="1994"/>
    <x v="0"/>
    <x v="0"/>
    <s v="Arkansas"/>
    <n v="76"/>
    <n v="2"/>
    <s v="Duke"/>
    <n v="72"/>
    <x v="0"/>
  </r>
  <r>
    <n v="1994"/>
    <x v="1"/>
    <x v="1"/>
    <s v="Arizona"/>
    <n v="82"/>
    <n v="1"/>
    <s v="Arkansas"/>
    <n v="91"/>
    <x v="1"/>
  </r>
  <r>
    <n v="1994"/>
    <x v="1"/>
    <x v="3"/>
    <s v="Florida"/>
    <n v="65"/>
    <n v="2"/>
    <s v="Duke"/>
    <n v="70"/>
    <x v="1"/>
  </r>
  <r>
    <n v="1994"/>
    <x v="2"/>
    <x v="0"/>
    <s v="Arkansas"/>
    <n v="76"/>
    <n v="3"/>
    <s v="Michigan"/>
    <n v="68"/>
    <x v="0"/>
  </r>
  <r>
    <n v="1994"/>
    <x v="2"/>
    <x v="13"/>
    <s v="Boston College"/>
    <n v="66"/>
    <n v="3"/>
    <s v="Florida"/>
    <n v="74"/>
    <x v="1"/>
  </r>
  <r>
    <n v="1994"/>
    <x v="2"/>
    <x v="0"/>
    <s v="Missouri"/>
    <n v="72"/>
    <n v="2"/>
    <s v="Arizona"/>
    <n v="92"/>
    <x v="1"/>
  </r>
  <r>
    <n v="1994"/>
    <x v="2"/>
    <x v="0"/>
    <s v="Purdue"/>
    <n v="60"/>
    <n v="2"/>
    <s v="Duke"/>
    <n v="69"/>
    <x v="1"/>
  </r>
  <r>
    <n v="1994"/>
    <x v="3"/>
    <x v="13"/>
    <s v="Boston College"/>
    <n v="77"/>
    <n v="5"/>
    <s v="Indiana"/>
    <n v="68"/>
    <x v="0"/>
  </r>
  <r>
    <n v="1994"/>
    <x v="3"/>
    <x v="3"/>
    <s v="Florida"/>
    <n v="69"/>
    <n v="2"/>
    <s v="Connecticut"/>
    <n v="60"/>
    <x v="0"/>
  </r>
  <r>
    <n v="1994"/>
    <x v="3"/>
    <x v="0"/>
    <s v="Arkansas"/>
    <n v="103"/>
    <n v="12"/>
    <s v="Tulsa"/>
    <n v="84"/>
    <x v="0"/>
  </r>
  <r>
    <n v="1994"/>
    <x v="3"/>
    <x v="3"/>
    <s v="Michigan"/>
    <n v="78"/>
    <n v="10"/>
    <s v="Maryland"/>
    <n v="71"/>
    <x v="0"/>
  </r>
  <r>
    <n v="1994"/>
    <x v="3"/>
    <x v="0"/>
    <s v="Purdue"/>
    <n v="83"/>
    <n v="4"/>
    <s v="Kansas"/>
    <n v="78"/>
    <x v="0"/>
  </r>
  <r>
    <n v="1994"/>
    <x v="3"/>
    <x v="3"/>
    <s v="Louisville"/>
    <n v="70"/>
    <n v="2"/>
    <s v="Arizona"/>
    <n v="82"/>
    <x v="1"/>
  </r>
  <r>
    <n v="1994"/>
    <x v="3"/>
    <x v="0"/>
    <s v="Missouri"/>
    <n v="98"/>
    <n v="4"/>
    <s v="Syracuse"/>
    <n v="88"/>
    <x v="0"/>
  </r>
  <r>
    <n v="1994"/>
    <x v="3"/>
    <x v="5"/>
    <s v="Marquette"/>
    <n v="49"/>
    <n v="2"/>
    <s v="Duke"/>
    <n v="59"/>
    <x v="1"/>
  </r>
  <r>
    <n v="1994"/>
    <x v="4"/>
    <x v="7"/>
    <s v="Tulsa"/>
    <n v="82"/>
    <n v="4"/>
    <s v="Oklahoma State"/>
    <n v="80"/>
    <x v="0"/>
  </r>
  <r>
    <n v="1994"/>
    <x v="4"/>
    <x v="6"/>
    <s v="Michigan State"/>
    <n v="74"/>
    <n v="2"/>
    <s v="Duke"/>
    <n v="85"/>
    <x v="1"/>
  </r>
  <r>
    <n v="1994"/>
    <x v="4"/>
    <x v="5"/>
    <s v="Minnesota"/>
    <n v="55"/>
    <n v="3"/>
    <s v="Louisville"/>
    <n v="60"/>
    <x v="1"/>
  </r>
  <r>
    <n v="1994"/>
    <x v="4"/>
    <x v="9"/>
    <s v="Indiana"/>
    <n v="67"/>
    <n v="4"/>
    <s v="Temple"/>
    <n v="58"/>
    <x v="0"/>
  </r>
  <r>
    <n v="1994"/>
    <x v="4"/>
    <x v="0"/>
    <s v="North Carolina"/>
    <n v="72"/>
    <n v="9"/>
    <s v="Boston College"/>
    <n v="75"/>
    <x v="1"/>
  </r>
  <r>
    <n v="1994"/>
    <x v="4"/>
    <x v="0"/>
    <s v="Arkansas"/>
    <n v="85"/>
    <n v="9"/>
    <s v="Georgetown"/>
    <n v="73"/>
    <x v="0"/>
  </r>
  <r>
    <n v="1994"/>
    <x v="4"/>
    <x v="6"/>
    <s v="Virginia"/>
    <n v="58"/>
    <n v="2"/>
    <s v="Arizona"/>
    <n v="71"/>
    <x v="1"/>
  </r>
  <r>
    <n v="1994"/>
    <x v="4"/>
    <x v="5"/>
    <s v="Marquette"/>
    <n v="75"/>
    <n v="3"/>
    <s v="Kentucky"/>
    <n v="63"/>
    <x v="0"/>
  </r>
  <r>
    <n v="1994"/>
    <x v="4"/>
    <x v="5"/>
    <s v="Texas"/>
    <n v="79"/>
    <n v="3"/>
    <s v="Michigan"/>
    <n v="84"/>
    <x v="1"/>
  </r>
  <r>
    <n v="1994"/>
    <x v="4"/>
    <x v="7"/>
    <s v="Wisconsin-Green Bay"/>
    <n v="59"/>
    <n v="4"/>
    <s v="Syracuse"/>
    <n v="64"/>
    <x v="1"/>
  </r>
  <r>
    <n v="1994"/>
    <x v="4"/>
    <x v="8"/>
    <s v="Maryland"/>
    <n v="95"/>
    <n v="2"/>
    <s v="Massachusetts"/>
    <n v="87"/>
    <x v="0"/>
  </r>
  <r>
    <n v="1994"/>
    <x v="4"/>
    <x v="0"/>
    <s v="Missouri"/>
    <n v="109"/>
    <n v="9"/>
    <s v="Wisconsin"/>
    <n v="96"/>
    <x v="0"/>
  </r>
  <r>
    <n v="1994"/>
    <x v="4"/>
    <x v="4"/>
    <s v="Penn"/>
    <n v="58"/>
    <n v="3"/>
    <s v="Florida"/>
    <n v="70"/>
    <x v="1"/>
  </r>
  <r>
    <n v="1994"/>
    <x v="4"/>
    <x v="8"/>
    <s v="George Washington"/>
    <n v="63"/>
    <n v="2"/>
    <s v="Connecticut"/>
    <n v="75"/>
    <x v="1"/>
  </r>
  <r>
    <n v="1994"/>
    <x v="4"/>
    <x v="0"/>
    <s v="Purdue"/>
    <n v="83"/>
    <n v="9"/>
    <s v="Alabama"/>
    <n v="73"/>
    <x v="0"/>
  </r>
  <r>
    <n v="1994"/>
    <x v="4"/>
    <x v="9"/>
    <s v="Wake Forest"/>
    <n v="58"/>
    <n v="4"/>
    <s v="Kansas"/>
    <n v="69"/>
    <x v="1"/>
  </r>
  <r>
    <n v="1994"/>
    <x v="5"/>
    <x v="2"/>
    <s v="Temple"/>
    <n v="61"/>
    <n v="13"/>
    <s v="Drexel"/>
    <n v="39"/>
    <x v="0"/>
  </r>
  <r>
    <n v="1994"/>
    <x v="5"/>
    <x v="6"/>
    <s v="Virginia"/>
    <n v="57"/>
    <n v="10"/>
    <s v="New Mexico"/>
    <n v="54"/>
    <x v="0"/>
  </r>
  <r>
    <n v="1994"/>
    <x v="5"/>
    <x v="2"/>
    <s v="Oklahoma State"/>
    <n v="65"/>
    <n v="13"/>
    <s v="New Mexico State"/>
    <n v="55"/>
    <x v="0"/>
  </r>
  <r>
    <n v="1994"/>
    <x v="5"/>
    <x v="1"/>
    <s v="Arizona"/>
    <n v="81"/>
    <n v="15"/>
    <s v="Loyola (Md.)"/>
    <n v="55"/>
    <x v="0"/>
  </r>
  <r>
    <n v="1994"/>
    <x v="5"/>
    <x v="0"/>
    <s v="Arkansas"/>
    <n v="94"/>
    <n v="16"/>
    <s v="North Carolina A&amp;T"/>
    <n v="79"/>
    <x v="0"/>
  </r>
  <r>
    <n v="1994"/>
    <x v="5"/>
    <x v="10"/>
    <s v="Illinois"/>
    <n v="77"/>
    <n v="9"/>
    <s v="Georgetown"/>
    <n v="84"/>
    <x v="1"/>
  </r>
  <r>
    <n v="1994"/>
    <x v="5"/>
    <x v="9"/>
    <s v="UCLA"/>
    <n v="102"/>
    <n v="12"/>
    <s v="Tulsa"/>
    <n v="112"/>
    <x v="1"/>
  </r>
  <r>
    <n v="1994"/>
    <x v="5"/>
    <x v="5"/>
    <s v="Minnesota"/>
    <n v="74"/>
    <n v="11"/>
    <s v="Southern Illinois"/>
    <n v="60"/>
    <x v="0"/>
  </r>
  <r>
    <n v="1994"/>
    <x v="5"/>
    <x v="0"/>
    <s v="North Carolina"/>
    <n v="71"/>
    <n v="16"/>
    <s v="Liberty"/>
    <n v="51"/>
    <x v="0"/>
  </r>
  <r>
    <n v="1994"/>
    <x v="5"/>
    <x v="10"/>
    <s v="Washington State"/>
    <n v="64"/>
    <n v="9"/>
    <s v="Boston College"/>
    <n v="67"/>
    <x v="1"/>
  </r>
  <r>
    <n v="1994"/>
    <x v="5"/>
    <x v="9"/>
    <s v="Indiana"/>
    <n v="84"/>
    <n v="12"/>
    <s v="Ohio"/>
    <n v="72"/>
    <x v="0"/>
  </r>
  <r>
    <n v="1994"/>
    <x v="5"/>
    <x v="5"/>
    <s v="Marquette"/>
    <n v="81"/>
    <n v="11"/>
    <s v="Louisiana-Lafayette"/>
    <n v="59"/>
    <x v="0"/>
  </r>
  <r>
    <n v="1994"/>
    <x v="5"/>
    <x v="3"/>
    <s v="Kentucky"/>
    <n v="83"/>
    <n v="14"/>
    <s v="Tennessee State"/>
    <n v="70"/>
    <x v="0"/>
  </r>
  <r>
    <n v="1994"/>
    <x v="5"/>
    <x v="6"/>
    <s v="Michigan State"/>
    <n v="84"/>
    <n v="10"/>
    <s v="Seton Hall"/>
    <n v="73"/>
    <x v="0"/>
  </r>
  <r>
    <n v="1994"/>
    <x v="5"/>
    <x v="1"/>
    <s v="Duke"/>
    <n v="82"/>
    <n v="15"/>
    <s v="Texas Southern"/>
    <n v="70"/>
    <x v="0"/>
  </r>
  <r>
    <n v="1994"/>
    <x v="5"/>
    <x v="3"/>
    <s v="Louisville"/>
    <n v="67"/>
    <n v="14"/>
    <s v="Boise State"/>
    <n v="58"/>
    <x v="0"/>
  </r>
  <r>
    <n v="1994"/>
    <x v="5"/>
    <x v="10"/>
    <s v="Providence"/>
    <n v="70"/>
    <n v="9"/>
    <s v="Alabama"/>
    <n v="76"/>
    <x v="1"/>
  </r>
  <r>
    <n v="1994"/>
    <x v="5"/>
    <x v="0"/>
    <s v="Missouri"/>
    <n v="76"/>
    <n v="16"/>
    <s v="Navy"/>
    <n v="53"/>
    <x v="0"/>
  </r>
  <r>
    <n v="1994"/>
    <x v="5"/>
    <x v="5"/>
    <s v="Texas"/>
    <n v="91"/>
    <n v="11"/>
    <s v="Western Kentucky"/>
    <n v="77"/>
    <x v="0"/>
  </r>
  <r>
    <n v="1994"/>
    <x v="5"/>
    <x v="2"/>
    <s v="Kansas"/>
    <n v="102"/>
    <n v="13"/>
    <s v="Chattanooga"/>
    <n v="73"/>
    <x v="0"/>
  </r>
  <r>
    <n v="1994"/>
    <x v="5"/>
    <x v="9"/>
    <s v="California"/>
    <n v="57"/>
    <n v="12"/>
    <s v="Wisconsin-Green Bay"/>
    <n v="61"/>
    <x v="1"/>
  </r>
  <r>
    <n v="1994"/>
    <x v="5"/>
    <x v="3"/>
    <s v="Michigan"/>
    <n v="78"/>
    <n v="14"/>
    <s v="Pepperdine"/>
    <n v="74"/>
    <x v="0"/>
  </r>
  <r>
    <n v="1994"/>
    <x v="5"/>
    <x v="6"/>
    <s v="St. Louis"/>
    <n v="66"/>
    <n v="10"/>
    <s v="Maryland"/>
    <n v="74"/>
    <x v="1"/>
  </r>
  <r>
    <n v="1994"/>
    <x v="5"/>
    <x v="1"/>
    <s v="Massachusetts"/>
    <n v="78"/>
    <n v="15"/>
    <s v="Texas State"/>
    <n v="60"/>
    <x v="0"/>
  </r>
  <r>
    <n v="1994"/>
    <x v="5"/>
    <x v="2"/>
    <s v="Syracuse"/>
    <n v="57"/>
    <n v="13"/>
    <s v="Hawaii"/>
    <n v="61"/>
    <x v="1"/>
  </r>
  <r>
    <n v="1994"/>
    <x v="5"/>
    <x v="5"/>
    <s v="Nebraska"/>
    <n v="80"/>
    <n v="11"/>
    <s v="Penn"/>
    <n v="90"/>
    <x v="1"/>
  </r>
  <r>
    <n v="1994"/>
    <x v="5"/>
    <x v="3"/>
    <s v="Florida"/>
    <n v="64"/>
    <n v="14"/>
    <s v="James Madison"/>
    <n v="62"/>
    <x v="0"/>
  </r>
  <r>
    <n v="1994"/>
    <x v="5"/>
    <x v="6"/>
    <s v="Alabama-Birmingham"/>
    <n v="46"/>
    <n v="10"/>
    <s v="George Washington"/>
    <n v="51"/>
    <x v="1"/>
  </r>
  <r>
    <n v="1994"/>
    <x v="5"/>
    <x v="1"/>
    <s v="Connecticut"/>
    <n v="64"/>
    <n v="15"/>
    <s v="Rider"/>
    <n v="46"/>
    <x v="0"/>
  </r>
  <r>
    <n v="1994"/>
    <x v="5"/>
    <x v="10"/>
    <s v="Cincinnati"/>
    <n v="72"/>
    <n v="9"/>
    <s v="Wisconsin"/>
    <n v="80"/>
    <x v="1"/>
  </r>
  <r>
    <n v="1994"/>
    <x v="5"/>
    <x v="9"/>
    <s v="Wake Forest"/>
    <n v="68"/>
    <n v="12"/>
    <s v="College of Charleston"/>
    <n v="58"/>
    <x v="0"/>
  </r>
  <r>
    <n v="1994"/>
    <x v="5"/>
    <x v="0"/>
    <s v="Purdue"/>
    <n v="98"/>
    <n v="16"/>
    <s v="Central Florida"/>
    <n v="67"/>
    <x v="0"/>
  </r>
  <r>
    <n v="1993"/>
    <x v="0"/>
    <x v="0"/>
    <s v="Michigan"/>
    <n v="71"/>
    <n v="1"/>
    <s v="North Carolina"/>
    <n v="77"/>
    <x v="1"/>
  </r>
  <r>
    <n v="1993"/>
    <x v="1"/>
    <x v="0"/>
    <s v="North Carolina"/>
    <n v="78"/>
    <n v="2"/>
    <s v="Kansas"/>
    <n v="68"/>
    <x v="0"/>
  </r>
  <r>
    <n v="1993"/>
    <x v="1"/>
    <x v="0"/>
    <s v="Kentucky"/>
    <n v="78"/>
    <n v="1"/>
    <s v="Michigan"/>
    <n v="81"/>
    <x v="1"/>
  </r>
  <r>
    <n v="1993"/>
    <x v="2"/>
    <x v="0"/>
    <s v="North Carolina"/>
    <n v="75"/>
    <n v="2"/>
    <s v="Cincinnati"/>
    <n v="68"/>
    <x v="0"/>
  </r>
  <r>
    <n v="1993"/>
    <x v="2"/>
    <x v="0"/>
    <s v="Michigan"/>
    <n v="77"/>
    <n v="7"/>
    <s v="Temple"/>
    <n v="72"/>
    <x v="0"/>
  </r>
  <r>
    <n v="1993"/>
    <x v="2"/>
    <x v="0"/>
    <s v="Indiana"/>
    <n v="77"/>
    <n v="2"/>
    <s v="Kansas"/>
    <n v="83"/>
    <x v="1"/>
  </r>
  <r>
    <n v="1993"/>
    <x v="2"/>
    <x v="0"/>
    <s v="Kentucky"/>
    <n v="106"/>
    <n v="3"/>
    <s v="Florida State"/>
    <n v="81"/>
    <x v="0"/>
  </r>
  <r>
    <n v="1993"/>
    <x v="3"/>
    <x v="0"/>
    <s v="Michigan"/>
    <n v="72"/>
    <n v="12"/>
    <s v="George Washington"/>
    <n v="64"/>
    <x v="0"/>
  </r>
  <r>
    <n v="1993"/>
    <x v="3"/>
    <x v="3"/>
    <s v="Vanderbilt"/>
    <n v="59"/>
    <n v="7"/>
    <s v="Temple"/>
    <n v="67"/>
    <x v="1"/>
  </r>
  <r>
    <n v="1993"/>
    <x v="3"/>
    <x v="0"/>
    <s v="North Carolina"/>
    <n v="80"/>
    <n v="4"/>
    <s v="Arkansas"/>
    <n v="74"/>
    <x v="0"/>
  </r>
  <r>
    <n v="1993"/>
    <x v="3"/>
    <x v="5"/>
    <s v="Virginia"/>
    <n v="54"/>
    <n v="2"/>
    <s v="Cincinnati"/>
    <n v="71"/>
    <x v="1"/>
  </r>
  <r>
    <n v="1993"/>
    <x v="3"/>
    <x v="5"/>
    <s v="California"/>
    <n v="76"/>
    <n v="2"/>
    <s v="Kansas"/>
    <n v="93"/>
    <x v="1"/>
  </r>
  <r>
    <n v="1993"/>
    <x v="3"/>
    <x v="0"/>
    <s v="Indiana"/>
    <n v="82"/>
    <n v="4"/>
    <s v="Louisville"/>
    <n v="69"/>
    <x v="0"/>
  </r>
  <r>
    <n v="1993"/>
    <x v="3"/>
    <x v="3"/>
    <s v="Florida State"/>
    <n v="81"/>
    <n v="7"/>
    <s v="Western Kentucky"/>
    <n v="78"/>
    <x v="0"/>
  </r>
  <r>
    <n v="1993"/>
    <x v="3"/>
    <x v="0"/>
    <s v="Kentucky"/>
    <n v="103"/>
    <n v="5"/>
    <s v="Wake Forest"/>
    <n v="69"/>
    <x v="0"/>
  </r>
  <r>
    <n v="1993"/>
    <x v="4"/>
    <x v="0"/>
    <s v="Kentucky"/>
    <n v="83"/>
    <n v="8"/>
    <s v="Utah"/>
    <n v="62"/>
    <x v="0"/>
  </r>
  <r>
    <n v="1993"/>
    <x v="4"/>
    <x v="9"/>
    <s v="Oklahoma State"/>
    <n v="63"/>
    <n v="4"/>
    <s v="Louisville"/>
    <n v="78"/>
    <x v="1"/>
  </r>
  <r>
    <n v="1993"/>
    <x v="4"/>
    <x v="0"/>
    <s v="Indiana"/>
    <n v="73"/>
    <n v="9"/>
    <s v="Xavier"/>
    <n v="70"/>
    <x v="0"/>
  </r>
  <r>
    <n v="1993"/>
    <x v="4"/>
    <x v="6"/>
    <s v="New Mexico State"/>
    <n v="55"/>
    <n v="2"/>
    <s v="Cincinnati"/>
    <n v="92"/>
    <x v="1"/>
  </r>
  <r>
    <n v="1993"/>
    <x v="4"/>
    <x v="5"/>
    <s v="Virginia"/>
    <n v="71"/>
    <n v="3"/>
    <s v="Massachusetts"/>
    <n v="56"/>
    <x v="0"/>
  </r>
  <r>
    <n v="1993"/>
    <x v="4"/>
    <x v="7"/>
    <s v="George Washington"/>
    <n v="90"/>
    <n v="13"/>
    <s v="Southern"/>
    <n v="80"/>
    <x v="0"/>
  </r>
  <r>
    <n v="1993"/>
    <x v="4"/>
    <x v="0"/>
    <s v="Michigan"/>
    <n v="86"/>
    <n v="9"/>
    <s v="UCLA"/>
    <n v="84"/>
    <x v="0"/>
  </r>
  <r>
    <n v="1993"/>
    <x v="4"/>
    <x v="9"/>
    <s v="Wake Forest"/>
    <n v="84"/>
    <n v="4"/>
    <s v="Iowa"/>
    <n v="78"/>
    <x v="0"/>
  </r>
  <r>
    <n v="1993"/>
    <x v="4"/>
    <x v="6"/>
    <s v="Temple"/>
    <n v="68"/>
    <n v="15"/>
    <s v="Santa Clara"/>
    <n v="57"/>
    <x v="0"/>
  </r>
  <r>
    <n v="1993"/>
    <x v="4"/>
    <x v="5"/>
    <s v="California"/>
    <n v="82"/>
    <n v="3"/>
    <s v="Duke"/>
    <n v="77"/>
    <x v="0"/>
  </r>
  <r>
    <n v="1993"/>
    <x v="4"/>
    <x v="5"/>
    <s v="Illinois"/>
    <n v="68"/>
    <n v="3"/>
    <s v="Vanderbilt"/>
    <n v="85"/>
    <x v="1"/>
  </r>
  <r>
    <n v="1993"/>
    <x v="4"/>
    <x v="4"/>
    <s v="Tulane"/>
    <n v="63"/>
    <n v="3"/>
    <s v="Florida State"/>
    <n v="94"/>
    <x v="1"/>
  </r>
  <r>
    <n v="1993"/>
    <x v="4"/>
    <x v="6"/>
    <s v="Brigham Young"/>
    <n v="76"/>
    <n v="2"/>
    <s v="Kansas"/>
    <n v="90"/>
    <x v="1"/>
  </r>
  <r>
    <n v="1993"/>
    <x v="4"/>
    <x v="6"/>
    <s v="Western Kentucky"/>
    <n v="72"/>
    <n v="2"/>
    <s v="Seton Hall"/>
    <n v="68"/>
    <x v="0"/>
  </r>
  <r>
    <n v="1993"/>
    <x v="4"/>
    <x v="9"/>
    <s v="St. John's"/>
    <n v="74"/>
    <n v="4"/>
    <s v="Arkansas"/>
    <n v="80"/>
    <x v="1"/>
  </r>
  <r>
    <n v="1993"/>
    <x v="4"/>
    <x v="0"/>
    <s v="North Carolina"/>
    <n v="112"/>
    <n v="8"/>
    <s v="Rhode Island"/>
    <n v="67"/>
    <x v="0"/>
  </r>
  <r>
    <n v="1993"/>
    <x v="5"/>
    <x v="6"/>
    <s v="New Mexico State"/>
    <n v="93"/>
    <n v="10"/>
    <s v="Nebraska"/>
    <n v="79"/>
    <x v="0"/>
  </r>
  <r>
    <n v="1993"/>
    <x v="5"/>
    <x v="3"/>
    <s v="Massachusetts"/>
    <n v="54"/>
    <n v="14"/>
    <s v="Penn"/>
    <n v="50"/>
    <x v="0"/>
  </r>
  <r>
    <n v="1993"/>
    <x v="5"/>
    <x v="5"/>
    <s v="Virginia"/>
    <n v="78"/>
    <n v="11"/>
    <s v="Manhattan"/>
    <n v="66"/>
    <x v="0"/>
  </r>
  <r>
    <n v="1993"/>
    <x v="5"/>
    <x v="2"/>
    <s v="Georgia Tech"/>
    <n v="78"/>
    <n v="13"/>
    <s v="Southern"/>
    <n v="93"/>
    <x v="1"/>
  </r>
  <r>
    <n v="1993"/>
    <x v="5"/>
    <x v="9"/>
    <s v="New Mexico"/>
    <n v="68"/>
    <n v="12"/>
    <s v="George Washington"/>
    <n v="82"/>
    <x v="1"/>
  </r>
  <r>
    <n v="1993"/>
    <x v="5"/>
    <x v="10"/>
    <s v="Iowa State"/>
    <n v="70"/>
    <n v="9"/>
    <s v="UCLA"/>
    <n v="81"/>
    <x v="1"/>
  </r>
  <r>
    <n v="1993"/>
    <x v="5"/>
    <x v="0"/>
    <s v="Michigan"/>
    <n v="84"/>
    <n v="16"/>
    <s v="Coastal Carolina"/>
    <n v="53"/>
    <x v="0"/>
  </r>
  <r>
    <n v="1993"/>
    <x v="5"/>
    <x v="2"/>
    <s v="Iowa"/>
    <n v="82"/>
    <n v="13"/>
    <s v="Louisiana-Monroe"/>
    <n v="69"/>
    <x v="0"/>
  </r>
  <r>
    <n v="1993"/>
    <x v="5"/>
    <x v="9"/>
    <s v="Wake Forest"/>
    <n v="81"/>
    <n v="12"/>
    <s v="Chattanooga"/>
    <n v="58"/>
    <x v="0"/>
  </r>
  <r>
    <n v="1993"/>
    <x v="5"/>
    <x v="10"/>
    <s v="Utah"/>
    <n v="86"/>
    <n v="9"/>
    <s v="Pittsburgh"/>
    <n v="85"/>
    <x v="0"/>
  </r>
  <r>
    <n v="1993"/>
    <x v="5"/>
    <x v="0"/>
    <s v="Kentucky"/>
    <n v="96"/>
    <n v="16"/>
    <s v="Rider"/>
    <n v="52"/>
    <x v="0"/>
  </r>
  <r>
    <n v="1993"/>
    <x v="5"/>
    <x v="10"/>
    <s v="New Orleans"/>
    <n v="55"/>
    <n v="9"/>
    <s v="Xavier"/>
    <n v="73"/>
    <x v="1"/>
  </r>
  <r>
    <n v="1993"/>
    <x v="5"/>
    <x v="9"/>
    <s v="Oklahoma State"/>
    <n v="74"/>
    <n v="12"/>
    <s v="Marquette"/>
    <n v="62"/>
    <x v="0"/>
  </r>
  <r>
    <n v="1993"/>
    <x v="5"/>
    <x v="2"/>
    <s v="Louisville"/>
    <n v="76"/>
    <n v="13"/>
    <s v="Delaware"/>
    <n v="70"/>
    <x v="0"/>
  </r>
  <r>
    <n v="1993"/>
    <x v="5"/>
    <x v="0"/>
    <s v="Indiana"/>
    <n v="97"/>
    <n v="16"/>
    <s v="Wright State"/>
    <n v="54"/>
    <x v="0"/>
  </r>
  <r>
    <n v="1993"/>
    <x v="5"/>
    <x v="1"/>
    <s v="Cincinnati"/>
    <n v="93"/>
    <n v="15"/>
    <s v="Coppin State"/>
    <n v="66"/>
    <x v="0"/>
  </r>
  <r>
    <n v="1993"/>
    <x v="5"/>
    <x v="6"/>
    <s v="Temple"/>
    <n v="75"/>
    <n v="10"/>
    <s v="Missouri"/>
    <n v="61"/>
    <x v="0"/>
  </r>
  <r>
    <n v="1993"/>
    <x v="5"/>
    <x v="3"/>
    <s v="Florida State"/>
    <n v="82"/>
    <n v="14"/>
    <s v="Evansville"/>
    <n v="70"/>
    <x v="0"/>
  </r>
  <r>
    <n v="1993"/>
    <x v="5"/>
    <x v="6"/>
    <s v="Western Kentucky"/>
    <n v="55"/>
    <n v="10"/>
    <s v="Memphis"/>
    <n v="52"/>
    <x v="0"/>
  </r>
  <r>
    <n v="1993"/>
    <x v="5"/>
    <x v="0"/>
    <s v="North Carolina"/>
    <n v="85"/>
    <n v="16"/>
    <s v="East Carolina"/>
    <n v="65"/>
    <x v="0"/>
  </r>
  <r>
    <n v="1993"/>
    <x v="5"/>
    <x v="1"/>
    <s v="Arizona"/>
    <n v="61"/>
    <n v="15"/>
    <s v="Santa Clara"/>
    <n v="64"/>
    <x v="1"/>
  </r>
  <r>
    <n v="1993"/>
    <x v="5"/>
    <x v="3"/>
    <s v="Vanderbilt"/>
    <n v="92"/>
    <n v="14"/>
    <s v="Boise State"/>
    <n v="72"/>
    <x v="0"/>
  </r>
  <r>
    <n v="1993"/>
    <x v="5"/>
    <x v="6"/>
    <s v="Brigham Young"/>
    <n v="80"/>
    <n v="10"/>
    <s v="Southern Methodist"/>
    <n v="71"/>
    <x v="0"/>
  </r>
  <r>
    <n v="1993"/>
    <x v="5"/>
    <x v="1"/>
    <s v="Kansas"/>
    <n v="94"/>
    <n v="15"/>
    <s v="Ball State"/>
    <n v="72"/>
    <x v="0"/>
  </r>
  <r>
    <n v="1993"/>
    <x v="5"/>
    <x v="5"/>
    <s v="Kansas State"/>
    <n v="53"/>
    <n v="11"/>
    <s v="Tulane"/>
    <n v="55"/>
    <x v="1"/>
  </r>
  <r>
    <n v="1993"/>
    <x v="5"/>
    <x v="1"/>
    <s v="Seton Hall"/>
    <n v="81"/>
    <n v="15"/>
    <s v="Tennessee State"/>
    <n v="59"/>
    <x v="0"/>
  </r>
  <r>
    <n v="1993"/>
    <x v="5"/>
    <x v="9"/>
    <s v="St. John's"/>
    <n v="85"/>
    <n v="12"/>
    <s v="Texas Tech"/>
    <n v="67"/>
    <x v="0"/>
  </r>
  <r>
    <n v="1993"/>
    <x v="5"/>
    <x v="2"/>
    <s v="Arkansas"/>
    <n v="94"/>
    <n v="13"/>
    <s v="Holy Cross"/>
    <n v="64"/>
    <x v="0"/>
  </r>
  <r>
    <n v="1993"/>
    <x v="5"/>
    <x v="5"/>
    <s v="California"/>
    <n v="66"/>
    <n v="11"/>
    <s v="LSU"/>
    <n v="64"/>
    <x v="0"/>
  </r>
  <r>
    <n v="1993"/>
    <x v="5"/>
    <x v="3"/>
    <s v="Duke"/>
    <n v="105"/>
    <n v="14"/>
    <s v="Southern Illinois"/>
    <n v="70"/>
    <x v="0"/>
  </r>
  <r>
    <n v="1993"/>
    <x v="5"/>
    <x v="10"/>
    <s v="Rhode Island"/>
    <n v="74"/>
    <n v="9"/>
    <s v="Purdue"/>
    <n v="68"/>
    <x v="0"/>
  </r>
  <r>
    <n v="1993"/>
    <x v="5"/>
    <x v="5"/>
    <s v="Illinois"/>
    <n v="75"/>
    <n v="11"/>
    <s v="Long Beach State"/>
    <n v="72"/>
    <x v="0"/>
  </r>
  <r>
    <n v="1992"/>
    <x v="0"/>
    <x v="5"/>
    <s v="Michigan"/>
    <n v="51"/>
    <n v="1"/>
    <s v="Duke"/>
    <n v="71"/>
    <x v="1"/>
  </r>
  <r>
    <n v="1992"/>
    <x v="1"/>
    <x v="2"/>
    <s v="Cincinnati"/>
    <n v="72"/>
    <n v="6"/>
    <s v="Michigan"/>
    <n v="76"/>
    <x v="1"/>
  </r>
  <r>
    <n v="1992"/>
    <x v="1"/>
    <x v="0"/>
    <s v="Duke"/>
    <n v="81"/>
    <n v="2"/>
    <s v="Indiana"/>
    <n v="78"/>
    <x v="0"/>
  </r>
  <r>
    <n v="1992"/>
    <x v="2"/>
    <x v="0"/>
    <s v="Ohio State"/>
    <n v="71"/>
    <n v="6"/>
    <s v="Michigan"/>
    <n v="75"/>
    <x v="1"/>
  </r>
  <r>
    <n v="1992"/>
    <x v="2"/>
    <x v="2"/>
    <s v="Cincinnati"/>
    <n v="88"/>
    <n v="6"/>
    <s v="Memphis"/>
    <n v="57"/>
    <x v="0"/>
  </r>
  <r>
    <n v="1992"/>
    <x v="2"/>
    <x v="0"/>
    <s v="UCLA"/>
    <n v="79"/>
    <n v="2"/>
    <s v="Indiana"/>
    <n v="106"/>
    <x v="1"/>
  </r>
  <r>
    <n v="1992"/>
    <x v="2"/>
    <x v="0"/>
    <s v="Duke"/>
    <n v="104"/>
    <n v="2"/>
    <s v="Kentucky"/>
    <n v="103"/>
    <x v="0"/>
  </r>
  <r>
    <n v="1992"/>
    <x v="3"/>
    <x v="13"/>
    <s v="UTEP"/>
    <n v="67"/>
    <n v="4"/>
    <s v="Cincinnati"/>
    <n v="69"/>
    <x v="1"/>
  </r>
  <r>
    <n v="1992"/>
    <x v="3"/>
    <x v="0"/>
    <s v="Ohio State"/>
    <n v="80"/>
    <n v="4"/>
    <s v="North Carolina"/>
    <n v="73"/>
    <x v="0"/>
  </r>
  <r>
    <n v="1992"/>
    <x v="3"/>
    <x v="5"/>
    <s v="Memphis"/>
    <n v="83"/>
    <n v="7"/>
    <s v="Georgia Tech"/>
    <n v="79"/>
    <x v="0"/>
  </r>
  <r>
    <n v="1992"/>
    <x v="3"/>
    <x v="5"/>
    <s v="Michigan"/>
    <n v="75"/>
    <n v="2"/>
    <s v="Oklahoma State"/>
    <n v="72"/>
    <x v="0"/>
  </r>
  <r>
    <n v="1992"/>
    <x v="3"/>
    <x v="0"/>
    <s v="Duke"/>
    <n v="81"/>
    <n v="4"/>
    <s v="Seton Hall"/>
    <n v="69"/>
    <x v="0"/>
  </r>
  <r>
    <n v="1992"/>
    <x v="3"/>
    <x v="0"/>
    <s v="UCLA"/>
    <n v="85"/>
    <n v="12"/>
    <s v="New Mexico State"/>
    <n v="78"/>
    <x v="0"/>
  </r>
  <r>
    <n v="1992"/>
    <x v="3"/>
    <x v="3"/>
    <s v="Florida State"/>
    <n v="74"/>
    <n v="2"/>
    <s v="Indiana"/>
    <n v="85"/>
    <x v="1"/>
  </r>
  <r>
    <n v="1992"/>
    <x v="3"/>
    <x v="3"/>
    <s v="Massachusetts"/>
    <n v="77"/>
    <n v="2"/>
    <s v="Kentucky"/>
    <n v="87"/>
    <x v="1"/>
  </r>
  <r>
    <n v="1992"/>
    <x v="4"/>
    <x v="5"/>
    <s v="Michigan"/>
    <n v="102"/>
    <n v="14"/>
    <s v="East Tennessee State"/>
    <n v="90"/>
    <x v="0"/>
  </r>
  <r>
    <n v="1992"/>
    <x v="4"/>
    <x v="5"/>
    <s v="Syracuse"/>
    <n v="71"/>
    <n v="3"/>
    <s v="Massachusetts"/>
    <n v="77"/>
    <x v="1"/>
  </r>
  <r>
    <n v="1992"/>
    <x v="4"/>
    <x v="8"/>
    <s v="Iowa State"/>
    <n v="98"/>
    <n v="2"/>
    <s v="Kentucky"/>
    <n v="106"/>
    <x v="1"/>
  </r>
  <r>
    <n v="1992"/>
    <x v="4"/>
    <x v="0"/>
    <s v="UCLA"/>
    <n v="85"/>
    <n v="8"/>
    <s v="Louisville"/>
    <n v="69"/>
    <x v="0"/>
  </r>
  <r>
    <n v="1992"/>
    <x v="4"/>
    <x v="7"/>
    <s v="New Mexico State"/>
    <n v="81"/>
    <n v="13"/>
    <s v="Louisiana-Lafayette"/>
    <n v="73"/>
    <x v="0"/>
  </r>
  <r>
    <n v="1992"/>
    <x v="4"/>
    <x v="0"/>
    <s v="Kansas"/>
    <n v="60"/>
    <n v="9"/>
    <s v="UTEP"/>
    <n v="66"/>
    <x v="1"/>
  </r>
  <r>
    <n v="1992"/>
    <x v="4"/>
    <x v="9"/>
    <s v="Michigan State"/>
    <n v="65"/>
    <n v="4"/>
    <s v="Cincinnati"/>
    <n v="77"/>
    <x v="1"/>
  </r>
  <r>
    <n v="1992"/>
    <x v="4"/>
    <x v="8"/>
    <s v="Tulane"/>
    <n v="71"/>
    <n v="2"/>
    <s v="Oklahoma State"/>
    <n v="87"/>
    <x v="1"/>
  </r>
  <r>
    <n v="1992"/>
    <x v="4"/>
    <x v="9"/>
    <s v="Missouri"/>
    <n v="71"/>
    <n v="4"/>
    <s v="Seton Hall"/>
    <n v="88"/>
    <x v="1"/>
  </r>
  <r>
    <n v="1992"/>
    <x v="4"/>
    <x v="0"/>
    <s v="Ohio State"/>
    <n v="78"/>
    <n v="9"/>
    <s v="Connecticut"/>
    <n v="55"/>
    <x v="0"/>
  </r>
  <r>
    <n v="1992"/>
    <x v="4"/>
    <x v="9"/>
    <s v="Alabama"/>
    <n v="55"/>
    <n v="4"/>
    <s v="North Carolina"/>
    <n v="64"/>
    <x v="1"/>
  </r>
  <r>
    <n v="1992"/>
    <x v="4"/>
    <x v="5"/>
    <s v="Memphis"/>
    <n v="82"/>
    <n v="3"/>
    <s v="Arkansas"/>
    <n v="80"/>
    <x v="0"/>
  </r>
  <r>
    <n v="1992"/>
    <x v="4"/>
    <x v="6"/>
    <s v="Georgia Tech"/>
    <n v="79"/>
    <n v="2"/>
    <s v="Southern California"/>
    <n v="78"/>
    <x v="0"/>
  </r>
  <r>
    <n v="1992"/>
    <x v="4"/>
    <x v="6"/>
    <s v="LSU"/>
    <n v="79"/>
    <n v="2"/>
    <s v="Indiana"/>
    <n v="89"/>
    <x v="1"/>
  </r>
  <r>
    <n v="1992"/>
    <x v="4"/>
    <x v="0"/>
    <s v="Duke"/>
    <n v="75"/>
    <n v="9"/>
    <s v="Iowa"/>
    <n v="62"/>
    <x v="0"/>
  </r>
  <r>
    <n v="1992"/>
    <x v="4"/>
    <x v="5"/>
    <s v="Georgetown"/>
    <n v="68"/>
    <n v="3"/>
    <s v="Florida State"/>
    <n v="78"/>
    <x v="1"/>
  </r>
  <r>
    <n v="1992"/>
    <x v="5"/>
    <x v="0"/>
    <s v="Kansas"/>
    <n v="100"/>
    <n v="16"/>
    <s v="Howard"/>
    <n v="67"/>
    <x v="0"/>
  </r>
  <r>
    <n v="1992"/>
    <x v="5"/>
    <x v="5"/>
    <s v="Michigan"/>
    <n v="73"/>
    <n v="11"/>
    <s v="Temple"/>
    <n v="66"/>
    <x v="0"/>
  </r>
  <r>
    <n v="1992"/>
    <x v="5"/>
    <x v="3"/>
    <s v="Arizona"/>
    <n v="80"/>
    <n v="14"/>
    <s v="East Tennessee State"/>
    <n v="87"/>
    <x v="1"/>
  </r>
  <r>
    <n v="1992"/>
    <x v="5"/>
    <x v="6"/>
    <s v="St. John's"/>
    <n v="57"/>
    <n v="10"/>
    <s v="Tulane"/>
    <n v="61"/>
    <x v="1"/>
  </r>
  <r>
    <n v="1992"/>
    <x v="5"/>
    <x v="1"/>
    <s v="Oklahoma State"/>
    <n v="100"/>
    <n v="15"/>
    <s v="Georgia Southern"/>
    <n v="73"/>
    <x v="0"/>
  </r>
  <r>
    <n v="1992"/>
    <x v="5"/>
    <x v="5"/>
    <s v="Syracuse"/>
    <n v="51"/>
    <n v="11"/>
    <s v="Princeton"/>
    <n v="43"/>
    <x v="0"/>
  </r>
  <r>
    <n v="1992"/>
    <x v="5"/>
    <x v="3"/>
    <s v="Massachusetts"/>
    <n v="85"/>
    <n v="14"/>
    <s v="Fordham"/>
    <n v="58"/>
    <x v="0"/>
  </r>
  <r>
    <n v="1992"/>
    <x v="5"/>
    <x v="6"/>
    <s v="Charlotte"/>
    <n v="74"/>
    <n v="10"/>
    <s v="Iowa State"/>
    <n v="76"/>
    <x v="1"/>
  </r>
  <r>
    <n v="1992"/>
    <x v="5"/>
    <x v="1"/>
    <s v="Kentucky"/>
    <n v="88"/>
    <n v="15"/>
    <s v="Old Dominion"/>
    <n v="69"/>
    <x v="0"/>
  </r>
  <r>
    <n v="1992"/>
    <x v="5"/>
    <x v="0"/>
    <s v="UCLA"/>
    <n v="73"/>
    <n v="16"/>
    <s v="Robert Morris"/>
    <n v="53"/>
    <x v="0"/>
  </r>
  <r>
    <n v="1992"/>
    <x v="5"/>
    <x v="10"/>
    <s v="Louisville"/>
    <n v="81"/>
    <n v="9"/>
    <s v="Wake Forest"/>
    <n v="58"/>
    <x v="0"/>
  </r>
  <r>
    <n v="1992"/>
    <x v="5"/>
    <x v="9"/>
    <s v="DePaul"/>
    <n v="73"/>
    <n v="12"/>
    <s v="New Mexico State"/>
    <n v="81"/>
    <x v="1"/>
  </r>
  <r>
    <n v="1992"/>
    <x v="5"/>
    <x v="2"/>
    <s v="Oklahoma"/>
    <n v="87"/>
    <n v="13"/>
    <s v="Louisiana-Lafayette"/>
    <n v="83"/>
    <x v="0"/>
  </r>
  <r>
    <n v="1992"/>
    <x v="5"/>
    <x v="10"/>
    <s v="Evansville"/>
    <n v="50"/>
    <n v="9"/>
    <s v="UTEP"/>
    <n v="55"/>
    <x v="1"/>
  </r>
  <r>
    <n v="1992"/>
    <x v="5"/>
    <x v="9"/>
    <s v="Michigan State"/>
    <n v="61"/>
    <n v="12"/>
    <s v="Missouri State"/>
    <n v="54"/>
    <x v="0"/>
  </r>
  <r>
    <n v="1992"/>
    <x v="5"/>
    <x v="2"/>
    <s v="Cincinnati"/>
    <n v="85"/>
    <n v="13"/>
    <s v="Delaware"/>
    <n v="47"/>
    <x v="0"/>
  </r>
  <r>
    <n v="1992"/>
    <x v="5"/>
    <x v="1"/>
    <s v="Southern California"/>
    <n v="84"/>
    <n v="15"/>
    <s v="Louisiana-Monroe"/>
    <n v="54"/>
    <x v="0"/>
  </r>
  <r>
    <n v="1992"/>
    <x v="5"/>
    <x v="1"/>
    <s v="Indiana"/>
    <n v="94"/>
    <n v="15"/>
    <s v="Eastern Illinois"/>
    <n v="55"/>
    <x v="0"/>
  </r>
  <r>
    <n v="1992"/>
    <x v="5"/>
    <x v="6"/>
    <s v="LSU"/>
    <n v="94"/>
    <n v="10"/>
    <s v="Brigham Young"/>
    <n v="83"/>
    <x v="0"/>
  </r>
  <r>
    <n v="1992"/>
    <x v="5"/>
    <x v="10"/>
    <s v="Nebraska"/>
    <n v="65"/>
    <n v="9"/>
    <s v="Connecticut"/>
    <n v="86"/>
    <x v="1"/>
  </r>
  <r>
    <n v="1992"/>
    <x v="5"/>
    <x v="0"/>
    <s v="Ohio State"/>
    <n v="83"/>
    <n v="16"/>
    <s v="Mississippi Valley State"/>
    <n v="56"/>
    <x v="0"/>
  </r>
  <r>
    <n v="1992"/>
    <x v="5"/>
    <x v="3"/>
    <s v="Florida State"/>
    <n v="78"/>
    <n v="14"/>
    <s v="Montana"/>
    <n v="68"/>
    <x v="0"/>
  </r>
  <r>
    <n v="1992"/>
    <x v="5"/>
    <x v="5"/>
    <s v="Memphis"/>
    <n v="80"/>
    <n v="11"/>
    <s v="Pepperdine"/>
    <n v="70"/>
    <x v="0"/>
  </r>
  <r>
    <n v="1992"/>
    <x v="5"/>
    <x v="3"/>
    <s v="Arkansas"/>
    <n v="80"/>
    <n v="14"/>
    <s v="Murray St."/>
    <n v="69"/>
    <x v="0"/>
  </r>
  <r>
    <n v="1992"/>
    <x v="5"/>
    <x v="6"/>
    <s v="Georgia Tech"/>
    <n v="65"/>
    <n v="10"/>
    <s v="Houston"/>
    <n v="60"/>
    <x v="0"/>
  </r>
  <r>
    <n v="1992"/>
    <x v="5"/>
    <x v="5"/>
    <s v="Georgetown"/>
    <n v="75"/>
    <n v="11"/>
    <s v="South Florida"/>
    <n v="60"/>
    <x v="0"/>
  </r>
  <r>
    <n v="1992"/>
    <x v="5"/>
    <x v="2"/>
    <s v="Seton Hall"/>
    <n v="78"/>
    <n v="13"/>
    <s v="La Salle"/>
    <n v="76"/>
    <x v="0"/>
  </r>
  <r>
    <n v="1992"/>
    <x v="5"/>
    <x v="9"/>
    <s v="Missouri"/>
    <n v="89"/>
    <n v="12"/>
    <s v="West Virginia"/>
    <n v="78"/>
    <x v="0"/>
  </r>
  <r>
    <n v="1992"/>
    <x v="5"/>
    <x v="0"/>
    <s v="Duke"/>
    <n v="82"/>
    <n v="16"/>
    <s v="Campbell"/>
    <n v="56"/>
    <x v="0"/>
  </r>
  <r>
    <n v="1992"/>
    <x v="5"/>
    <x v="2"/>
    <s v="North Carolina"/>
    <n v="68"/>
    <n v="13"/>
    <s v="Miami (Ohio)"/>
    <n v="63"/>
    <x v="0"/>
  </r>
  <r>
    <n v="1992"/>
    <x v="5"/>
    <x v="10"/>
    <s v="Texas"/>
    <n v="92"/>
    <n v="9"/>
    <s v="Iowa"/>
    <n v="98"/>
    <x v="1"/>
  </r>
  <r>
    <n v="1992"/>
    <x v="5"/>
    <x v="9"/>
    <s v="Alabama"/>
    <n v="80"/>
    <n v="12"/>
    <s v="Stanford"/>
    <n v="75"/>
    <x v="0"/>
  </r>
  <r>
    <n v="1991"/>
    <x v="0"/>
    <x v="1"/>
    <s v="Duke"/>
    <n v="72"/>
    <n v="3"/>
    <s v="Kansas"/>
    <n v="65"/>
    <x v="0"/>
  </r>
  <r>
    <n v="1991"/>
    <x v="1"/>
    <x v="0"/>
    <s v="North Carolina"/>
    <n v="73"/>
    <n v="3"/>
    <s v="Kansas"/>
    <n v="79"/>
    <x v="1"/>
  </r>
  <r>
    <n v="1991"/>
    <x v="1"/>
    <x v="0"/>
    <s v="UNLV"/>
    <n v="77"/>
    <n v="2"/>
    <s v="Duke"/>
    <n v="79"/>
    <x v="1"/>
  </r>
  <r>
    <n v="1991"/>
    <x v="2"/>
    <x v="2"/>
    <s v="St. John's"/>
    <n v="61"/>
    <n v="2"/>
    <s v="Duke"/>
    <n v="78"/>
    <x v="1"/>
  </r>
  <r>
    <n v="1991"/>
    <x v="2"/>
    <x v="0"/>
    <s v="North Carolina"/>
    <n v="75"/>
    <n v="10"/>
    <s v="Temple"/>
    <n v="72"/>
    <x v="0"/>
  </r>
  <r>
    <n v="1991"/>
    <x v="2"/>
    <x v="0"/>
    <s v="Arkansas"/>
    <n v="81"/>
    <n v="3"/>
    <s v="Kansas"/>
    <n v="93"/>
    <x v="1"/>
  </r>
  <r>
    <n v="1991"/>
    <x v="2"/>
    <x v="0"/>
    <s v="UNLV"/>
    <n v="77"/>
    <n v="3"/>
    <s v="Seton Hall"/>
    <n v="65"/>
    <x v="0"/>
  </r>
  <r>
    <n v="1991"/>
    <x v="3"/>
    <x v="0"/>
    <s v="Ohio State"/>
    <n v="74"/>
    <n v="4"/>
    <s v="St. John's"/>
    <n v="91"/>
    <x v="1"/>
  </r>
  <r>
    <n v="1991"/>
    <x v="3"/>
    <x v="0"/>
    <s v="North Carolina"/>
    <n v="93"/>
    <n v="12"/>
    <s v="Eastern Michigan"/>
    <n v="67"/>
    <x v="0"/>
  </r>
  <r>
    <n v="1991"/>
    <x v="3"/>
    <x v="4"/>
    <s v="Connecticut"/>
    <n v="67"/>
    <n v="2"/>
    <s v="Duke"/>
    <n v="81"/>
    <x v="1"/>
  </r>
  <r>
    <n v="1991"/>
    <x v="3"/>
    <x v="3"/>
    <s v="Oklahoma State"/>
    <n v="63"/>
    <n v="10"/>
    <s v="Temple"/>
    <n v="72"/>
    <x v="1"/>
  </r>
  <r>
    <n v="1991"/>
    <x v="3"/>
    <x v="3"/>
    <s v="Kansas"/>
    <n v="83"/>
    <n v="2"/>
    <s v="Indiana"/>
    <n v="65"/>
    <x v="0"/>
  </r>
  <r>
    <n v="1991"/>
    <x v="3"/>
    <x v="0"/>
    <s v="Arkansas"/>
    <n v="93"/>
    <n v="4"/>
    <s v="Alabama"/>
    <n v="70"/>
    <x v="0"/>
  </r>
  <r>
    <n v="1991"/>
    <x v="3"/>
    <x v="0"/>
    <s v="UNLV"/>
    <n v="83"/>
    <n v="4"/>
    <s v="Utah"/>
    <n v="66"/>
    <x v="0"/>
  </r>
  <r>
    <n v="1991"/>
    <x v="3"/>
    <x v="3"/>
    <s v="Seton Hall"/>
    <n v="81"/>
    <n v="2"/>
    <s v="Arizona"/>
    <n v="77"/>
    <x v="0"/>
  </r>
  <r>
    <n v="1991"/>
    <x v="4"/>
    <x v="9"/>
    <s v="Michigan State"/>
    <n v="84"/>
    <n v="4"/>
    <s v="Utah"/>
    <n v="85"/>
    <x v="1"/>
  </r>
  <r>
    <n v="1991"/>
    <x v="4"/>
    <x v="0"/>
    <s v="Arkansas"/>
    <n v="97"/>
    <n v="8"/>
    <s v="Arizona State"/>
    <n v="90"/>
    <x v="0"/>
  </r>
  <r>
    <n v="1991"/>
    <x v="4"/>
    <x v="7"/>
    <s v="Eastern Michigan"/>
    <n v="71"/>
    <n v="13"/>
    <s v="Penn State"/>
    <n v="68"/>
    <x v="0"/>
  </r>
  <r>
    <n v="1991"/>
    <x v="4"/>
    <x v="0"/>
    <s v="North Carolina"/>
    <n v="84"/>
    <n v="9"/>
    <s v="Villanova"/>
    <n v="69"/>
    <x v="0"/>
  </r>
  <r>
    <n v="1991"/>
    <x v="4"/>
    <x v="9"/>
    <s v="Texas"/>
    <n v="76"/>
    <n v="4"/>
    <s v="St. John's"/>
    <n v="84"/>
    <x v="1"/>
  </r>
  <r>
    <n v="1991"/>
    <x v="4"/>
    <x v="0"/>
    <s v="Ohio State"/>
    <n v="65"/>
    <n v="8"/>
    <s v="Georgia Tech"/>
    <n v="61"/>
    <x v="0"/>
  </r>
  <r>
    <n v="1991"/>
    <x v="4"/>
    <x v="9"/>
    <s v="Wake Forest"/>
    <n v="88"/>
    <n v="4"/>
    <s v="Alabama"/>
    <n v="96"/>
    <x v="1"/>
  </r>
  <r>
    <n v="1991"/>
    <x v="4"/>
    <x v="0"/>
    <s v="UNLV"/>
    <n v="62"/>
    <n v="8"/>
    <s v="Georgetown"/>
    <n v="54"/>
    <x v="0"/>
  </r>
  <r>
    <n v="1991"/>
    <x v="4"/>
    <x v="4"/>
    <s v="Creighton"/>
    <n v="69"/>
    <n v="3"/>
    <s v="Seton Hall"/>
    <n v="81"/>
    <x v="1"/>
  </r>
  <r>
    <n v="1991"/>
    <x v="4"/>
    <x v="5"/>
    <s v="Pittsburgh"/>
    <n v="66"/>
    <n v="3"/>
    <s v="Kansas"/>
    <n v="77"/>
    <x v="1"/>
  </r>
  <r>
    <n v="1991"/>
    <x v="4"/>
    <x v="6"/>
    <s v="Florida State"/>
    <n v="60"/>
    <n v="2"/>
    <s v="Indiana"/>
    <n v="82"/>
    <x v="1"/>
  </r>
  <r>
    <n v="1991"/>
    <x v="4"/>
    <x v="5"/>
    <s v="North Carolina State"/>
    <n v="64"/>
    <n v="3"/>
    <s v="Oklahoma State"/>
    <n v="73"/>
    <x v="1"/>
  </r>
  <r>
    <n v="1991"/>
    <x v="4"/>
    <x v="8"/>
    <s v="Temple"/>
    <n v="77"/>
    <n v="15"/>
    <s v="Richmond"/>
    <n v="64"/>
    <x v="0"/>
  </r>
  <r>
    <n v="1991"/>
    <x v="4"/>
    <x v="4"/>
    <s v="Connecticut"/>
    <n v="66"/>
    <n v="14"/>
    <s v="Xavier"/>
    <n v="50"/>
    <x v="0"/>
  </r>
  <r>
    <n v="1991"/>
    <x v="4"/>
    <x v="6"/>
    <s v="Iowa"/>
    <n v="70"/>
    <n v="2"/>
    <s v="Duke"/>
    <n v="85"/>
    <x v="1"/>
  </r>
  <r>
    <n v="1991"/>
    <x v="4"/>
    <x v="8"/>
    <s v="Brigham Young"/>
    <n v="69"/>
    <n v="2"/>
    <s v="Arizona"/>
    <n v="81"/>
    <x v="1"/>
  </r>
  <r>
    <n v="1991"/>
    <x v="5"/>
    <x v="10"/>
    <s v="Princeton"/>
    <n v="48"/>
    <n v="9"/>
    <s v="Villanova"/>
    <n v="50"/>
    <x v="1"/>
  </r>
  <r>
    <n v="1991"/>
    <x v="5"/>
    <x v="9"/>
    <s v="Mississippi State"/>
    <n v="56"/>
    <n v="12"/>
    <s v="Eastern Michigan"/>
    <n v="76"/>
    <x v="1"/>
  </r>
  <r>
    <n v="1991"/>
    <x v="5"/>
    <x v="2"/>
    <s v="UCLA"/>
    <n v="69"/>
    <n v="13"/>
    <s v="Penn State"/>
    <n v="74"/>
    <x v="1"/>
  </r>
  <r>
    <n v="1991"/>
    <x v="5"/>
    <x v="9"/>
    <s v="Texas"/>
    <n v="73"/>
    <n v="12"/>
    <s v="St. Peter's"/>
    <n v="65"/>
    <x v="0"/>
  </r>
  <r>
    <n v="1991"/>
    <x v="5"/>
    <x v="10"/>
    <s v="Georgetown"/>
    <n v="70"/>
    <n v="9"/>
    <s v="Vanderbilt"/>
    <n v="60"/>
    <x v="0"/>
  </r>
  <r>
    <n v="1991"/>
    <x v="5"/>
    <x v="9"/>
    <s v="Michigan State"/>
    <n v="60"/>
    <n v="12"/>
    <s v="Wisconsin-Green Bay"/>
    <n v="58"/>
    <x v="0"/>
  </r>
  <r>
    <n v="1991"/>
    <x v="5"/>
    <x v="0"/>
    <s v="Ohio State"/>
    <n v="97"/>
    <n v="16"/>
    <s v="Towson"/>
    <n v="86"/>
    <x v="0"/>
  </r>
  <r>
    <n v="1991"/>
    <x v="5"/>
    <x v="0"/>
    <s v="Arkansas"/>
    <n v="117"/>
    <n v="16"/>
    <s v="Georgia State"/>
    <n v="76"/>
    <x v="0"/>
  </r>
  <r>
    <n v="1991"/>
    <x v="5"/>
    <x v="10"/>
    <s v="Arizona State"/>
    <n v="79"/>
    <n v="9"/>
    <s v="Rutgers"/>
    <n v="76"/>
    <x v="0"/>
  </r>
  <r>
    <n v="1991"/>
    <x v="5"/>
    <x v="9"/>
    <s v="Wake Forest"/>
    <n v="71"/>
    <n v="12"/>
    <s v="Louisiana Tech"/>
    <n v="65"/>
    <x v="0"/>
  </r>
  <r>
    <n v="1991"/>
    <x v="5"/>
    <x v="2"/>
    <s v="Alabama"/>
    <n v="89"/>
    <n v="13"/>
    <s v="Murray St."/>
    <n v="79"/>
    <x v="0"/>
  </r>
  <r>
    <n v="1991"/>
    <x v="5"/>
    <x v="2"/>
    <s v="Utah"/>
    <n v="82"/>
    <n v="13"/>
    <s v="South Alabama"/>
    <n v="72"/>
    <x v="0"/>
  </r>
  <r>
    <n v="1991"/>
    <x v="5"/>
    <x v="10"/>
    <s v="Georgia Tech"/>
    <n v="87"/>
    <n v="9"/>
    <s v="DePaul"/>
    <n v="70"/>
    <x v="0"/>
  </r>
  <r>
    <n v="1991"/>
    <x v="5"/>
    <x v="2"/>
    <s v="St. John's"/>
    <n v="75"/>
    <n v="13"/>
    <s v="Northern Illinois"/>
    <n v="68"/>
    <x v="0"/>
  </r>
  <r>
    <n v="1991"/>
    <x v="5"/>
    <x v="0"/>
    <s v="UNLV"/>
    <n v="99"/>
    <n v="16"/>
    <s v="Montana"/>
    <n v="65"/>
    <x v="0"/>
  </r>
  <r>
    <n v="1991"/>
    <x v="5"/>
    <x v="0"/>
    <s v="North Carolina"/>
    <n v="101"/>
    <n v="16"/>
    <s v="Northeastern"/>
    <n v="66"/>
    <x v="0"/>
  </r>
  <r>
    <n v="1991"/>
    <x v="5"/>
    <x v="1"/>
    <s v="Duke"/>
    <n v="102"/>
    <n v="15"/>
    <s v="Louisiana-Monroe"/>
    <n v="73"/>
    <x v="0"/>
  </r>
  <r>
    <n v="1991"/>
    <x v="5"/>
    <x v="5"/>
    <s v="New Mexico State"/>
    <n v="56"/>
    <n v="11"/>
    <s v="Creighton"/>
    <n v="64"/>
    <x v="1"/>
  </r>
  <r>
    <n v="1991"/>
    <x v="5"/>
    <x v="3"/>
    <s v="Seton Hall"/>
    <n v="71"/>
    <n v="14"/>
    <s v="Pepperdine"/>
    <n v="51"/>
    <x v="0"/>
  </r>
  <r>
    <n v="1991"/>
    <x v="5"/>
    <x v="6"/>
    <s v="Virginia"/>
    <n v="48"/>
    <n v="10"/>
    <s v="Brigham Young"/>
    <n v="61"/>
    <x v="1"/>
  </r>
  <r>
    <n v="1991"/>
    <x v="5"/>
    <x v="1"/>
    <s v="Arizona"/>
    <n v="93"/>
    <n v="15"/>
    <s v="St. Francis (Pa.)"/>
    <n v="80"/>
    <x v="0"/>
  </r>
  <r>
    <n v="1991"/>
    <x v="5"/>
    <x v="5"/>
    <s v="LSU"/>
    <n v="62"/>
    <n v="11"/>
    <s v="Connecticut"/>
    <n v="79"/>
    <x v="1"/>
  </r>
  <r>
    <n v="1991"/>
    <x v="5"/>
    <x v="3"/>
    <s v="Nebraska"/>
    <n v="84"/>
    <n v="14"/>
    <s v="Xavier"/>
    <n v="89"/>
    <x v="1"/>
  </r>
  <r>
    <n v="1991"/>
    <x v="5"/>
    <x v="6"/>
    <s v="Iowa"/>
    <n v="76"/>
    <n v="10"/>
    <s v="East Tennessee State"/>
    <n v="73"/>
    <x v="0"/>
  </r>
  <r>
    <n v="1991"/>
    <x v="5"/>
    <x v="5"/>
    <s v="North Carolina State"/>
    <n v="114"/>
    <n v="11"/>
    <s v="Southern Mississippi"/>
    <n v="85"/>
    <x v="0"/>
  </r>
  <r>
    <n v="1991"/>
    <x v="5"/>
    <x v="3"/>
    <s v="Oklahoma State"/>
    <n v="67"/>
    <n v="14"/>
    <s v="New Mexico"/>
    <n v="54"/>
    <x v="0"/>
  </r>
  <r>
    <n v="1991"/>
    <x v="5"/>
    <x v="6"/>
    <s v="Purdue"/>
    <n v="63"/>
    <n v="10"/>
    <s v="Temple"/>
    <n v="80"/>
    <x v="1"/>
  </r>
  <r>
    <n v="1991"/>
    <x v="5"/>
    <x v="1"/>
    <s v="Syracuse"/>
    <n v="69"/>
    <n v="15"/>
    <s v="Richmond"/>
    <n v="73"/>
    <x v="1"/>
  </r>
  <r>
    <n v="1991"/>
    <x v="5"/>
    <x v="5"/>
    <s v="Pittsburgh"/>
    <n v="76"/>
    <n v="11"/>
    <s v="Georgia"/>
    <n v="68"/>
    <x v="0"/>
  </r>
  <r>
    <n v="1991"/>
    <x v="5"/>
    <x v="3"/>
    <s v="Kansas"/>
    <n v="55"/>
    <n v="14"/>
    <s v="New Orleans"/>
    <n v="49"/>
    <x v="0"/>
  </r>
  <r>
    <n v="1991"/>
    <x v="5"/>
    <x v="6"/>
    <s v="Florida State"/>
    <n v="75"/>
    <n v="10"/>
    <s v="Southern California"/>
    <n v="72"/>
    <x v="0"/>
  </r>
  <r>
    <n v="1991"/>
    <x v="5"/>
    <x v="1"/>
    <s v="Indiana"/>
    <n v="79"/>
    <n v="15"/>
    <s v="Coastal Carolina"/>
    <n v="69"/>
    <x v="0"/>
  </r>
  <r>
    <n v="1990"/>
    <x v="0"/>
    <x v="0"/>
    <s v="UNLV"/>
    <n v="103"/>
    <n v="3"/>
    <s v="Duke"/>
    <n v="73"/>
    <x v="0"/>
  </r>
  <r>
    <n v="1990"/>
    <x v="1"/>
    <x v="3"/>
    <s v="Duke"/>
    <n v="97"/>
    <n v="4"/>
    <s v="Arkansas"/>
    <n v="83"/>
    <x v="0"/>
  </r>
  <r>
    <n v="1990"/>
    <x v="1"/>
    <x v="2"/>
    <s v="Georgia Tech"/>
    <n v="81"/>
    <n v="1"/>
    <s v="UNLV"/>
    <n v="90"/>
    <x v="1"/>
  </r>
  <r>
    <n v="1990"/>
    <x v="2"/>
    <x v="0"/>
    <s v="UNLV"/>
    <n v="131"/>
    <n v="11"/>
    <s v="Loyola Marymount"/>
    <n v="101"/>
    <x v="0"/>
  </r>
  <r>
    <n v="1990"/>
    <x v="2"/>
    <x v="2"/>
    <s v="Georgia Tech"/>
    <n v="93"/>
    <n v="6"/>
    <s v="Minnesota"/>
    <n v="91"/>
    <x v="0"/>
  </r>
  <r>
    <n v="1990"/>
    <x v="2"/>
    <x v="0"/>
    <s v="Connecticut"/>
    <n v="78"/>
    <n v="3"/>
    <s v="Duke"/>
    <n v="79"/>
    <x v="1"/>
  </r>
  <r>
    <n v="1990"/>
    <x v="2"/>
    <x v="2"/>
    <s v="Arkansas"/>
    <n v="88"/>
    <n v="10"/>
    <s v="Texas"/>
    <n v="85"/>
    <x v="0"/>
  </r>
  <r>
    <n v="1990"/>
    <x v="3"/>
    <x v="0"/>
    <s v="UNLV"/>
    <n v="69"/>
    <n v="12"/>
    <s v="Ball State"/>
    <n v="67"/>
    <x v="0"/>
  </r>
  <r>
    <n v="1990"/>
    <x v="3"/>
    <x v="4"/>
    <s v="Loyola Marymount"/>
    <n v="62"/>
    <n v="7"/>
    <s v="Alabama"/>
    <n v="60"/>
    <x v="0"/>
  </r>
  <r>
    <n v="1990"/>
    <x v="3"/>
    <x v="5"/>
    <s v="Minnesota"/>
    <n v="82"/>
    <n v="2"/>
    <s v="Syracuse"/>
    <n v="75"/>
    <x v="0"/>
  </r>
  <r>
    <n v="1990"/>
    <x v="3"/>
    <x v="0"/>
    <s v="Michigan State"/>
    <n v="80"/>
    <n v="4"/>
    <s v="Georgia Tech"/>
    <n v="81"/>
    <x v="1"/>
  </r>
  <r>
    <n v="1990"/>
    <x v="3"/>
    <x v="5"/>
    <s v="Xavier"/>
    <n v="89"/>
    <n v="10"/>
    <s v="Texas"/>
    <n v="102"/>
    <x v="1"/>
  </r>
  <r>
    <n v="1990"/>
    <x v="3"/>
    <x v="3"/>
    <s v="Duke"/>
    <n v="90"/>
    <n v="7"/>
    <s v="UCLA"/>
    <n v="81"/>
    <x v="0"/>
  </r>
  <r>
    <n v="1990"/>
    <x v="3"/>
    <x v="0"/>
    <s v="Connecticut"/>
    <n v="71"/>
    <n v="5"/>
    <s v="Clemson"/>
    <n v="70"/>
    <x v="0"/>
  </r>
  <r>
    <n v="1990"/>
    <x v="3"/>
    <x v="10"/>
    <s v="North Carolina"/>
    <n v="73"/>
    <n v="4"/>
    <s v="Arkansas"/>
    <n v="96"/>
    <x v="1"/>
  </r>
  <r>
    <n v="1990"/>
    <x v="4"/>
    <x v="8"/>
    <s v="Texas"/>
    <n v="73"/>
    <n v="2"/>
    <s v="Purdue"/>
    <n v="72"/>
    <x v="0"/>
  </r>
  <r>
    <n v="1990"/>
    <x v="4"/>
    <x v="5"/>
    <s v="Xavier"/>
    <n v="74"/>
    <n v="3"/>
    <s v="Georgetown"/>
    <n v="71"/>
    <x v="0"/>
  </r>
  <r>
    <n v="1990"/>
    <x v="4"/>
    <x v="6"/>
    <s v="UCLA"/>
    <n v="71"/>
    <n v="2"/>
    <s v="Kansas"/>
    <n v="70"/>
    <x v="0"/>
  </r>
  <r>
    <n v="1990"/>
    <x v="4"/>
    <x v="5"/>
    <s v="St. John's"/>
    <n v="72"/>
    <n v="3"/>
    <s v="Duke"/>
    <n v="76"/>
    <x v="1"/>
  </r>
  <r>
    <n v="1990"/>
    <x v="4"/>
    <x v="6"/>
    <s v="Alabama"/>
    <n v="77"/>
    <n v="2"/>
    <s v="Arizona"/>
    <n v="55"/>
    <x v="0"/>
  </r>
  <r>
    <n v="1990"/>
    <x v="4"/>
    <x v="6"/>
    <s v="Virginia"/>
    <n v="61"/>
    <n v="2"/>
    <s v="Syracuse"/>
    <n v="63"/>
    <x v="1"/>
  </r>
  <r>
    <n v="1990"/>
    <x v="4"/>
    <x v="4"/>
    <s v="Loyola Marymount"/>
    <n v="149"/>
    <n v="3"/>
    <s v="Michigan"/>
    <n v="115"/>
    <x v="0"/>
  </r>
  <r>
    <n v="1990"/>
    <x v="4"/>
    <x v="0"/>
    <s v="UNLV"/>
    <n v="76"/>
    <n v="8"/>
    <s v="Ohio State"/>
    <n v="65"/>
    <x v="0"/>
  </r>
  <r>
    <n v="1990"/>
    <x v="4"/>
    <x v="5"/>
    <s v="Minnesota"/>
    <n v="81"/>
    <n v="14"/>
    <s v="Northern Iowa"/>
    <n v="78"/>
    <x v="0"/>
  </r>
  <r>
    <n v="1990"/>
    <x v="4"/>
    <x v="9"/>
    <s v="LSU"/>
    <n v="91"/>
    <n v="4"/>
    <s v="Georgia Tech"/>
    <n v="94"/>
    <x v="1"/>
  </r>
  <r>
    <n v="1990"/>
    <x v="4"/>
    <x v="7"/>
    <s v="Ball State"/>
    <n v="62"/>
    <n v="4"/>
    <s v="Louisville"/>
    <n v="60"/>
    <x v="0"/>
  </r>
  <r>
    <n v="1990"/>
    <x v="4"/>
    <x v="0"/>
    <s v="Connecticut"/>
    <n v="74"/>
    <n v="9"/>
    <s v="California"/>
    <n v="54"/>
    <x v="0"/>
  </r>
  <r>
    <n v="1990"/>
    <x v="4"/>
    <x v="9"/>
    <s v="Clemson"/>
    <n v="79"/>
    <n v="4"/>
    <s v="La Salle"/>
    <n v="75"/>
    <x v="0"/>
  </r>
  <r>
    <n v="1990"/>
    <x v="4"/>
    <x v="0"/>
    <s v="Oklahoma"/>
    <n v="77"/>
    <n v="8"/>
    <s v="North Carolina"/>
    <n v="79"/>
    <x v="1"/>
  </r>
  <r>
    <n v="1990"/>
    <x v="4"/>
    <x v="7"/>
    <s v="Dayton"/>
    <n v="84"/>
    <n v="4"/>
    <s v="Arkansas"/>
    <n v="86"/>
    <x v="1"/>
  </r>
  <r>
    <n v="1990"/>
    <x v="4"/>
    <x v="0"/>
    <s v="Michigan State"/>
    <n v="62"/>
    <n v="9"/>
    <s v="UC Santa Barbara"/>
    <n v="58"/>
    <x v="0"/>
  </r>
  <r>
    <n v="1990"/>
    <x v="5"/>
    <x v="3"/>
    <s v="Michigan"/>
    <n v="76"/>
    <n v="14"/>
    <s v="Illinois State"/>
    <n v="70"/>
    <x v="0"/>
  </r>
  <r>
    <n v="1990"/>
    <x v="5"/>
    <x v="6"/>
    <s v="Alabama"/>
    <n v="71"/>
    <n v="10"/>
    <s v="Colorado State"/>
    <n v="54"/>
    <x v="0"/>
  </r>
  <r>
    <n v="1990"/>
    <x v="5"/>
    <x v="1"/>
    <s v="Kansas"/>
    <n v="79"/>
    <n v="15"/>
    <s v="Robert Morris"/>
    <n v="71"/>
    <x v="0"/>
  </r>
  <r>
    <n v="1990"/>
    <x v="5"/>
    <x v="5"/>
    <s v="Xavier"/>
    <n v="87"/>
    <n v="11"/>
    <s v="Kansas State"/>
    <n v="79"/>
    <x v="0"/>
  </r>
  <r>
    <n v="1990"/>
    <x v="5"/>
    <x v="5"/>
    <s v="New Mexico State"/>
    <n v="92"/>
    <n v="11"/>
    <s v="Loyola Marymount"/>
    <n v="111"/>
    <x v="1"/>
  </r>
  <r>
    <n v="1990"/>
    <x v="5"/>
    <x v="3"/>
    <s v="Georgetown"/>
    <n v="70"/>
    <n v="14"/>
    <s v="Texas Southern"/>
    <n v="52"/>
    <x v="0"/>
  </r>
  <r>
    <n v="1990"/>
    <x v="5"/>
    <x v="6"/>
    <s v="Georgia"/>
    <n v="88"/>
    <n v="10"/>
    <s v="Texas"/>
    <n v="100"/>
    <x v="1"/>
  </r>
  <r>
    <n v="1990"/>
    <x v="5"/>
    <x v="1"/>
    <s v="Arizona"/>
    <n v="79"/>
    <n v="15"/>
    <s v="South Florida"/>
    <n v="67"/>
    <x v="0"/>
  </r>
  <r>
    <n v="1990"/>
    <x v="5"/>
    <x v="1"/>
    <s v="Syracuse"/>
    <n v="70"/>
    <n v="15"/>
    <s v="Coppin State"/>
    <n v="48"/>
    <x v="0"/>
  </r>
  <r>
    <n v="1990"/>
    <x v="5"/>
    <x v="6"/>
    <s v="Virginia"/>
    <n v="75"/>
    <n v="10"/>
    <s v="Notre Dame"/>
    <n v="67"/>
    <x v="0"/>
  </r>
  <r>
    <n v="1990"/>
    <x v="5"/>
    <x v="3"/>
    <s v="Missouri"/>
    <n v="71"/>
    <n v="14"/>
    <s v="Northern Iowa"/>
    <n v="74"/>
    <x v="1"/>
  </r>
  <r>
    <n v="1990"/>
    <x v="5"/>
    <x v="5"/>
    <s v="Minnesota"/>
    <n v="64"/>
    <n v="11"/>
    <s v="UTEP"/>
    <n v="61"/>
    <x v="0"/>
  </r>
  <r>
    <n v="1990"/>
    <x v="5"/>
    <x v="5"/>
    <s v="St. John's"/>
    <n v="81"/>
    <n v="11"/>
    <s v="Temple"/>
    <n v="65"/>
    <x v="0"/>
  </r>
  <r>
    <n v="1990"/>
    <x v="5"/>
    <x v="3"/>
    <s v="Duke"/>
    <n v="81"/>
    <n v="14"/>
    <s v="Richmond"/>
    <n v="46"/>
    <x v="0"/>
  </r>
  <r>
    <n v="1990"/>
    <x v="5"/>
    <x v="6"/>
    <s v="UCLA"/>
    <n v="68"/>
    <n v="10"/>
    <s v="Alabama-Birmingham"/>
    <n v="56"/>
    <x v="0"/>
  </r>
  <r>
    <n v="1990"/>
    <x v="5"/>
    <x v="1"/>
    <s v="Purdue"/>
    <n v="75"/>
    <n v="15"/>
    <s v="Louisiana-Monroe"/>
    <n v="63"/>
    <x v="0"/>
  </r>
  <r>
    <n v="1990"/>
    <x v="5"/>
    <x v="10"/>
    <s v="Ohio State"/>
    <n v="84"/>
    <n v="9"/>
    <s v="Providence"/>
    <n v="83"/>
    <x v="0"/>
  </r>
  <r>
    <n v="1990"/>
    <x v="5"/>
    <x v="2"/>
    <s v="Louisville"/>
    <n v="78"/>
    <n v="13"/>
    <s v="Idaho"/>
    <n v="59"/>
    <x v="0"/>
  </r>
  <r>
    <n v="1990"/>
    <x v="5"/>
    <x v="10"/>
    <s v="Houston"/>
    <n v="66"/>
    <n v="9"/>
    <s v="UC Santa Barbara"/>
    <n v="70"/>
    <x v="1"/>
  </r>
  <r>
    <n v="1990"/>
    <x v="5"/>
    <x v="9"/>
    <s v="Illinois"/>
    <n v="86"/>
    <n v="12"/>
    <s v="Dayton"/>
    <n v="88"/>
    <x v="1"/>
  </r>
  <r>
    <n v="1990"/>
    <x v="5"/>
    <x v="2"/>
    <s v="Arkansas"/>
    <n v="68"/>
    <n v="13"/>
    <s v="Princeton"/>
    <n v="64"/>
    <x v="0"/>
  </r>
  <r>
    <n v="1990"/>
    <x v="5"/>
    <x v="10"/>
    <s v="North Carolina"/>
    <n v="83"/>
    <n v="9"/>
    <s v="Missouri State"/>
    <n v="70"/>
    <x v="0"/>
  </r>
  <r>
    <n v="1990"/>
    <x v="5"/>
    <x v="0"/>
    <s v="Oklahoma"/>
    <n v="77"/>
    <n v="16"/>
    <s v="Towson"/>
    <n v="68"/>
    <x v="0"/>
  </r>
  <r>
    <n v="1990"/>
    <x v="5"/>
    <x v="2"/>
    <s v="La Salle"/>
    <n v="79"/>
    <n v="13"/>
    <s v="Southern Mississippi"/>
    <n v="63"/>
    <x v="0"/>
  </r>
  <r>
    <n v="1990"/>
    <x v="5"/>
    <x v="9"/>
    <s v="Clemson"/>
    <n v="49"/>
    <n v="12"/>
    <s v="Brigham Young"/>
    <n v="47"/>
    <x v="0"/>
  </r>
  <r>
    <n v="1990"/>
    <x v="5"/>
    <x v="10"/>
    <s v="Indiana"/>
    <n v="63"/>
    <n v="9"/>
    <s v="California"/>
    <n v="65"/>
    <x v="1"/>
  </r>
  <r>
    <n v="1990"/>
    <x v="5"/>
    <x v="0"/>
    <s v="Michigan State"/>
    <n v="75"/>
    <n v="16"/>
    <s v="Murray St."/>
    <n v="71"/>
    <x v="0"/>
  </r>
  <r>
    <n v="1990"/>
    <x v="5"/>
    <x v="9"/>
    <s v="LSU"/>
    <n v="70"/>
    <n v="12"/>
    <s v="Villanova"/>
    <n v="63"/>
    <x v="0"/>
  </r>
  <r>
    <n v="1990"/>
    <x v="5"/>
    <x v="2"/>
    <s v="Georgia Tech"/>
    <n v="99"/>
    <n v="13"/>
    <s v="East Tennessee State"/>
    <n v="83"/>
    <x v="0"/>
  </r>
  <r>
    <n v="1990"/>
    <x v="5"/>
    <x v="0"/>
    <s v="Connecticut"/>
    <n v="76"/>
    <n v="16"/>
    <s v="Boston University"/>
    <n v="52"/>
    <x v="0"/>
  </r>
  <r>
    <n v="1990"/>
    <x v="5"/>
    <x v="0"/>
    <s v="UNLV"/>
    <n v="102"/>
    <n v="16"/>
    <s v="Arkansas-Little Rock"/>
    <n v="72"/>
    <x v="0"/>
  </r>
  <r>
    <n v="1990"/>
    <x v="5"/>
    <x v="9"/>
    <s v="Oregon State"/>
    <n v="53"/>
    <n v="12"/>
    <s v="Ball State"/>
    <n v="54"/>
    <x v="1"/>
  </r>
  <r>
    <n v="1989"/>
    <x v="0"/>
    <x v="3"/>
    <s v="Michigan"/>
    <n v="80"/>
    <n v="3"/>
    <s v="Seton Hall"/>
    <n v="79"/>
    <x v="0"/>
  </r>
  <r>
    <n v="1989"/>
    <x v="1"/>
    <x v="0"/>
    <s v="Illinois"/>
    <n v="81"/>
    <n v="3"/>
    <s v="Michigan"/>
    <n v="83"/>
    <x v="1"/>
  </r>
  <r>
    <n v="1989"/>
    <x v="1"/>
    <x v="1"/>
    <s v="Duke"/>
    <n v="78"/>
    <n v="3"/>
    <s v="Seton Hall"/>
    <n v="95"/>
    <x v="1"/>
  </r>
  <r>
    <n v="1989"/>
    <x v="2"/>
    <x v="0"/>
    <s v="Georgetown"/>
    <n v="77"/>
    <n v="2"/>
    <s v="Duke"/>
    <n v="85"/>
    <x v="1"/>
  </r>
  <r>
    <n v="1989"/>
    <x v="2"/>
    <x v="0"/>
    <s v="Illinois"/>
    <n v="89"/>
    <n v="2"/>
    <s v="Syracuse"/>
    <n v="86"/>
    <x v="0"/>
  </r>
  <r>
    <n v="1989"/>
    <x v="2"/>
    <x v="2"/>
    <s v="UNLV"/>
    <n v="61"/>
    <n v="3"/>
    <s v="Seton Hall"/>
    <n v="84"/>
    <x v="1"/>
  </r>
  <r>
    <n v="1989"/>
    <x v="2"/>
    <x v="9"/>
    <s v="Virginia"/>
    <n v="65"/>
    <n v="3"/>
    <s v="Michigan"/>
    <n v="102"/>
    <x v="1"/>
  </r>
  <r>
    <n v="1989"/>
    <x v="3"/>
    <x v="4"/>
    <s v="Minnesota"/>
    <n v="70"/>
    <n v="2"/>
    <s v="Duke"/>
    <n v="87"/>
    <x v="1"/>
  </r>
  <r>
    <n v="1989"/>
    <x v="3"/>
    <x v="3"/>
    <s v="Missouri"/>
    <n v="80"/>
    <n v="2"/>
    <s v="Syracuse"/>
    <n v="83"/>
    <x v="1"/>
  </r>
  <r>
    <n v="1989"/>
    <x v="3"/>
    <x v="0"/>
    <s v="Illinois"/>
    <n v="83"/>
    <n v="4"/>
    <s v="Louisville"/>
    <n v="69"/>
    <x v="0"/>
  </r>
  <r>
    <n v="1989"/>
    <x v="3"/>
    <x v="0"/>
    <s v="Georgetown"/>
    <n v="69"/>
    <n v="5"/>
    <s v="North Carolina State"/>
    <n v="61"/>
    <x v="0"/>
  </r>
  <r>
    <n v="1989"/>
    <x v="3"/>
    <x v="0"/>
    <s v="Arizona"/>
    <n v="67"/>
    <n v="4"/>
    <s v="UNLV"/>
    <n v="68"/>
    <x v="1"/>
  </r>
  <r>
    <n v="1989"/>
    <x v="3"/>
    <x v="3"/>
    <s v="Michigan"/>
    <n v="92"/>
    <n v="2"/>
    <s v="North Carolina"/>
    <n v="87"/>
    <x v="0"/>
  </r>
  <r>
    <n v="1989"/>
    <x v="3"/>
    <x v="0"/>
    <s v="Oklahoma"/>
    <n v="80"/>
    <n v="5"/>
    <s v="Virginia"/>
    <n v="86"/>
    <x v="1"/>
  </r>
  <r>
    <n v="1989"/>
    <x v="3"/>
    <x v="3"/>
    <s v="Seton Hall"/>
    <n v="78"/>
    <n v="2"/>
    <s v="Indiana"/>
    <n v="65"/>
    <x v="0"/>
  </r>
  <r>
    <n v="1989"/>
    <x v="4"/>
    <x v="6"/>
    <s v="UCLA"/>
    <n v="81"/>
    <n v="2"/>
    <s v="North Carolina"/>
    <n v="88"/>
    <x v="1"/>
  </r>
  <r>
    <n v="1989"/>
    <x v="4"/>
    <x v="4"/>
    <s v="Texas"/>
    <n v="89"/>
    <n v="3"/>
    <s v="Missouri"/>
    <n v="108"/>
    <x v="1"/>
  </r>
  <r>
    <n v="1989"/>
    <x v="4"/>
    <x v="4"/>
    <s v="South Alabama"/>
    <n v="82"/>
    <n v="3"/>
    <s v="Michigan"/>
    <n v="91"/>
    <x v="1"/>
  </r>
  <r>
    <n v="1989"/>
    <x v="4"/>
    <x v="9"/>
    <s v="North Carolina State"/>
    <n v="102"/>
    <n v="4"/>
    <s v="Iowa"/>
    <n v="96"/>
    <x v="0"/>
  </r>
  <r>
    <n v="1989"/>
    <x v="4"/>
    <x v="8"/>
    <s v="Colorado State"/>
    <n v="50"/>
    <n v="2"/>
    <s v="Syracuse"/>
    <n v="65"/>
    <x v="1"/>
  </r>
  <r>
    <n v="1989"/>
    <x v="4"/>
    <x v="0"/>
    <s v="Georgetown"/>
    <n v="81"/>
    <n v="9"/>
    <s v="Notre Dame"/>
    <n v="74"/>
    <x v="0"/>
  </r>
  <r>
    <n v="1989"/>
    <x v="4"/>
    <x v="4"/>
    <s v="Evansville"/>
    <n v="73"/>
    <n v="3"/>
    <s v="Seton Hall"/>
    <n v="87"/>
    <x v="1"/>
  </r>
  <r>
    <n v="1989"/>
    <x v="4"/>
    <x v="6"/>
    <s v="UTEP"/>
    <n v="69"/>
    <n v="2"/>
    <s v="Indiana"/>
    <n v="92"/>
    <x v="1"/>
  </r>
  <r>
    <n v="1989"/>
    <x v="4"/>
    <x v="0"/>
    <s v="Illinois"/>
    <n v="72"/>
    <n v="9"/>
    <s v="Ball State"/>
    <n v="60"/>
    <x v="0"/>
  </r>
  <r>
    <n v="1989"/>
    <x v="4"/>
    <x v="7"/>
    <s v="DePaul"/>
    <n v="70"/>
    <n v="4"/>
    <s v="UNLV"/>
    <n v="85"/>
    <x v="1"/>
  </r>
  <r>
    <n v="1989"/>
    <x v="4"/>
    <x v="0"/>
    <s v="Arizona"/>
    <n v="94"/>
    <n v="9"/>
    <s v="Clemson"/>
    <n v="68"/>
    <x v="0"/>
  </r>
  <r>
    <n v="1989"/>
    <x v="4"/>
    <x v="6"/>
    <s v="West Virginia"/>
    <n v="63"/>
    <n v="2"/>
    <s v="Duke"/>
    <n v="70"/>
    <x v="1"/>
  </r>
  <r>
    <n v="1989"/>
    <x v="4"/>
    <x v="4"/>
    <s v="Minnesota"/>
    <n v="80"/>
    <n v="14"/>
    <s v="Siena"/>
    <n v="67"/>
    <x v="0"/>
  </r>
  <r>
    <n v="1989"/>
    <x v="4"/>
    <x v="9"/>
    <s v="Virginia"/>
    <n v="104"/>
    <n v="13"/>
    <s v="Middle Tennessee State"/>
    <n v="88"/>
    <x v="0"/>
  </r>
  <r>
    <n v="1989"/>
    <x v="4"/>
    <x v="0"/>
    <s v="Oklahoma"/>
    <n v="124"/>
    <n v="9"/>
    <s v="Louisiana Tech"/>
    <n v="81"/>
    <x v="0"/>
  </r>
  <r>
    <n v="1989"/>
    <x v="4"/>
    <x v="9"/>
    <s v="Arkansas"/>
    <n v="84"/>
    <n v="4"/>
    <s v="Louisville"/>
    <n v="93"/>
    <x v="1"/>
  </r>
  <r>
    <n v="1989"/>
    <x v="5"/>
    <x v="3"/>
    <s v="Michigan"/>
    <n v="92"/>
    <n v="14"/>
    <s v="Xavier"/>
    <n v="87"/>
    <x v="0"/>
  </r>
  <r>
    <n v="1989"/>
    <x v="5"/>
    <x v="5"/>
    <s v="Georgia Tech"/>
    <n v="70"/>
    <n v="11"/>
    <s v="Texas"/>
    <n v="76"/>
    <x v="1"/>
  </r>
  <r>
    <n v="1989"/>
    <x v="5"/>
    <x v="3"/>
    <s v="Missouri"/>
    <n v="85"/>
    <n v="14"/>
    <s v="Creighton"/>
    <n v="69"/>
    <x v="0"/>
  </r>
  <r>
    <n v="1989"/>
    <x v="5"/>
    <x v="6"/>
    <s v="Florida"/>
    <n v="46"/>
    <n v="10"/>
    <s v="Colorado State"/>
    <n v="68"/>
    <x v="1"/>
  </r>
  <r>
    <n v="1989"/>
    <x v="5"/>
    <x v="9"/>
    <s v="North Carolina State"/>
    <n v="81"/>
    <n v="12"/>
    <s v="South Carolina"/>
    <n v="66"/>
    <x v="0"/>
  </r>
  <r>
    <n v="1989"/>
    <x v="5"/>
    <x v="1"/>
    <s v="Syracuse"/>
    <n v="104"/>
    <n v="15"/>
    <s v="Bucknell"/>
    <n v="81"/>
    <x v="0"/>
  </r>
  <r>
    <n v="1989"/>
    <x v="5"/>
    <x v="5"/>
    <s v="Alabama"/>
    <n v="84"/>
    <n v="11"/>
    <s v="South Alabama"/>
    <n v="86"/>
    <x v="1"/>
  </r>
  <r>
    <n v="1989"/>
    <x v="5"/>
    <x v="1"/>
    <s v="Indiana"/>
    <n v="99"/>
    <n v="15"/>
    <s v="George Mason"/>
    <n v="85"/>
    <x v="0"/>
  </r>
  <r>
    <n v="1989"/>
    <x v="5"/>
    <x v="5"/>
    <s v="Oregon State"/>
    <n v="90"/>
    <n v="11"/>
    <s v="Evansville"/>
    <n v="94"/>
    <x v="1"/>
  </r>
  <r>
    <n v="1989"/>
    <x v="5"/>
    <x v="6"/>
    <s v="UTEP"/>
    <n v="85"/>
    <n v="10"/>
    <s v="LSU"/>
    <n v="74"/>
    <x v="0"/>
  </r>
  <r>
    <n v="1989"/>
    <x v="5"/>
    <x v="3"/>
    <s v="Seton Hall"/>
    <n v="60"/>
    <n v="14"/>
    <s v="Missouri State"/>
    <n v="51"/>
    <x v="0"/>
  </r>
  <r>
    <n v="1989"/>
    <x v="5"/>
    <x v="2"/>
    <s v="Iowa"/>
    <n v="87"/>
    <n v="13"/>
    <s v="Rutgers"/>
    <n v="73"/>
    <x v="0"/>
  </r>
  <r>
    <n v="1989"/>
    <x v="5"/>
    <x v="10"/>
    <s v="Vanderbilt"/>
    <n v="65"/>
    <n v="9"/>
    <s v="Notre Dame"/>
    <n v="81"/>
    <x v="1"/>
  </r>
  <r>
    <n v="1989"/>
    <x v="5"/>
    <x v="0"/>
    <s v="Georgetown"/>
    <n v="50"/>
    <n v="16"/>
    <s v="Princeton"/>
    <n v="49"/>
    <x v="0"/>
  </r>
  <r>
    <n v="1989"/>
    <x v="5"/>
    <x v="1"/>
    <s v="North Carolina"/>
    <n v="93"/>
    <n v="15"/>
    <s v="Southern"/>
    <n v="79"/>
    <x v="0"/>
  </r>
  <r>
    <n v="1989"/>
    <x v="5"/>
    <x v="6"/>
    <s v="UCLA"/>
    <n v="84"/>
    <n v="10"/>
    <s v="Iowa State"/>
    <n v="74"/>
    <x v="0"/>
  </r>
  <r>
    <n v="1989"/>
    <x v="5"/>
    <x v="5"/>
    <s v="Kansas State"/>
    <n v="75"/>
    <n v="11"/>
    <s v="Minnesota"/>
    <n v="86"/>
    <x v="1"/>
  </r>
  <r>
    <n v="1989"/>
    <x v="5"/>
    <x v="2"/>
    <s v="UNLV"/>
    <n v="68"/>
    <n v="13"/>
    <s v="Idaho"/>
    <n v="56"/>
    <x v="0"/>
  </r>
  <r>
    <n v="1989"/>
    <x v="5"/>
    <x v="9"/>
    <s v="Memphis"/>
    <n v="63"/>
    <n v="12"/>
    <s v="DePaul"/>
    <n v="66"/>
    <x v="1"/>
  </r>
  <r>
    <n v="1989"/>
    <x v="5"/>
    <x v="10"/>
    <s v="St. Mary's (Cal.)"/>
    <n v="70"/>
    <n v="9"/>
    <s v="Clemson"/>
    <n v="83"/>
    <x v="1"/>
  </r>
  <r>
    <n v="1989"/>
    <x v="5"/>
    <x v="0"/>
    <s v="Arizona"/>
    <n v="94"/>
    <n v="16"/>
    <s v="Robert Morris"/>
    <n v="60"/>
    <x v="0"/>
  </r>
  <r>
    <n v="1989"/>
    <x v="5"/>
    <x v="1"/>
    <s v="Duke"/>
    <n v="90"/>
    <n v="15"/>
    <s v="South Carolina State"/>
    <n v="69"/>
    <x v="0"/>
  </r>
  <r>
    <n v="1989"/>
    <x v="5"/>
    <x v="6"/>
    <s v="West Virginia"/>
    <n v="84"/>
    <n v="10"/>
    <s v="Tennessee"/>
    <n v="68"/>
    <x v="0"/>
  </r>
  <r>
    <n v="1989"/>
    <x v="5"/>
    <x v="3"/>
    <s v="Stanford"/>
    <n v="78"/>
    <n v="14"/>
    <s v="Siena"/>
    <n v="80"/>
    <x v="1"/>
  </r>
  <r>
    <n v="1989"/>
    <x v="5"/>
    <x v="2"/>
    <s v="Florida State"/>
    <n v="83"/>
    <n v="13"/>
    <s v="Middle Tennessee State"/>
    <n v="97"/>
    <x v="1"/>
  </r>
  <r>
    <n v="1989"/>
    <x v="5"/>
    <x v="9"/>
    <s v="Virginia"/>
    <n v="100"/>
    <n v="12"/>
    <s v="Providence"/>
    <n v="97"/>
    <x v="0"/>
  </r>
  <r>
    <n v="1989"/>
    <x v="5"/>
    <x v="10"/>
    <s v="La Salle"/>
    <n v="74"/>
    <n v="9"/>
    <s v="Louisiana Tech"/>
    <n v="83"/>
    <x v="1"/>
  </r>
  <r>
    <n v="1989"/>
    <x v="5"/>
    <x v="0"/>
    <s v="Oklahoma"/>
    <n v="72"/>
    <n v="16"/>
    <s v="East Tennessee State"/>
    <n v="71"/>
    <x v="0"/>
  </r>
  <r>
    <n v="1989"/>
    <x v="5"/>
    <x v="2"/>
    <s v="Louisville"/>
    <n v="76"/>
    <n v="13"/>
    <s v="Arkansas-Little Rock"/>
    <n v="71"/>
    <x v="0"/>
  </r>
  <r>
    <n v="1989"/>
    <x v="5"/>
    <x v="9"/>
    <s v="Arkansas"/>
    <n v="120"/>
    <n v="12"/>
    <s v="Loyola Marymount"/>
    <n v="101"/>
    <x v="0"/>
  </r>
  <r>
    <n v="1989"/>
    <x v="5"/>
    <x v="10"/>
    <s v="Pittsburgh"/>
    <n v="64"/>
    <n v="9"/>
    <s v="Ball State"/>
    <n v="68"/>
    <x v="1"/>
  </r>
  <r>
    <n v="1989"/>
    <x v="5"/>
    <x v="0"/>
    <s v="Illinois"/>
    <n v="77"/>
    <n v="16"/>
    <s v="McNeese State"/>
    <n v="71"/>
    <x v="0"/>
  </r>
  <r>
    <n v="1988"/>
    <x v="0"/>
    <x v="5"/>
    <s v="Kansas"/>
    <n v="83"/>
    <n v="1"/>
    <s v="Oklahoma"/>
    <n v="79"/>
    <x v="0"/>
  </r>
  <r>
    <n v="1988"/>
    <x v="1"/>
    <x v="0"/>
    <s v="Arizona"/>
    <n v="78"/>
    <n v="1"/>
    <s v="Oklahoma"/>
    <n v="86"/>
    <x v="1"/>
  </r>
  <r>
    <n v="1988"/>
    <x v="1"/>
    <x v="5"/>
    <s v="Kansas"/>
    <n v="66"/>
    <n v="2"/>
    <s v="Duke"/>
    <n v="59"/>
    <x v="0"/>
  </r>
  <r>
    <n v="1988"/>
    <x v="2"/>
    <x v="0"/>
    <s v="Arizona"/>
    <n v="70"/>
    <n v="2"/>
    <s v="North Carolina"/>
    <n v="52"/>
    <x v="0"/>
  </r>
  <r>
    <n v="1988"/>
    <x v="2"/>
    <x v="2"/>
    <s v="Kansas State"/>
    <n v="58"/>
    <n v="6"/>
    <s v="Kansas"/>
    <n v="71"/>
    <x v="1"/>
  </r>
  <r>
    <n v="1988"/>
    <x v="2"/>
    <x v="0"/>
    <s v="Oklahoma"/>
    <n v="78"/>
    <n v="6"/>
    <s v="Villanova"/>
    <n v="59"/>
    <x v="0"/>
  </r>
  <r>
    <n v="1988"/>
    <x v="2"/>
    <x v="0"/>
    <s v="Temple"/>
    <n v="53"/>
    <n v="2"/>
    <s v="Duke"/>
    <n v="63"/>
    <x v="1"/>
  </r>
  <r>
    <n v="1988"/>
    <x v="3"/>
    <x v="0"/>
    <s v="Arizona"/>
    <n v="99"/>
    <n v="5"/>
    <s v="Iowa"/>
    <n v="79"/>
    <x v="0"/>
  </r>
  <r>
    <n v="1988"/>
    <x v="3"/>
    <x v="0"/>
    <s v="Purdue"/>
    <n v="70"/>
    <n v="4"/>
    <s v="Kansas State"/>
    <n v="73"/>
    <x v="1"/>
  </r>
  <r>
    <n v="1988"/>
    <x v="3"/>
    <x v="3"/>
    <s v="Michigan"/>
    <n v="69"/>
    <n v="2"/>
    <s v="North Carolina"/>
    <n v="78"/>
    <x v="1"/>
  </r>
  <r>
    <n v="1988"/>
    <x v="3"/>
    <x v="5"/>
    <s v="Kansas"/>
    <n v="77"/>
    <n v="7"/>
    <s v="Vanderbilt"/>
    <n v="64"/>
    <x v="0"/>
  </r>
  <r>
    <n v="1988"/>
    <x v="3"/>
    <x v="5"/>
    <s v="Villanova"/>
    <n v="80"/>
    <n v="2"/>
    <s v="Kentucky"/>
    <n v="74"/>
    <x v="0"/>
  </r>
  <r>
    <n v="1988"/>
    <x v="3"/>
    <x v="0"/>
    <s v="Temple"/>
    <n v="69"/>
    <n v="13"/>
    <s v="Richmond"/>
    <n v="47"/>
    <x v="0"/>
  </r>
  <r>
    <n v="1988"/>
    <x v="3"/>
    <x v="0"/>
    <s v="Oklahoma"/>
    <n v="108"/>
    <n v="5"/>
    <s v="Louisville"/>
    <n v="98"/>
    <x v="0"/>
  </r>
  <r>
    <n v="1988"/>
    <x v="3"/>
    <x v="4"/>
    <s v="Rhode Island"/>
    <n v="72"/>
    <n v="2"/>
    <s v="Duke"/>
    <n v="73"/>
    <x v="1"/>
  </r>
  <r>
    <n v="1988"/>
    <x v="4"/>
    <x v="9"/>
    <s v="Iowa"/>
    <n v="104"/>
    <n v="4"/>
    <s v="UNLV"/>
    <n v="86"/>
    <x v="0"/>
  </r>
  <r>
    <n v="1988"/>
    <x v="4"/>
    <x v="9"/>
    <s v="Georgia Tech"/>
    <n v="55"/>
    <n v="13"/>
    <s v="Richmond"/>
    <n v="59"/>
    <x v="1"/>
  </r>
  <r>
    <n v="1988"/>
    <x v="4"/>
    <x v="6"/>
    <s v="Maryland"/>
    <n v="81"/>
    <n v="2"/>
    <s v="Kentucky"/>
    <n v="90"/>
    <x v="1"/>
  </r>
  <r>
    <n v="1988"/>
    <x v="4"/>
    <x v="0"/>
    <s v="Arizona"/>
    <n v="84"/>
    <n v="8"/>
    <s v="Seton Hall"/>
    <n v="55"/>
    <x v="0"/>
  </r>
  <r>
    <n v="1988"/>
    <x v="4"/>
    <x v="5"/>
    <s v="Villanova"/>
    <n v="66"/>
    <n v="3"/>
    <s v="Illinois"/>
    <n v="63"/>
    <x v="0"/>
  </r>
  <r>
    <n v="1988"/>
    <x v="4"/>
    <x v="0"/>
    <s v="Temple"/>
    <n v="74"/>
    <n v="8"/>
    <s v="Georgetown"/>
    <n v="53"/>
    <x v="0"/>
  </r>
  <r>
    <n v="1988"/>
    <x v="4"/>
    <x v="5"/>
    <s v="Kansas"/>
    <n v="61"/>
    <n v="14"/>
    <s v="Murray St."/>
    <n v="58"/>
    <x v="0"/>
  </r>
  <r>
    <n v="1988"/>
    <x v="4"/>
    <x v="9"/>
    <s v="DePaul"/>
    <n v="58"/>
    <n v="4"/>
    <s v="Kansas State"/>
    <n v="66"/>
    <x v="1"/>
  </r>
  <r>
    <n v="1988"/>
    <x v="4"/>
    <x v="0"/>
    <s v="Purdue"/>
    <n v="100"/>
    <n v="9"/>
    <s v="Memphis"/>
    <n v="73"/>
    <x v="0"/>
  </r>
  <r>
    <n v="1988"/>
    <x v="4"/>
    <x v="9"/>
    <s v="Louisville"/>
    <n v="97"/>
    <n v="4"/>
    <s v="Brigham Young"/>
    <n v="76"/>
    <x v="0"/>
  </r>
  <r>
    <n v="1988"/>
    <x v="4"/>
    <x v="5"/>
    <s v="Florida"/>
    <n v="85"/>
    <n v="3"/>
    <s v="Michigan"/>
    <n v="108"/>
    <x v="1"/>
  </r>
  <r>
    <n v="1988"/>
    <x v="4"/>
    <x v="0"/>
    <s v="Oklahoma"/>
    <n v="107"/>
    <n v="8"/>
    <s v="Auburn"/>
    <n v="87"/>
    <x v="0"/>
  </r>
  <r>
    <n v="1988"/>
    <x v="4"/>
    <x v="4"/>
    <s v="Rhode Island"/>
    <n v="97"/>
    <n v="3"/>
    <s v="Syracuse"/>
    <n v="94"/>
    <x v="0"/>
  </r>
  <r>
    <n v="1988"/>
    <x v="4"/>
    <x v="8"/>
    <s v="Loyola Marymount"/>
    <n v="97"/>
    <n v="2"/>
    <s v="North Carolina"/>
    <n v="123"/>
    <x v="1"/>
  </r>
  <r>
    <n v="1988"/>
    <x v="4"/>
    <x v="6"/>
    <s v="Southern Methodist"/>
    <n v="79"/>
    <n v="2"/>
    <s v="Duke"/>
    <n v="94"/>
    <x v="1"/>
  </r>
  <r>
    <n v="1988"/>
    <x v="5"/>
    <x v="6"/>
    <s v="Maryland"/>
    <n v="92"/>
    <n v="10"/>
    <s v="UC Santa Barbara"/>
    <n v="82"/>
    <x v="0"/>
  </r>
  <r>
    <n v="1988"/>
    <x v="5"/>
    <x v="10"/>
    <s v="Seton Hall"/>
    <n v="80"/>
    <n v="9"/>
    <s v="UTEP"/>
    <n v="64"/>
    <x v="0"/>
  </r>
  <r>
    <n v="1988"/>
    <x v="5"/>
    <x v="2"/>
    <s v="UNLV"/>
    <n v="54"/>
    <n v="13"/>
    <s v="Missouri State"/>
    <n v="50"/>
    <x v="0"/>
  </r>
  <r>
    <n v="1988"/>
    <x v="5"/>
    <x v="6"/>
    <s v="Vanderbilt"/>
    <n v="80"/>
    <n v="10"/>
    <s v="Utah State"/>
    <n v="77"/>
    <x v="0"/>
  </r>
  <r>
    <n v="1988"/>
    <x v="5"/>
    <x v="1"/>
    <s v="Pittsburgh"/>
    <n v="108"/>
    <n v="15"/>
    <s v="Eastern Michigan"/>
    <n v="90"/>
    <x v="0"/>
  </r>
  <r>
    <n v="1988"/>
    <x v="5"/>
    <x v="10"/>
    <s v="Georgetown"/>
    <n v="66"/>
    <n v="9"/>
    <s v="LSU"/>
    <n v="63"/>
    <x v="0"/>
  </r>
  <r>
    <n v="1988"/>
    <x v="5"/>
    <x v="9"/>
    <s v="Georgia Tech"/>
    <n v="90"/>
    <n v="12"/>
    <s v="Iowa State"/>
    <n v="78"/>
    <x v="0"/>
  </r>
  <r>
    <n v="1988"/>
    <x v="5"/>
    <x v="0"/>
    <s v="Temple"/>
    <n v="87"/>
    <n v="16"/>
    <s v="Lehigh"/>
    <n v="73"/>
    <x v="0"/>
  </r>
  <r>
    <n v="1988"/>
    <x v="5"/>
    <x v="5"/>
    <s v="Villanova"/>
    <n v="82"/>
    <n v="11"/>
    <s v="Arkansas"/>
    <n v="74"/>
    <x v="0"/>
  </r>
  <r>
    <n v="1988"/>
    <x v="5"/>
    <x v="2"/>
    <s v="Indiana"/>
    <n v="69"/>
    <n v="13"/>
    <s v="Richmond"/>
    <n v="72"/>
    <x v="1"/>
  </r>
  <r>
    <n v="1988"/>
    <x v="5"/>
    <x v="3"/>
    <s v="Illinois"/>
    <n v="81"/>
    <n v="14"/>
    <s v="Texas-San Antonio"/>
    <n v="72"/>
    <x v="0"/>
  </r>
  <r>
    <n v="1988"/>
    <x v="5"/>
    <x v="3"/>
    <s v="North Carolina State"/>
    <n v="75"/>
    <n v="14"/>
    <s v="Murray St."/>
    <n v="78"/>
    <x v="1"/>
  </r>
  <r>
    <n v="1988"/>
    <x v="5"/>
    <x v="5"/>
    <s v="Kansas"/>
    <n v="85"/>
    <n v="11"/>
    <s v="Xavier"/>
    <n v="72"/>
    <x v="0"/>
  </r>
  <r>
    <n v="1988"/>
    <x v="4"/>
    <x v="6"/>
    <s v="Vanderbilt"/>
    <n v="80"/>
    <n v="2"/>
    <s v="Pittsburgh"/>
    <n v="74"/>
    <x v="0"/>
  </r>
  <r>
    <n v="1988"/>
    <x v="5"/>
    <x v="0"/>
    <s v="Arizona"/>
    <n v="90"/>
    <n v="16"/>
    <s v="Cornell"/>
    <n v="50"/>
    <x v="0"/>
  </r>
  <r>
    <n v="1988"/>
    <x v="5"/>
    <x v="9"/>
    <s v="Iowa"/>
    <n v="102"/>
    <n v="12"/>
    <s v="Florida State"/>
    <n v="98"/>
    <x v="0"/>
  </r>
  <r>
    <n v="1988"/>
    <x v="5"/>
    <x v="1"/>
    <s v="Kentucky"/>
    <n v="99"/>
    <n v="15"/>
    <s v="Southern"/>
    <n v="84"/>
    <x v="0"/>
  </r>
  <r>
    <n v="1988"/>
    <x v="5"/>
    <x v="2"/>
    <s v="Brigham Young"/>
    <n v="98"/>
    <n v="13"/>
    <s v="Charlotte"/>
    <n v="92"/>
    <x v="0"/>
  </r>
  <r>
    <n v="1988"/>
    <x v="5"/>
    <x v="6"/>
    <s v="Wyoming"/>
    <n v="115"/>
    <n v="10"/>
    <s v="Loyola Marymount"/>
    <n v="119"/>
    <x v="1"/>
  </r>
  <r>
    <n v="1988"/>
    <x v="5"/>
    <x v="10"/>
    <s v="Baylor"/>
    <n v="60"/>
    <n v="9"/>
    <s v="Memphis"/>
    <n v="75"/>
    <x v="1"/>
  </r>
  <r>
    <n v="1988"/>
    <x v="5"/>
    <x v="3"/>
    <s v="Syracuse"/>
    <n v="69"/>
    <n v="14"/>
    <s v="North Carolina A&amp;T"/>
    <n v="55"/>
    <x v="0"/>
  </r>
  <r>
    <n v="1988"/>
    <x v="5"/>
    <x v="6"/>
    <s v="Southern Methodist"/>
    <n v="83"/>
    <n v="10"/>
    <s v="Notre Dame"/>
    <n v="75"/>
    <x v="0"/>
  </r>
  <r>
    <n v="1988"/>
    <x v="5"/>
    <x v="1"/>
    <s v="Duke"/>
    <n v="85"/>
    <n v="15"/>
    <s v="Boston University"/>
    <n v="69"/>
    <x v="0"/>
  </r>
  <r>
    <n v="1988"/>
    <x v="5"/>
    <x v="5"/>
    <s v="Florida"/>
    <n v="62"/>
    <n v="11"/>
    <s v="St. John's"/>
    <n v="59"/>
    <x v="0"/>
  </r>
  <r>
    <n v="1988"/>
    <x v="5"/>
    <x v="3"/>
    <s v="Michigan"/>
    <n v="63"/>
    <n v="14"/>
    <s v="Boise State"/>
    <n v="58"/>
    <x v="0"/>
  </r>
  <r>
    <n v="1988"/>
    <x v="5"/>
    <x v="1"/>
    <s v="North Carolina"/>
    <n v="83"/>
    <n v="15"/>
    <s v="North Texas"/>
    <n v="65"/>
    <x v="0"/>
  </r>
  <r>
    <n v="1988"/>
    <x v="5"/>
    <x v="0"/>
    <s v="Oklahoma"/>
    <n v="94"/>
    <n v="16"/>
    <s v="Chattanooga"/>
    <n v="66"/>
    <x v="0"/>
  </r>
  <r>
    <n v="1988"/>
    <x v="5"/>
    <x v="0"/>
    <s v="Purdue"/>
    <n v="94"/>
    <n v="16"/>
    <s v="Fairleigh Dickinson"/>
    <n v="79"/>
    <x v="0"/>
  </r>
  <r>
    <n v="1988"/>
    <x v="5"/>
    <x v="9"/>
    <s v="DePaul"/>
    <n v="83"/>
    <n v="12"/>
    <s v="Wichita State"/>
    <n v="62"/>
    <x v="0"/>
  </r>
  <r>
    <n v="1988"/>
    <x v="5"/>
    <x v="2"/>
    <s v="Kansas State"/>
    <n v="66"/>
    <n v="13"/>
    <s v="La Salle"/>
    <n v="53"/>
    <x v="0"/>
  </r>
  <r>
    <n v="1988"/>
    <x v="5"/>
    <x v="10"/>
    <s v="Auburn"/>
    <n v="90"/>
    <n v="9"/>
    <s v="Bradley"/>
    <n v="86"/>
    <x v="0"/>
  </r>
  <r>
    <n v="1988"/>
    <x v="5"/>
    <x v="9"/>
    <s v="Louisville"/>
    <n v="70"/>
    <n v="12"/>
    <s v="Oregon State"/>
    <n v="61"/>
    <x v="0"/>
  </r>
  <r>
    <n v="1988"/>
    <x v="5"/>
    <x v="5"/>
    <s v="Missouri"/>
    <n v="80"/>
    <n v="11"/>
    <s v="Rhode Island"/>
    <n v="87"/>
    <x v="1"/>
  </r>
  <r>
    <n v="1987"/>
    <x v="0"/>
    <x v="0"/>
    <s v="Indiana"/>
    <n v="74"/>
    <n v="2"/>
    <s v="Syracuse"/>
    <n v="73"/>
    <x v="0"/>
  </r>
  <r>
    <n v="1987"/>
    <x v="1"/>
    <x v="0"/>
    <s v="UNLV"/>
    <n v="93"/>
    <n v="1"/>
    <s v="Indiana"/>
    <n v="97"/>
    <x v="1"/>
  </r>
  <r>
    <n v="1987"/>
    <x v="1"/>
    <x v="5"/>
    <s v="Providence"/>
    <n v="63"/>
    <n v="2"/>
    <s v="Syracuse"/>
    <n v="77"/>
    <x v="1"/>
  </r>
  <r>
    <n v="1987"/>
    <x v="2"/>
    <x v="0"/>
    <s v="UNLV"/>
    <n v="84"/>
    <n v="2"/>
    <s v="Iowa"/>
    <n v="81"/>
    <x v="0"/>
  </r>
  <r>
    <n v="1987"/>
    <x v="2"/>
    <x v="0"/>
    <s v="Indiana"/>
    <n v="77"/>
    <n v="10"/>
    <s v="LSU"/>
    <n v="76"/>
    <x v="0"/>
  </r>
  <r>
    <n v="1987"/>
    <x v="2"/>
    <x v="0"/>
    <s v="North Carolina"/>
    <n v="75"/>
    <n v="2"/>
    <s v="Syracuse"/>
    <n v="79"/>
    <x v="1"/>
  </r>
  <r>
    <n v="1987"/>
    <x v="2"/>
    <x v="5"/>
    <s v="Providence"/>
    <n v="88"/>
    <n v="1"/>
    <s v="Georgetown"/>
    <n v="73"/>
    <x v="0"/>
  </r>
  <r>
    <n v="1987"/>
    <x v="3"/>
    <x v="3"/>
    <s v="DePaul"/>
    <n v="58"/>
    <n v="10"/>
    <s v="LSU"/>
    <n v="63"/>
    <x v="1"/>
  </r>
  <r>
    <n v="1987"/>
    <x v="3"/>
    <x v="0"/>
    <s v="UNLV"/>
    <n v="92"/>
    <n v="12"/>
    <s v="Wyoming"/>
    <n v="78"/>
    <x v="0"/>
  </r>
  <r>
    <n v="1987"/>
    <x v="3"/>
    <x v="5"/>
    <s v="Oklahoma"/>
    <n v="91"/>
    <n v="2"/>
    <s v="Iowa"/>
    <n v="93"/>
    <x v="1"/>
  </r>
  <r>
    <n v="1987"/>
    <x v="3"/>
    <x v="0"/>
    <s v="Indiana"/>
    <n v="88"/>
    <n v="5"/>
    <s v="Duke"/>
    <n v="82"/>
    <x v="0"/>
  </r>
  <r>
    <n v="1987"/>
    <x v="3"/>
    <x v="0"/>
    <s v="North Carolina"/>
    <n v="74"/>
    <n v="5"/>
    <s v="Notre Dame"/>
    <n v="68"/>
    <x v="0"/>
  </r>
  <r>
    <n v="1987"/>
    <x v="3"/>
    <x v="0"/>
    <s v="Georgetown"/>
    <n v="70"/>
    <n v="5"/>
    <s v="Kansas"/>
    <n v="57"/>
    <x v="0"/>
  </r>
  <r>
    <n v="1987"/>
    <x v="3"/>
    <x v="5"/>
    <s v="Providence"/>
    <n v="103"/>
    <n v="2"/>
    <s v="Alabama"/>
    <n v="82"/>
    <x v="0"/>
  </r>
  <r>
    <n v="1987"/>
    <x v="3"/>
    <x v="5"/>
    <s v="Florida"/>
    <n v="81"/>
    <n v="2"/>
    <s v="Syracuse"/>
    <n v="87"/>
    <x v="1"/>
  </r>
  <r>
    <n v="1987"/>
    <x v="4"/>
    <x v="5"/>
    <s v="St. John's"/>
    <n v="75"/>
    <n v="3"/>
    <s v="DePaul"/>
    <n v="83"/>
    <x v="1"/>
  </r>
  <r>
    <n v="1987"/>
    <x v="4"/>
    <x v="6"/>
    <s v="UTEP"/>
    <n v="82"/>
    <n v="2"/>
    <s v="Iowa"/>
    <n v="84"/>
    <x v="1"/>
  </r>
  <r>
    <n v="1987"/>
    <x v="4"/>
    <x v="8"/>
    <s v="Western Kentucky"/>
    <n v="86"/>
    <n v="2"/>
    <s v="Syracuse"/>
    <n v="104"/>
    <x v="1"/>
  </r>
  <r>
    <n v="1987"/>
    <x v="4"/>
    <x v="5"/>
    <s v="Oklahoma"/>
    <n v="96"/>
    <n v="3"/>
    <s v="Pittsburgh"/>
    <n v="93"/>
    <x v="0"/>
  </r>
  <r>
    <n v="1987"/>
    <x v="4"/>
    <x v="8"/>
    <s v="LSU"/>
    <n v="72"/>
    <n v="2"/>
    <s v="Temple"/>
    <n v="62"/>
    <x v="0"/>
  </r>
  <r>
    <n v="1987"/>
    <x v="4"/>
    <x v="0"/>
    <s v="Georgetown"/>
    <n v="82"/>
    <n v="9"/>
    <s v="Ohio State"/>
    <n v="79"/>
    <x v="0"/>
  </r>
  <r>
    <n v="1987"/>
    <x v="4"/>
    <x v="5"/>
    <s v="Florida"/>
    <n v="85"/>
    <n v="3"/>
    <s v="Purdue"/>
    <n v="66"/>
    <x v="0"/>
  </r>
  <r>
    <n v="1987"/>
    <x v="4"/>
    <x v="9"/>
    <s v="Kansas"/>
    <n v="67"/>
    <n v="13"/>
    <s v="Missouri State"/>
    <n v="63"/>
    <x v="0"/>
  </r>
  <r>
    <n v="1987"/>
    <x v="4"/>
    <x v="5"/>
    <s v="Providence"/>
    <n v="90"/>
    <n v="14"/>
    <s v="Austin Peay"/>
    <n v="87"/>
    <x v="0"/>
  </r>
  <r>
    <n v="1987"/>
    <x v="4"/>
    <x v="7"/>
    <s v="Wyoming"/>
    <n v="78"/>
    <n v="4"/>
    <s v="UCLA"/>
    <n v="68"/>
    <x v="0"/>
  </r>
  <r>
    <n v="1987"/>
    <x v="4"/>
    <x v="0"/>
    <s v="UNLV"/>
    <n v="80"/>
    <n v="9"/>
    <s v="Kansas State"/>
    <n v="61"/>
    <x v="0"/>
  </r>
  <r>
    <n v="1987"/>
    <x v="4"/>
    <x v="0"/>
    <s v="North Carolina"/>
    <n v="109"/>
    <n v="9"/>
    <s v="Michigan"/>
    <n v="97"/>
    <x v="0"/>
  </r>
  <r>
    <n v="1987"/>
    <x v="4"/>
    <x v="6"/>
    <s v="New Orleans"/>
    <n v="76"/>
    <n v="2"/>
    <s v="Alabama"/>
    <n v="101"/>
    <x v="1"/>
  </r>
  <r>
    <n v="1987"/>
    <x v="4"/>
    <x v="9"/>
    <s v="Notre Dame"/>
    <n v="58"/>
    <n v="4"/>
    <s v="TCU"/>
    <n v="57"/>
    <x v="0"/>
  </r>
  <r>
    <n v="1987"/>
    <x v="4"/>
    <x v="9"/>
    <s v="Duke"/>
    <n v="65"/>
    <n v="13"/>
    <s v="Xavier"/>
    <n v="60"/>
    <x v="0"/>
  </r>
  <r>
    <n v="1987"/>
    <x v="4"/>
    <x v="0"/>
    <s v="Indiana"/>
    <n v="107"/>
    <n v="8"/>
    <s v="Auburn"/>
    <n v="90"/>
    <x v="0"/>
  </r>
  <r>
    <n v="1987"/>
    <x v="5"/>
    <x v="9"/>
    <s v="Kansas"/>
    <n v="66"/>
    <n v="12"/>
    <s v="Houston"/>
    <n v="55"/>
    <x v="0"/>
  </r>
  <r>
    <n v="1987"/>
    <x v="5"/>
    <x v="5"/>
    <s v="Florida"/>
    <n v="82"/>
    <n v="11"/>
    <s v="North Carolina State"/>
    <n v="70"/>
    <x v="0"/>
  </r>
  <r>
    <n v="1987"/>
    <x v="5"/>
    <x v="3"/>
    <s v="Purdue"/>
    <n v="104"/>
    <n v="14"/>
    <s v="Northeastern"/>
    <n v="95"/>
    <x v="0"/>
  </r>
  <r>
    <n v="1987"/>
    <x v="5"/>
    <x v="1"/>
    <s v="Syracuse"/>
    <n v="79"/>
    <n v="15"/>
    <s v="Georgia Southern"/>
    <n v="73"/>
    <x v="0"/>
  </r>
  <r>
    <n v="1987"/>
    <x v="5"/>
    <x v="1"/>
    <s v="Iowa"/>
    <n v="99"/>
    <n v="15"/>
    <s v="Santa Clara"/>
    <n v="76"/>
    <x v="0"/>
  </r>
  <r>
    <n v="1987"/>
    <x v="5"/>
    <x v="6"/>
    <s v="UTEP"/>
    <n v="98"/>
    <n v="10"/>
    <s v="Arizona"/>
    <n v="91"/>
    <x v="0"/>
  </r>
  <r>
    <n v="1987"/>
    <x v="5"/>
    <x v="10"/>
    <s v="Kentucky"/>
    <n v="77"/>
    <n v="9"/>
    <s v="Ohio State"/>
    <n v="91"/>
    <x v="1"/>
  </r>
  <r>
    <n v="1987"/>
    <x v="5"/>
    <x v="3"/>
    <s v="Pittsburgh"/>
    <n v="93"/>
    <n v="14"/>
    <s v="Marist"/>
    <n v="68"/>
    <x v="0"/>
  </r>
  <r>
    <n v="1987"/>
    <x v="5"/>
    <x v="5"/>
    <s v="Oklahoma"/>
    <n v="74"/>
    <n v="11"/>
    <s v="Tulsa"/>
    <n v="69"/>
    <x v="0"/>
  </r>
  <r>
    <n v="1987"/>
    <x v="5"/>
    <x v="2"/>
    <s v="Clemson"/>
    <n v="60"/>
    <n v="13"/>
    <s v="Missouri State"/>
    <n v="65"/>
    <x v="1"/>
  </r>
  <r>
    <n v="1987"/>
    <x v="5"/>
    <x v="6"/>
    <s v="Georgia Tech"/>
    <n v="79"/>
    <n v="10"/>
    <s v="LSU"/>
    <n v="85"/>
    <x v="1"/>
  </r>
  <r>
    <n v="1987"/>
    <x v="5"/>
    <x v="6"/>
    <s v="West Virginia"/>
    <n v="62"/>
    <n v="10"/>
    <s v="Western Kentucky"/>
    <n v="64"/>
    <x v="1"/>
  </r>
  <r>
    <n v="1987"/>
    <x v="5"/>
    <x v="5"/>
    <s v="St. John's"/>
    <n v="57"/>
    <n v="11"/>
    <s v="Wichita State"/>
    <n v="55"/>
    <x v="0"/>
  </r>
  <r>
    <n v="1987"/>
    <x v="5"/>
    <x v="3"/>
    <s v="DePaul"/>
    <n v="76"/>
    <n v="14"/>
    <s v="Louisiana Tech"/>
    <n v="62"/>
    <x v="0"/>
  </r>
  <r>
    <n v="1987"/>
    <x v="5"/>
    <x v="1"/>
    <s v="Temple"/>
    <n v="75"/>
    <n v="15"/>
    <s v="Southern"/>
    <n v="56"/>
    <x v="0"/>
  </r>
  <r>
    <n v="1987"/>
    <x v="5"/>
    <x v="0"/>
    <s v="Georgetown"/>
    <n v="75"/>
    <n v="16"/>
    <s v="Bucknell"/>
    <n v="53"/>
    <x v="0"/>
  </r>
  <r>
    <n v="1987"/>
    <x v="5"/>
    <x v="6"/>
    <s v="New Orleans"/>
    <n v="83"/>
    <n v="10"/>
    <s v="Brigham Young"/>
    <n v="79"/>
    <x v="0"/>
  </r>
  <r>
    <n v="1987"/>
    <x v="5"/>
    <x v="2"/>
    <s v="UCLA"/>
    <n v="92"/>
    <n v="13"/>
    <s v="Central Michigan"/>
    <n v="73"/>
    <x v="0"/>
  </r>
  <r>
    <n v="1987"/>
    <x v="5"/>
    <x v="3"/>
    <s v="Illinois"/>
    <n v="67"/>
    <n v="14"/>
    <s v="Austin Peay"/>
    <n v="68"/>
    <x v="1"/>
  </r>
  <r>
    <n v="1987"/>
    <x v="5"/>
    <x v="0"/>
    <s v="UNLV"/>
    <n v="95"/>
    <n v="16"/>
    <s v="Idaho State"/>
    <n v="70"/>
    <x v="0"/>
  </r>
  <r>
    <n v="1987"/>
    <x v="5"/>
    <x v="10"/>
    <s v="Auburn"/>
    <n v="62"/>
    <n v="9"/>
    <s v="San Diego"/>
    <n v="61"/>
    <x v="0"/>
  </r>
  <r>
    <n v="1987"/>
    <x v="5"/>
    <x v="2"/>
    <s v="Missouri"/>
    <n v="69"/>
    <n v="13"/>
    <s v="Xavier"/>
    <n v="70"/>
    <x v="1"/>
  </r>
  <r>
    <n v="1987"/>
    <x v="5"/>
    <x v="10"/>
    <s v="Navy"/>
    <n v="82"/>
    <n v="9"/>
    <s v="Michigan"/>
    <n v="97"/>
    <x v="1"/>
  </r>
  <r>
    <n v="1987"/>
    <x v="5"/>
    <x v="10"/>
    <s v="Georgia"/>
    <n v="79"/>
    <n v="9"/>
    <s v="Kansas State"/>
    <n v="82"/>
    <x v="1"/>
  </r>
  <r>
    <n v="1987"/>
    <x v="5"/>
    <x v="9"/>
    <s v="Virginia"/>
    <n v="60"/>
    <n v="12"/>
    <s v="Wyoming"/>
    <n v="64"/>
    <x v="1"/>
  </r>
  <r>
    <n v="1987"/>
    <x v="5"/>
    <x v="0"/>
    <s v="Indiana"/>
    <n v="92"/>
    <n v="16"/>
    <s v="Fairfield"/>
    <n v="58"/>
    <x v="0"/>
  </r>
  <r>
    <n v="1987"/>
    <x v="5"/>
    <x v="9"/>
    <s v="Duke"/>
    <n v="58"/>
    <n v="12"/>
    <s v="Texas A&amp;M"/>
    <n v="51"/>
    <x v="0"/>
  </r>
  <r>
    <n v="1987"/>
    <x v="5"/>
    <x v="2"/>
    <s v="TCU"/>
    <n v="76"/>
    <n v="13"/>
    <s v="Marshall"/>
    <n v="60"/>
    <x v="0"/>
  </r>
  <r>
    <n v="1987"/>
    <x v="5"/>
    <x v="9"/>
    <s v="Notre Dame"/>
    <n v="84"/>
    <n v="12"/>
    <s v="Middle Tennessee State"/>
    <n v="71"/>
    <x v="0"/>
  </r>
  <r>
    <n v="1987"/>
    <x v="5"/>
    <x v="0"/>
    <s v="North Carolina"/>
    <n v="113"/>
    <n v="16"/>
    <s v="Penn"/>
    <n v="82"/>
    <x v="0"/>
  </r>
  <r>
    <n v="1987"/>
    <x v="5"/>
    <x v="5"/>
    <s v="Providence"/>
    <n v="90"/>
    <n v="11"/>
    <s v="Alabama-Birmingham"/>
    <n v="68"/>
    <x v="0"/>
  </r>
  <r>
    <n v="1987"/>
    <x v="5"/>
    <x v="1"/>
    <s v="Alabama"/>
    <n v="88"/>
    <n v="15"/>
    <s v="North Carolina A&amp;T"/>
    <n v="71"/>
    <x v="0"/>
  </r>
  <r>
    <n v="1986"/>
    <x v="0"/>
    <x v="1"/>
    <s v="Louisville"/>
    <n v="72"/>
    <n v="1"/>
    <s v="Duke"/>
    <n v="69"/>
    <x v="0"/>
  </r>
  <r>
    <n v="1986"/>
    <x v="1"/>
    <x v="4"/>
    <s v="LSU"/>
    <n v="77"/>
    <n v="2"/>
    <s v="Louisville"/>
    <n v="88"/>
    <x v="1"/>
  </r>
  <r>
    <n v="1986"/>
    <x v="1"/>
    <x v="0"/>
    <s v="Duke"/>
    <n v="71"/>
    <n v="1"/>
    <s v="Kansas"/>
    <n v="67"/>
    <x v="0"/>
  </r>
  <r>
    <n v="1986"/>
    <x v="2"/>
    <x v="0"/>
    <s v="Duke"/>
    <n v="71"/>
    <n v="7"/>
    <s v="Navy"/>
    <n v="50"/>
    <x v="0"/>
  </r>
  <r>
    <n v="1986"/>
    <x v="2"/>
    <x v="0"/>
    <s v="Kansas"/>
    <n v="75"/>
    <n v="6"/>
    <s v="North Carolina State"/>
    <n v="67"/>
    <x v="0"/>
  </r>
  <r>
    <n v="1986"/>
    <x v="2"/>
    <x v="0"/>
    <s v="Kentucky"/>
    <n v="57"/>
    <n v="11"/>
    <s v="LSU"/>
    <n v="59"/>
    <x v="1"/>
  </r>
  <r>
    <n v="1986"/>
    <x v="2"/>
    <x v="10"/>
    <s v="Auburn"/>
    <n v="76"/>
    <n v="2"/>
    <s v="Louisville"/>
    <n v="84"/>
    <x v="1"/>
  </r>
  <r>
    <n v="1986"/>
    <x v="3"/>
    <x v="0"/>
    <s v="Kansas"/>
    <n v="96"/>
    <n v="5"/>
    <s v="Michigan State"/>
    <n v="86"/>
    <x v="0"/>
  </r>
  <r>
    <n v="1986"/>
    <x v="3"/>
    <x v="5"/>
    <s v="North Carolina State"/>
    <n v="70"/>
    <n v="7"/>
    <s v="Iowa State"/>
    <n v="66"/>
    <x v="0"/>
  </r>
  <r>
    <n v="1986"/>
    <x v="3"/>
    <x v="0"/>
    <s v="Duke"/>
    <n v="74"/>
    <n v="12"/>
    <s v="DePaul"/>
    <n v="67"/>
    <x v="0"/>
  </r>
  <r>
    <n v="1986"/>
    <x v="3"/>
    <x v="12"/>
    <s v="Cleveland State"/>
    <n v="70"/>
    <n v="7"/>
    <s v="Navy"/>
    <n v="71"/>
    <x v="1"/>
  </r>
  <r>
    <n v="1986"/>
    <x v="3"/>
    <x v="3"/>
    <s v="North Carolina"/>
    <n v="79"/>
    <n v="2"/>
    <s v="Louisville"/>
    <n v="94"/>
    <x v="1"/>
  </r>
  <r>
    <n v="1986"/>
    <x v="3"/>
    <x v="0"/>
    <s v="Kentucky"/>
    <n v="68"/>
    <n v="5"/>
    <s v="Alabama"/>
    <n v="63"/>
    <x v="0"/>
  </r>
  <r>
    <n v="1986"/>
    <x v="3"/>
    <x v="4"/>
    <s v="LSU"/>
    <n v="70"/>
    <n v="2"/>
    <s v="Georgia Tech"/>
    <n v="64"/>
    <x v="0"/>
  </r>
  <r>
    <n v="1986"/>
    <x v="3"/>
    <x v="10"/>
    <s v="Auburn"/>
    <n v="70"/>
    <n v="4"/>
    <s v="UNLV"/>
    <n v="63"/>
    <x v="0"/>
  </r>
  <r>
    <n v="1986"/>
    <x v="4"/>
    <x v="0"/>
    <s v="St. John's"/>
    <n v="65"/>
    <n v="8"/>
    <s v="Auburn"/>
    <n v="81"/>
    <x v="1"/>
  </r>
  <r>
    <n v="1986"/>
    <x v="4"/>
    <x v="6"/>
    <s v="Navy"/>
    <n v="97"/>
    <n v="2"/>
    <s v="Syracuse"/>
    <n v="85"/>
    <x v="0"/>
  </r>
  <r>
    <n v="1986"/>
    <x v="4"/>
    <x v="9"/>
    <s v="Alabama"/>
    <n v="58"/>
    <n v="4"/>
    <s v="Illinois"/>
    <n v="56"/>
    <x v="0"/>
  </r>
  <r>
    <n v="1986"/>
    <x v="4"/>
    <x v="0"/>
    <s v="Kentucky"/>
    <n v="71"/>
    <n v="8"/>
    <s v="Western Kentucky"/>
    <n v="64"/>
    <x v="0"/>
  </r>
  <r>
    <n v="1986"/>
    <x v="4"/>
    <x v="5"/>
    <s v="North Carolina State"/>
    <n v="80"/>
    <n v="14"/>
    <s v="Arkansas-Little Rock"/>
    <n v="66"/>
    <x v="0"/>
  </r>
  <r>
    <n v="1986"/>
    <x v="4"/>
    <x v="6"/>
    <s v="Iowa State"/>
    <n v="72"/>
    <n v="2"/>
    <s v="Michigan"/>
    <n v="69"/>
    <x v="0"/>
  </r>
  <r>
    <n v="1986"/>
    <x v="4"/>
    <x v="5"/>
    <s v="St. Joseph's"/>
    <n v="69"/>
    <n v="14"/>
    <s v="Cleveland State"/>
    <n v="75"/>
    <x v="1"/>
  </r>
  <r>
    <n v="1986"/>
    <x v="4"/>
    <x v="9"/>
    <s v="Maryland"/>
    <n v="64"/>
    <n v="4"/>
    <s v="UNLV"/>
    <n v="70"/>
    <x v="1"/>
  </r>
  <r>
    <n v="1986"/>
    <x v="4"/>
    <x v="5"/>
    <s v="Alabama-Birmingham"/>
    <n v="59"/>
    <n v="3"/>
    <s v="North Carolina"/>
    <n v="77"/>
    <x v="1"/>
  </r>
  <r>
    <n v="1986"/>
    <x v="4"/>
    <x v="4"/>
    <s v="LSU"/>
    <n v="83"/>
    <n v="3"/>
    <s v="Memphis"/>
    <n v="81"/>
    <x v="0"/>
  </r>
  <r>
    <n v="1986"/>
    <x v="4"/>
    <x v="0"/>
    <s v="Duke"/>
    <n v="89"/>
    <n v="8"/>
    <s v="Old Dominion"/>
    <n v="61"/>
    <x v="0"/>
  </r>
  <r>
    <n v="1986"/>
    <x v="4"/>
    <x v="7"/>
    <s v="DePaul"/>
    <n v="74"/>
    <n v="4"/>
    <s v="Oklahoma"/>
    <n v="69"/>
    <x v="0"/>
  </r>
  <r>
    <n v="1986"/>
    <x v="4"/>
    <x v="0"/>
    <s v="Kansas"/>
    <n v="65"/>
    <n v="9"/>
    <s v="Temple"/>
    <n v="43"/>
    <x v="0"/>
  </r>
  <r>
    <n v="1986"/>
    <x v="4"/>
    <x v="9"/>
    <s v="Michigan State"/>
    <n v="80"/>
    <n v="4"/>
    <s v="Georgetown"/>
    <n v="68"/>
    <x v="0"/>
  </r>
  <r>
    <n v="1986"/>
    <x v="4"/>
    <x v="8"/>
    <s v="Villanova"/>
    <n v="61"/>
    <n v="2"/>
    <s v="Georgia Tech"/>
    <n v="66"/>
    <x v="1"/>
  </r>
  <r>
    <n v="1986"/>
    <x v="4"/>
    <x v="6"/>
    <s v="Bradley"/>
    <n v="68"/>
    <n v="2"/>
    <s v="Louisville"/>
    <n v="82"/>
    <x v="1"/>
  </r>
  <r>
    <n v="1986"/>
    <x v="5"/>
    <x v="1"/>
    <s v="Syracuse"/>
    <n v="101"/>
    <n v="15"/>
    <s v="Brown"/>
    <n v="52"/>
    <x v="0"/>
  </r>
  <r>
    <n v="1986"/>
    <x v="5"/>
    <x v="0"/>
    <s v="St. John's"/>
    <n v="83"/>
    <n v="16"/>
    <s v="Montana State"/>
    <n v="74"/>
    <x v="0"/>
  </r>
  <r>
    <n v="1986"/>
    <x v="5"/>
    <x v="10"/>
    <s v="Auburn"/>
    <n v="73"/>
    <n v="9"/>
    <s v="Arizona"/>
    <n v="63"/>
    <x v="0"/>
  </r>
  <r>
    <n v="1986"/>
    <x v="5"/>
    <x v="10"/>
    <s v="Western Kentucky"/>
    <n v="67"/>
    <n v="9"/>
    <s v="Nebraska"/>
    <n v="59"/>
    <x v="0"/>
  </r>
  <r>
    <n v="1986"/>
    <x v="5"/>
    <x v="9"/>
    <s v="Maryland"/>
    <n v="69"/>
    <n v="12"/>
    <s v="Pepperdine"/>
    <n v="64"/>
    <x v="0"/>
  </r>
  <r>
    <n v="1986"/>
    <x v="5"/>
    <x v="5"/>
    <s v="North Carolina State"/>
    <n v="66"/>
    <n v="11"/>
    <s v="Iowa"/>
    <n v="64"/>
    <x v="0"/>
  </r>
  <r>
    <n v="1986"/>
    <x v="5"/>
    <x v="1"/>
    <s v="Michigan"/>
    <n v="70"/>
    <n v="15"/>
    <s v="Akron"/>
    <n v="64"/>
    <x v="0"/>
  </r>
  <r>
    <n v="1986"/>
    <x v="5"/>
    <x v="2"/>
    <s v="UNLV"/>
    <n v="74"/>
    <n v="13"/>
    <s v="Louisiana-Monroe"/>
    <n v="51"/>
    <x v="0"/>
  </r>
  <r>
    <n v="1986"/>
    <x v="5"/>
    <x v="0"/>
    <s v="Kentucky"/>
    <n v="75"/>
    <n v="16"/>
    <s v="Davidson"/>
    <n v="55"/>
    <x v="0"/>
  </r>
  <r>
    <n v="1986"/>
    <x v="5"/>
    <x v="6"/>
    <s v="Navy"/>
    <n v="87"/>
    <n v="10"/>
    <s v="Tulsa"/>
    <n v="68"/>
    <x v="0"/>
  </r>
  <r>
    <n v="1986"/>
    <x v="5"/>
    <x v="3"/>
    <s v="Notre Dame"/>
    <n v="83"/>
    <n v="14"/>
    <s v="Arkansas-Little Rock"/>
    <n v="90"/>
    <x v="1"/>
  </r>
  <r>
    <n v="1986"/>
    <x v="5"/>
    <x v="5"/>
    <s v="St. Joseph's"/>
    <n v="60"/>
    <n v="11"/>
    <s v="Richmond"/>
    <n v="59"/>
    <x v="0"/>
  </r>
  <r>
    <n v="1986"/>
    <x v="5"/>
    <x v="3"/>
    <s v="Indiana"/>
    <n v="79"/>
    <n v="14"/>
    <s v="Cleveland State"/>
    <n v="83"/>
    <x v="1"/>
  </r>
  <r>
    <n v="1986"/>
    <x v="5"/>
    <x v="2"/>
    <s v="Illinois"/>
    <n v="75"/>
    <n v="13"/>
    <s v="Fairfield"/>
    <n v="51"/>
    <x v="0"/>
  </r>
  <r>
    <n v="1986"/>
    <x v="5"/>
    <x v="10"/>
    <s v="Old Dominion"/>
    <n v="72"/>
    <n v="9"/>
    <s v="West Virginia"/>
    <n v="64"/>
    <x v="0"/>
  </r>
  <r>
    <n v="1986"/>
    <x v="5"/>
    <x v="6"/>
    <s v="Iowa State"/>
    <n v="81"/>
    <n v="10"/>
    <s v="Miami (Ohio)"/>
    <n v="79"/>
    <x v="0"/>
  </r>
  <r>
    <n v="1986"/>
    <x v="5"/>
    <x v="9"/>
    <s v="Alabama"/>
    <n v="97"/>
    <n v="12"/>
    <s v="Xavier"/>
    <n v="80"/>
    <x v="0"/>
  </r>
  <r>
    <n v="1986"/>
    <x v="5"/>
    <x v="1"/>
    <s v="Georgia Tech"/>
    <n v="68"/>
    <n v="15"/>
    <s v="Marist"/>
    <n v="53"/>
    <x v="0"/>
  </r>
  <r>
    <n v="1986"/>
    <x v="5"/>
    <x v="0"/>
    <s v="Duke"/>
    <n v="85"/>
    <n v="16"/>
    <s v="Mississippi Valley State"/>
    <n v="78"/>
    <x v="0"/>
  </r>
  <r>
    <n v="1986"/>
    <x v="5"/>
    <x v="9"/>
    <s v="Virginia"/>
    <n v="68"/>
    <n v="12"/>
    <s v="DePaul"/>
    <n v="72"/>
    <x v="1"/>
  </r>
  <r>
    <n v="1986"/>
    <x v="5"/>
    <x v="2"/>
    <s v="Oklahoma"/>
    <n v="80"/>
    <n v="13"/>
    <s v="Northeastern"/>
    <n v="74"/>
    <x v="0"/>
  </r>
  <r>
    <n v="1986"/>
    <x v="5"/>
    <x v="0"/>
    <s v="Kansas"/>
    <n v="71"/>
    <n v="16"/>
    <s v="North Carolina A&amp;T"/>
    <n v="46"/>
    <x v="0"/>
  </r>
  <r>
    <n v="1986"/>
    <x v="5"/>
    <x v="9"/>
    <s v="Michigan State"/>
    <n v="72"/>
    <n v="12"/>
    <s v="Washington"/>
    <n v="70"/>
    <x v="0"/>
  </r>
  <r>
    <n v="1986"/>
    <x v="5"/>
    <x v="6"/>
    <s v="Virginia Tech"/>
    <n v="62"/>
    <n v="10"/>
    <s v="Villanova"/>
    <n v="71"/>
    <x v="1"/>
  </r>
  <r>
    <n v="1986"/>
    <x v="5"/>
    <x v="1"/>
    <s v="Louisville"/>
    <n v="93"/>
    <n v="15"/>
    <s v="Drexel"/>
    <n v="73"/>
    <x v="0"/>
  </r>
  <r>
    <n v="1986"/>
    <x v="5"/>
    <x v="10"/>
    <s v="Jacksonville"/>
    <n v="50"/>
    <n v="9"/>
    <s v="Temple"/>
    <n v="61"/>
    <x v="1"/>
  </r>
  <r>
    <n v="1986"/>
    <x v="5"/>
    <x v="2"/>
    <s v="Georgetown"/>
    <n v="70"/>
    <n v="13"/>
    <s v="Texas Tech"/>
    <n v="64"/>
    <x v="0"/>
  </r>
  <r>
    <n v="1986"/>
    <x v="5"/>
    <x v="6"/>
    <s v="Bradley"/>
    <n v="83"/>
    <n v="10"/>
    <s v="UTEP"/>
    <n v="65"/>
    <x v="0"/>
  </r>
  <r>
    <n v="1986"/>
    <x v="5"/>
    <x v="5"/>
    <s v="Purdue"/>
    <n v="87"/>
    <n v="11"/>
    <s v="LSU"/>
    <n v="94"/>
    <x v="1"/>
  </r>
  <r>
    <n v="1986"/>
    <x v="5"/>
    <x v="3"/>
    <s v="North Carolina"/>
    <n v="84"/>
    <n v="14"/>
    <s v="Utah"/>
    <n v="72"/>
    <x v="0"/>
  </r>
  <r>
    <n v="1986"/>
    <x v="5"/>
    <x v="5"/>
    <s v="Alabama-Birmingham"/>
    <n v="66"/>
    <n v="11"/>
    <s v="Missouri"/>
    <n v="64"/>
    <x v="0"/>
  </r>
  <r>
    <n v="1986"/>
    <x v="5"/>
    <x v="3"/>
    <s v="Memphis"/>
    <n v="95"/>
    <n v="14"/>
    <s v="Ball State"/>
    <n v="63"/>
    <x v="0"/>
  </r>
  <r>
    <n v="1985"/>
    <x v="0"/>
    <x v="0"/>
    <s v="Georgetown"/>
    <n v="64"/>
    <n v="8"/>
    <s v="Villanova"/>
    <n v="66"/>
    <x v="1"/>
  </r>
  <r>
    <n v="1985"/>
    <x v="1"/>
    <x v="0"/>
    <s v="St. John's"/>
    <n v="59"/>
    <n v="1"/>
    <s v="Georgetown"/>
    <n v="77"/>
    <x v="1"/>
  </r>
  <r>
    <n v="1985"/>
    <x v="1"/>
    <x v="1"/>
    <s v="Memphis"/>
    <n v="45"/>
    <n v="8"/>
    <s v="Villanova"/>
    <n v="52"/>
    <x v="1"/>
  </r>
  <r>
    <n v="1985"/>
    <x v="2"/>
    <x v="0"/>
    <s v="St. John's"/>
    <n v="69"/>
    <n v="3"/>
    <s v="North Carolina State"/>
    <n v="60"/>
    <x v="0"/>
  </r>
  <r>
    <n v="1985"/>
    <x v="2"/>
    <x v="10"/>
    <s v="Villanova"/>
    <n v="56"/>
    <n v="2"/>
    <s v="North Carolina"/>
    <n v="44"/>
    <x v="0"/>
  </r>
  <r>
    <n v="1985"/>
    <x v="2"/>
    <x v="0"/>
    <s v="Georgetown"/>
    <n v="60"/>
    <n v="2"/>
    <s v="Georgia Tech"/>
    <n v="54"/>
    <x v="0"/>
  </r>
  <r>
    <n v="1985"/>
    <x v="2"/>
    <x v="0"/>
    <s v="Oklahoma"/>
    <n v="61"/>
    <n v="2"/>
    <s v="Memphis"/>
    <n v="63"/>
    <x v="1"/>
  </r>
  <r>
    <n v="1985"/>
    <x v="3"/>
    <x v="3"/>
    <s v="North Carolina State"/>
    <n v="61"/>
    <n v="7"/>
    <s v="Alabama"/>
    <n v="55"/>
    <x v="0"/>
  </r>
  <r>
    <n v="1985"/>
    <x v="3"/>
    <x v="4"/>
    <s v="Auburn"/>
    <n v="56"/>
    <n v="2"/>
    <s v="North Carolina"/>
    <n v="62"/>
    <x v="1"/>
  </r>
  <r>
    <n v="1985"/>
    <x v="3"/>
    <x v="0"/>
    <s v="St. John's"/>
    <n v="86"/>
    <n v="12"/>
    <s v="Kentucky"/>
    <n v="70"/>
    <x v="0"/>
  </r>
  <r>
    <n v="1985"/>
    <x v="3"/>
    <x v="10"/>
    <s v="Villanova"/>
    <n v="46"/>
    <n v="5"/>
    <s v="Maryland"/>
    <n v="43"/>
    <x v="0"/>
  </r>
  <r>
    <n v="1985"/>
    <x v="3"/>
    <x v="3"/>
    <s v="Illinois"/>
    <n v="53"/>
    <n v="2"/>
    <s v="Georgia Tech"/>
    <n v="61"/>
    <x v="1"/>
  </r>
  <r>
    <n v="1985"/>
    <x v="3"/>
    <x v="4"/>
    <s v="Boston College"/>
    <n v="57"/>
    <n v="2"/>
    <s v="Memphis"/>
    <n v="59"/>
    <x v="1"/>
  </r>
  <r>
    <n v="1985"/>
    <x v="3"/>
    <x v="0"/>
    <s v="Oklahoma"/>
    <n v="86"/>
    <n v="5"/>
    <s v="Louisiana Tech"/>
    <n v="84"/>
    <x v="0"/>
  </r>
  <r>
    <n v="1985"/>
    <x v="3"/>
    <x v="0"/>
    <s v="Georgetown"/>
    <n v="65"/>
    <n v="4"/>
    <s v="Loyola (Ill.)"/>
    <n v="53"/>
    <x v="0"/>
  </r>
  <r>
    <n v="1985"/>
    <x v="4"/>
    <x v="4"/>
    <s v="UTEP"/>
    <n v="73"/>
    <n v="3"/>
    <s v="North Carolina State"/>
    <n v="86"/>
    <x v="1"/>
  </r>
  <r>
    <n v="1985"/>
    <x v="4"/>
    <x v="6"/>
    <s v="Syracuse"/>
    <n v="53"/>
    <n v="2"/>
    <s v="Georgia Tech"/>
    <n v="70"/>
    <x v="1"/>
  </r>
  <r>
    <n v="1985"/>
    <x v="4"/>
    <x v="6"/>
    <s v="Alabama-Birmingham"/>
    <n v="66"/>
    <n v="2"/>
    <s v="Memphis"/>
    <n v="67"/>
    <x v="1"/>
  </r>
  <r>
    <n v="1985"/>
    <x v="4"/>
    <x v="6"/>
    <s v="Alabama"/>
    <n v="63"/>
    <n v="2"/>
    <s v="Virginia Commonwealth"/>
    <n v="59"/>
    <x v="0"/>
  </r>
  <r>
    <n v="1985"/>
    <x v="4"/>
    <x v="5"/>
    <s v="Georgia"/>
    <n v="58"/>
    <n v="3"/>
    <s v="Illinois"/>
    <n v="74"/>
    <x v="1"/>
  </r>
  <r>
    <n v="1985"/>
    <x v="4"/>
    <x v="4"/>
    <s v="Boston College"/>
    <n v="74"/>
    <n v="3"/>
    <s v="Duke"/>
    <n v="73"/>
    <x v="0"/>
  </r>
  <r>
    <n v="1985"/>
    <x v="4"/>
    <x v="0"/>
    <s v="Michigan"/>
    <n v="55"/>
    <n v="8"/>
    <s v="Villanova"/>
    <n v="59"/>
    <x v="1"/>
  </r>
  <r>
    <n v="1985"/>
    <x v="4"/>
    <x v="9"/>
    <s v="Maryland"/>
    <n v="64"/>
    <n v="13"/>
    <s v="Navy"/>
    <n v="59"/>
    <x v="0"/>
  </r>
  <r>
    <n v="1985"/>
    <x v="4"/>
    <x v="0"/>
    <s v="Oklahoma"/>
    <n v="75"/>
    <n v="9"/>
    <s v="Illinois State"/>
    <n v="69"/>
    <x v="0"/>
  </r>
  <r>
    <n v="1985"/>
    <x v="4"/>
    <x v="0"/>
    <s v="Georgetown"/>
    <n v="63"/>
    <n v="8"/>
    <s v="Temple"/>
    <n v="46"/>
    <x v="0"/>
  </r>
  <r>
    <n v="1985"/>
    <x v="4"/>
    <x v="6"/>
    <s v="Notre Dame"/>
    <n v="58"/>
    <n v="2"/>
    <s v="North Carolina"/>
    <n v="60"/>
    <x v="1"/>
  </r>
  <r>
    <n v="1985"/>
    <x v="4"/>
    <x v="9"/>
    <s v="Southern Methodist"/>
    <n v="57"/>
    <n v="4"/>
    <s v="Loyola (Ill.)"/>
    <n v="70"/>
    <x v="1"/>
  </r>
  <r>
    <n v="1985"/>
    <x v="4"/>
    <x v="7"/>
    <s v="Kentucky"/>
    <n v="64"/>
    <n v="4"/>
    <s v="UNLV"/>
    <n v="61"/>
    <x v="0"/>
  </r>
  <r>
    <n v="1985"/>
    <x v="4"/>
    <x v="0"/>
    <s v="St. John's"/>
    <n v="68"/>
    <n v="9"/>
    <s v="Arkansas"/>
    <n v="65"/>
    <x v="0"/>
  </r>
  <r>
    <n v="1985"/>
    <x v="4"/>
    <x v="4"/>
    <s v="Auburn"/>
    <n v="66"/>
    <n v="3"/>
    <s v="Kansas"/>
    <n v="64"/>
    <x v="0"/>
  </r>
  <r>
    <n v="1985"/>
    <x v="4"/>
    <x v="9"/>
    <s v="Louisiana Tech"/>
    <n v="79"/>
    <n v="4"/>
    <s v="Ohio State"/>
    <n v="67"/>
    <x v="0"/>
  </r>
  <r>
    <n v="1985"/>
    <x v="5"/>
    <x v="5"/>
    <s v="Texas Tech"/>
    <n v="53"/>
    <n v="11"/>
    <s v="Boston College"/>
    <n v="55"/>
    <x v="1"/>
  </r>
  <r>
    <n v="1985"/>
    <x v="5"/>
    <x v="6"/>
    <s v="Alabama"/>
    <n v="50"/>
    <n v="10"/>
    <s v="Arizona"/>
    <n v="41"/>
    <x v="0"/>
  </r>
  <r>
    <n v="1985"/>
    <x v="5"/>
    <x v="1"/>
    <s v="Virginia Commonwealth"/>
    <n v="81"/>
    <n v="15"/>
    <s v="Marshall"/>
    <n v="65"/>
    <x v="0"/>
  </r>
  <r>
    <n v="1985"/>
    <x v="5"/>
    <x v="3"/>
    <s v="Illinois"/>
    <n v="76"/>
    <n v="14"/>
    <s v="Northeastern"/>
    <n v="57"/>
    <x v="0"/>
  </r>
  <r>
    <n v="1985"/>
    <x v="5"/>
    <x v="5"/>
    <s v="Georgia"/>
    <n v="67"/>
    <n v="11"/>
    <s v="Wichita State"/>
    <n v="59"/>
    <x v="0"/>
  </r>
  <r>
    <n v="1985"/>
    <x v="5"/>
    <x v="6"/>
    <s v="Syracuse"/>
    <n v="70"/>
    <n v="10"/>
    <s v="DePaul"/>
    <n v="65"/>
    <x v="0"/>
  </r>
  <r>
    <n v="1985"/>
    <x v="5"/>
    <x v="1"/>
    <s v="Georgia Tech"/>
    <n v="65"/>
    <n v="15"/>
    <s v="Mercer"/>
    <n v="58"/>
    <x v="0"/>
  </r>
  <r>
    <n v="1985"/>
    <x v="5"/>
    <x v="3"/>
    <s v="Duke"/>
    <n v="75"/>
    <n v="14"/>
    <s v="Pepperdine"/>
    <n v="62"/>
    <x v="0"/>
  </r>
  <r>
    <n v="1985"/>
    <x v="5"/>
    <x v="6"/>
    <s v="Alabama-Birmingham"/>
    <n v="70"/>
    <n v="10"/>
    <s v="Michigan State"/>
    <n v="68"/>
    <x v="0"/>
  </r>
  <r>
    <n v="1985"/>
    <x v="5"/>
    <x v="0"/>
    <s v="Michigan"/>
    <n v="59"/>
    <n v="16"/>
    <s v="Fairleigh Dickinson"/>
    <n v="55"/>
    <x v="0"/>
  </r>
  <r>
    <n v="1985"/>
    <x v="5"/>
    <x v="10"/>
    <s v="Villanova"/>
    <n v="51"/>
    <n v="9"/>
    <s v="Dayton"/>
    <n v="49"/>
    <x v="0"/>
  </r>
  <r>
    <n v="1985"/>
    <x v="5"/>
    <x v="5"/>
    <s v="Tulsa"/>
    <n v="75"/>
    <n v="11"/>
    <s v="UTEP"/>
    <n v="79"/>
    <x v="1"/>
  </r>
  <r>
    <n v="1985"/>
    <x v="5"/>
    <x v="2"/>
    <s v="LSU"/>
    <n v="55"/>
    <n v="13"/>
    <s v="Navy"/>
    <n v="78"/>
    <x v="1"/>
  </r>
  <r>
    <n v="1985"/>
    <x v="5"/>
    <x v="9"/>
    <s v="Maryland"/>
    <n v="69"/>
    <n v="12"/>
    <s v="Miami (Ohio)"/>
    <n v="68"/>
    <x v="0"/>
  </r>
  <r>
    <n v="1985"/>
    <x v="5"/>
    <x v="1"/>
    <s v="Memphis"/>
    <n v="67"/>
    <n v="15"/>
    <s v="Penn"/>
    <n v="55"/>
    <x v="0"/>
  </r>
  <r>
    <n v="1985"/>
    <x v="5"/>
    <x v="3"/>
    <s v="North Carolina State"/>
    <n v="65"/>
    <n v="14"/>
    <s v="Nevada"/>
    <n v="56"/>
    <x v="0"/>
  </r>
  <r>
    <n v="1985"/>
    <x v="5"/>
    <x v="10"/>
    <s v="Southern California"/>
    <n v="55"/>
    <n v="9"/>
    <s v="Illinois State"/>
    <n v="58"/>
    <x v="1"/>
  </r>
  <r>
    <n v="1985"/>
    <x v="5"/>
    <x v="5"/>
    <s v="Purdue"/>
    <n v="58"/>
    <n v="11"/>
    <s v="Auburn"/>
    <n v="59"/>
    <x v="1"/>
  </r>
  <r>
    <n v="1985"/>
    <x v="5"/>
    <x v="6"/>
    <s v="Notre Dame"/>
    <n v="79"/>
    <n v="10"/>
    <s v="Oregon State"/>
    <n v="70"/>
    <x v="0"/>
  </r>
  <r>
    <n v="1985"/>
    <x v="5"/>
    <x v="1"/>
    <s v="North Carolina"/>
    <n v="76"/>
    <n v="15"/>
    <s v="Middle Tennessee State"/>
    <n v="57"/>
    <x v="0"/>
  </r>
  <r>
    <n v="1985"/>
    <x v="5"/>
    <x v="2"/>
    <s v="Ohio State"/>
    <n v="75"/>
    <n v="13"/>
    <s v="Iowa State"/>
    <n v="64"/>
    <x v="0"/>
  </r>
  <r>
    <n v="1985"/>
    <x v="5"/>
    <x v="0"/>
    <s v="Georgetown"/>
    <n v="68"/>
    <n v="16"/>
    <s v="Lehigh"/>
    <n v="43"/>
    <x v="0"/>
  </r>
  <r>
    <n v="1985"/>
    <x v="5"/>
    <x v="9"/>
    <s v="Louisiana Tech"/>
    <n v="78"/>
    <n v="12"/>
    <s v="Pittsburgh"/>
    <n v="54"/>
    <x v="0"/>
  </r>
  <r>
    <n v="1985"/>
    <x v="5"/>
    <x v="0"/>
    <s v="Oklahoma"/>
    <n v="96"/>
    <n v="16"/>
    <s v="North Carolina A&amp;T"/>
    <n v="83"/>
    <x v="0"/>
  </r>
  <r>
    <n v="1985"/>
    <x v="5"/>
    <x v="9"/>
    <s v="Washington"/>
    <n v="58"/>
    <n v="12"/>
    <s v="Kentucky"/>
    <n v="66"/>
    <x v="1"/>
  </r>
  <r>
    <n v="1985"/>
    <x v="5"/>
    <x v="2"/>
    <s v="Loyola (Ill.)"/>
    <n v="59"/>
    <n v="13"/>
    <s v="Iona"/>
    <n v="58"/>
    <x v="0"/>
  </r>
  <r>
    <n v="1985"/>
    <x v="5"/>
    <x v="9"/>
    <s v="Southern Methodist"/>
    <n v="85"/>
    <n v="12"/>
    <s v="Old Dominion"/>
    <n v="68"/>
    <x v="0"/>
  </r>
  <r>
    <n v="1985"/>
    <x v="5"/>
    <x v="2"/>
    <s v="UNLV"/>
    <n v="85"/>
    <n v="13"/>
    <s v="San Diego State"/>
    <n v="80"/>
    <x v="0"/>
  </r>
  <r>
    <n v="1985"/>
    <x v="5"/>
    <x v="10"/>
    <s v="Temple"/>
    <n v="60"/>
    <n v="9"/>
    <s v="Virginia Tech"/>
    <n v="57"/>
    <x v="0"/>
  </r>
  <r>
    <n v="1985"/>
    <x v="5"/>
    <x v="0"/>
    <s v="St. John's"/>
    <n v="83"/>
    <n v="16"/>
    <s v="Southern"/>
    <n v="59"/>
    <x v="0"/>
  </r>
  <r>
    <n v="1985"/>
    <x v="5"/>
    <x v="3"/>
    <s v="Kansas"/>
    <n v="49"/>
    <n v="14"/>
    <s v="Ohio"/>
    <n v="38"/>
    <x v="0"/>
  </r>
  <r>
    <n v="1985"/>
    <x v="5"/>
    <x v="10"/>
    <s v="Iowa"/>
    <n v="54"/>
    <n v="9"/>
    <s v="Arkansas"/>
    <n v="6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I47" firstHeaderRow="1" firstDataRow="2" firstDataCol="1"/>
  <pivotFields count="9">
    <pivotField showAll="0"/>
    <pivotField axis="axisCol" showAll="0">
      <items count="8">
        <item sd="0" x="2"/>
        <item sd="0" x="1"/>
        <item sd="0" x="5"/>
        <item sd="0" x="0"/>
        <item sd="0" x="6"/>
        <item sd="0" x="4"/>
        <item x="3"/>
        <item t="default"/>
      </items>
    </pivotField>
    <pivotField axis="axisRow" showAll="0" defaultSubtotal="0">
      <items count="14">
        <item x="0"/>
        <item x="1"/>
        <item x="3"/>
        <item x="2"/>
        <item x="9"/>
        <item x="5"/>
        <item x="6"/>
        <item x="10"/>
        <item x="13"/>
        <item x="8"/>
        <item x="4"/>
        <item x="7"/>
        <item x="12"/>
        <item x="11"/>
      </items>
    </pivotField>
    <pivotField showAll="0"/>
    <pivotField showAll="0"/>
    <pivotField showAll="0"/>
    <pivotField showAll="0"/>
    <pivotField showAll="0"/>
    <pivotField axis="axisRow" dataField="1" showAll="0" defaultSubtotal="0">
      <items count="2">
        <item x="1"/>
        <item x="0"/>
      </items>
    </pivotField>
  </pivotFields>
  <rowFields count="2">
    <field x="2"/>
    <field x="8"/>
  </rowFields>
  <rowItems count="43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 r="1">
      <x v="1"/>
    </i>
    <i>
      <x v="5"/>
    </i>
    <i r="1">
      <x/>
    </i>
    <i r="1">
      <x v="1"/>
    </i>
    <i>
      <x v="6"/>
    </i>
    <i r="1">
      <x/>
    </i>
    <i r="1">
      <x v="1"/>
    </i>
    <i>
      <x v="7"/>
    </i>
    <i r="1">
      <x/>
    </i>
    <i r="1">
      <x v="1"/>
    </i>
    <i>
      <x v="8"/>
    </i>
    <i r="1">
      <x/>
    </i>
    <i r="1">
      <x v="1"/>
    </i>
    <i>
      <x v="9"/>
    </i>
    <i r="1">
      <x/>
    </i>
    <i r="1">
      <x v="1"/>
    </i>
    <i>
      <x v="10"/>
    </i>
    <i r="1">
      <x/>
    </i>
    <i r="1">
      <x v="1"/>
    </i>
    <i>
      <x v="11"/>
    </i>
    <i r="1">
      <x/>
    </i>
    <i r="1">
      <x v="1"/>
    </i>
    <i>
      <x v="12"/>
    </i>
    <i r="1">
      <x/>
    </i>
    <i r="1">
      <x v="1"/>
    </i>
    <i>
      <x v="13"/>
    </i>
    <i r="1">
      <x/>
    </i>
    <i r="1">
      <x v="1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Outcome" fld="8" subtotal="count" baseField="8" baseItem="1" numFmtId="10">
      <extLst>
        <ext xmlns:x14="http://schemas.microsoft.com/office/spreadsheetml/2009/9/main" uri="{E15A36E0-9728-4e99-A89B-3F7291B0FE68}">
          <x14:dataField pivotShowAs="percentOfParentRow"/>
        </ext>
      </extLst>
    </dataField>
  </dataField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I7" firstHeaderRow="1" firstDataRow="2" firstDataCol="1"/>
  <pivotFields count="11">
    <pivotField showAll="0"/>
    <pivotField axis="axisCol" showAll="0">
      <items count="8">
        <item x="2"/>
        <item x="1"/>
        <item x="5"/>
        <item x="0"/>
        <item x="6"/>
        <item x="4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 defaultSubtotal="0">
      <items count="2">
        <item x="0"/>
        <item x="1"/>
      </items>
    </pivotField>
  </pivotFields>
  <rowFields count="1">
    <field x="10"/>
  </rowFields>
  <rowItems count="3">
    <i>
      <x/>
    </i>
    <i>
      <x v="1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Outcome" fld="10" subtotal="count" showDataAs="percentOfCol" baseField="10" baseItem="0" numFmtId="10"/>
  </dataField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K1783" totalsRowShown="0">
  <autoFilter ref="A1:K1783"/>
  <tableColumns count="11">
    <tableColumn id="1" name="Year"/>
    <tableColumn id="2" name="Round"/>
    <tableColumn id="3" name="Home Team Seed"/>
    <tableColumn id="4" name="Home Team"/>
    <tableColumn id="5" name="Home Team Score"/>
    <tableColumn id="6" name="Visit Team Seed"/>
    <tableColumn id="7" name="Visit Team"/>
    <tableColumn id="8" name="Visit Team Score"/>
    <tableColumn id="9" name="Result" dataDxfId="2">
      <calculatedColumnFormula>IF($E2&gt;$H2,"Winner","Loser")</calculatedColumnFormula>
    </tableColumn>
    <tableColumn id="10" name="Winning Seed" dataDxfId="1">
      <calculatedColumnFormula>IF($E2&gt;$H2,$C2,$F2)</calculatedColumnFormula>
    </tableColumn>
    <tableColumn id="11" name="Winning Seed Relative" dataDxfId="0">
      <calculatedColumnFormula>IF($E2&gt;$H2,"Higher","Lower")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83"/>
  <sheetViews>
    <sheetView workbookViewId="0"/>
  </sheetViews>
  <sheetFormatPr defaultRowHeight="15" x14ac:dyDescent="0.25"/>
  <cols>
    <col min="2" max="2" width="22.140625" bestFit="1" customWidth="1"/>
    <col min="3" max="3" width="18.42578125" customWidth="1"/>
    <col min="4" max="4" width="13.5703125" customWidth="1"/>
    <col min="5" max="5" width="18.85546875" customWidth="1"/>
    <col min="6" max="6" width="17.140625" customWidth="1"/>
    <col min="7" max="7" width="12.28515625" customWidth="1"/>
    <col min="8" max="8" width="17.5703125" customWidth="1"/>
    <col min="10" max="10" width="15.7109375" bestFit="1" customWidth="1"/>
    <col min="11" max="11" width="23.7109375" bestFit="1" customWidth="1"/>
  </cols>
  <sheetData>
    <row r="1" spans="1:11" x14ac:dyDescent="0.25">
      <c r="A1" t="s">
        <v>48</v>
      </c>
      <c r="B1" t="s">
        <v>49</v>
      </c>
      <c r="C1" t="s">
        <v>55</v>
      </c>
      <c r="D1" t="s">
        <v>50</v>
      </c>
      <c r="E1" t="s">
        <v>51</v>
      </c>
      <c r="F1" t="s">
        <v>54</v>
      </c>
      <c r="G1" t="s">
        <v>52</v>
      </c>
      <c r="H1" t="s">
        <v>53</v>
      </c>
      <c r="I1" t="s">
        <v>60</v>
      </c>
      <c r="J1" t="s">
        <v>87</v>
      </c>
      <c r="K1" t="s">
        <v>88</v>
      </c>
    </row>
    <row r="2" spans="1:11" x14ac:dyDescent="0.25">
      <c r="A2">
        <v>2012</v>
      </c>
      <c r="B2" t="s">
        <v>0</v>
      </c>
      <c r="C2">
        <v>1</v>
      </c>
      <c r="D2" t="s">
        <v>91</v>
      </c>
      <c r="E2">
        <v>67</v>
      </c>
      <c r="F2">
        <v>2</v>
      </c>
      <c r="G2" t="s">
        <v>1</v>
      </c>
      <c r="H2">
        <v>59</v>
      </c>
      <c r="I2" t="str">
        <f t="shared" ref="I2:I65" si="0">IF($E2&gt;$H2,"Winner","Loser")</f>
        <v>Winner</v>
      </c>
      <c r="J2">
        <f t="shared" ref="J2:J65" si="1">IF($E2&gt;$H2,$C2,$F2)</f>
        <v>1</v>
      </c>
      <c r="K2" t="str">
        <f t="shared" ref="K2:K1783" si="2">IF($E2&gt;$H2,"Higher","Lower")</f>
        <v>Higher</v>
      </c>
    </row>
    <row r="3" spans="1:11" x14ac:dyDescent="0.25">
      <c r="A3">
        <v>2012</v>
      </c>
      <c r="B3" t="s">
        <v>2</v>
      </c>
      <c r="C3">
        <v>1</v>
      </c>
      <c r="D3" t="s">
        <v>91</v>
      </c>
      <c r="E3">
        <v>69</v>
      </c>
      <c r="F3">
        <v>4</v>
      </c>
      <c r="G3" t="s">
        <v>3</v>
      </c>
      <c r="H3">
        <v>61</v>
      </c>
      <c r="I3" t="str">
        <f t="shared" si="0"/>
        <v>Winner</v>
      </c>
      <c r="J3">
        <f t="shared" si="1"/>
        <v>1</v>
      </c>
      <c r="K3" t="str">
        <f t="shared" si="2"/>
        <v>Higher</v>
      </c>
    </row>
    <row r="4" spans="1:11" x14ac:dyDescent="0.25">
      <c r="A4">
        <v>2012</v>
      </c>
      <c r="B4" t="s">
        <v>2</v>
      </c>
      <c r="C4">
        <v>2</v>
      </c>
      <c r="D4" t="s">
        <v>92</v>
      </c>
      <c r="E4">
        <v>62</v>
      </c>
      <c r="F4">
        <v>2</v>
      </c>
      <c r="G4" t="s">
        <v>1</v>
      </c>
      <c r="H4">
        <v>64</v>
      </c>
      <c r="I4" t="str">
        <f t="shared" si="0"/>
        <v>Loser</v>
      </c>
      <c r="J4">
        <f t="shared" si="1"/>
        <v>2</v>
      </c>
      <c r="K4" t="str">
        <f t="shared" si="2"/>
        <v>Lower</v>
      </c>
    </row>
    <row r="5" spans="1:11" x14ac:dyDescent="0.25">
      <c r="A5">
        <v>2012</v>
      </c>
      <c r="B5" t="s">
        <v>4</v>
      </c>
      <c r="C5">
        <v>1</v>
      </c>
      <c r="D5" t="s">
        <v>91</v>
      </c>
      <c r="E5">
        <v>82</v>
      </c>
      <c r="F5">
        <v>3</v>
      </c>
      <c r="G5" t="s">
        <v>93</v>
      </c>
      <c r="H5">
        <v>70</v>
      </c>
      <c r="I5" t="str">
        <f t="shared" si="0"/>
        <v>Winner</v>
      </c>
      <c r="J5">
        <f t="shared" si="1"/>
        <v>1</v>
      </c>
      <c r="K5" t="str">
        <f t="shared" si="2"/>
        <v>Higher</v>
      </c>
    </row>
    <row r="6" spans="1:11" x14ac:dyDescent="0.25">
      <c r="A6">
        <v>2012</v>
      </c>
      <c r="B6" t="s">
        <v>4</v>
      </c>
      <c r="C6">
        <v>1</v>
      </c>
      <c r="D6" t="s">
        <v>94</v>
      </c>
      <c r="E6">
        <v>67</v>
      </c>
      <c r="F6">
        <v>2</v>
      </c>
      <c r="G6" t="s">
        <v>1</v>
      </c>
      <c r="H6">
        <v>80</v>
      </c>
      <c r="I6" t="str">
        <f t="shared" si="0"/>
        <v>Loser</v>
      </c>
      <c r="J6">
        <f t="shared" si="1"/>
        <v>2</v>
      </c>
      <c r="K6" t="str">
        <f t="shared" si="2"/>
        <v>Lower</v>
      </c>
    </row>
    <row r="7" spans="1:11" x14ac:dyDescent="0.25">
      <c r="A7">
        <v>2012</v>
      </c>
      <c r="B7" t="s">
        <v>4</v>
      </c>
      <c r="C7">
        <v>4</v>
      </c>
      <c r="D7" t="s">
        <v>3</v>
      </c>
      <c r="E7">
        <v>72</v>
      </c>
      <c r="F7">
        <v>7</v>
      </c>
      <c r="G7" t="s">
        <v>5</v>
      </c>
      <c r="H7">
        <v>68</v>
      </c>
      <c r="I7" t="str">
        <f t="shared" si="0"/>
        <v>Winner</v>
      </c>
      <c r="J7">
        <f t="shared" si="1"/>
        <v>4</v>
      </c>
      <c r="K7" t="str">
        <f t="shared" si="2"/>
        <v>Higher</v>
      </c>
    </row>
    <row r="8" spans="1:11" x14ac:dyDescent="0.25">
      <c r="A8">
        <v>2012</v>
      </c>
      <c r="B8" t="s">
        <v>4</v>
      </c>
      <c r="C8">
        <v>1</v>
      </c>
      <c r="D8" t="s">
        <v>6</v>
      </c>
      <c r="E8">
        <v>70</v>
      </c>
      <c r="F8">
        <v>2</v>
      </c>
      <c r="G8" t="s">
        <v>92</v>
      </c>
      <c r="H8">
        <v>77</v>
      </c>
      <c r="I8" t="str">
        <f t="shared" si="0"/>
        <v>Loser</v>
      </c>
      <c r="J8">
        <f t="shared" si="1"/>
        <v>2</v>
      </c>
      <c r="K8" t="str">
        <f t="shared" si="2"/>
        <v>Lower</v>
      </c>
    </row>
    <row r="9" spans="1:11" x14ac:dyDescent="0.25">
      <c r="A9">
        <v>2012</v>
      </c>
      <c r="B9" t="s">
        <v>7</v>
      </c>
      <c r="C9">
        <v>3</v>
      </c>
      <c r="D9" t="s">
        <v>93</v>
      </c>
      <c r="E9">
        <v>75</v>
      </c>
      <c r="F9">
        <v>10</v>
      </c>
      <c r="G9" t="s">
        <v>95</v>
      </c>
      <c r="H9">
        <v>70</v>
      </c>
      <c r="I9" t="str">
        <f t="shared" si="0"/>
        <v>Winner</v>
      </c>
      <c r="J9">
        <f t="shared" si="1"/>
        <v>3</v>
      </c>
      <c r="K9" t="str">
        <f t="shared" si="2"/>
        <v>Higher</v>
      </c>
    </row>
    <row r="10" spans="1:11" x14ac:dyDescent="0.25">
      <c r="A10">
        <v>2012</v>
      </c>
      <c r="B10" t="s">
        <v>7</v>
      </c>
      <c r="C10">
        <v>1</v>
      </c>
      <c r="D10" t="s">
        <v>94</v>
      </c>
      <c r="E10">
        <v>73</v>
      </c>
      <c r="F10">
        <v>13</v>
      </c>
      <c r="G10" t="s">
        <v>96</v>
      </c>
      <c r="H10">
        <v>65</v>
      </c>
      <c r="I10" t="str">
        <f t="shared" si="0"/>
        <v>Winner</v>
      </c>
      <c r="J10">
        <f t="shared" si="1"/>
        <v>1</v>
      </c>
      <c r="K10" t="str">
        <f t="shared" si="2"/>
        <v>Higher</v>
      </c>
    </row>
    <row r="11" spans="1:11" x14ac:dyDescent="0.25">
      <c r="A11">
        <v>2012</v>
      </c>
      <c r="B11" t="s">
        <v>7</v>
      </c>
      <c r="C11">
        <v>1</v>
      </c>
      <c r="D11" t="s">
        <v>91</v>
      </c>
      <c r="E11">
        <v>102</v>
      </c>
      <c r="F11">
        <v>4</v>
      </c>
      <c r="G11" t="s">
        <v>8</v>
      </c>
      <c r="H11">
        <v>90</v>
      </c>
      <c r="I11" t="str">
        <f t="shared" si="0"/>
        <v>Winner</v>
      </c>
      <c r="J11">
        <f t="shared" si="1"/>
        <v>1</v>
      </c>
      <c r="K11" t="str">
        <f t="shared" si="2"/>
        <v>Higher</v>
      </c>
    </row>
    <row r="12" spans="1:11" x14ac:dyDescent="0.25">
      <c r="A12">
        <v>2012</v>
      </c>
      <c r="B12" t="s">
        <v>7</v>
      </c>
      <c r="C12">
        <v>11</v>
      </c>
      <c r="D12" t="s">
        <v>97</v>
      </c>
      <c r="E12">
        <v>57</v>
      </c>
      <c r="F12">
        <v>2</v>
      </c>
      <c r="G12" t="s">
        <v>1</v>
      </c>
      <c r="H12">
        <v>60</v>
      </c>
      <c r="I12" t="str">
        <f t="shared" si="0"/>
        <v>Loser</v>
      </c>
      <c r="J12">
        <f t="shared" si="1"/>
        <v>2</v>
      </c>
      <c r="K12" t="str">
        <f t="shared" si="2"/>
        <v>Lower</v>
      </c>
    </row>
    <row r="13" spans="1:11" x14ac:dyDescent="0.25">
      <c r="A13">
        <v>2012</v>
      </c>
      <c r="B13" t="s">
        <v>7</v>
      </c>
      <c r="C13">
        <v>1</v>
      </c>
      <c r="D13" t="s">
        <v>6</v>
      </c>
      <c r="E13">
        <v>64</v>
      </c>
      <c r="F13">
        <v>4</v>
      </c>
      <c r="G13" t="s">
        <v>9</v>
      </c>
      <c r="H13">
        <v>63</v>
      </c>
      <c r="I13" t="str">
        <f t="shared" si="0"/>
        <v>Winner</v>
      </c>
      <c r="J13">
        <f t="shared" si="1"/>
        <v>1</v>
      </c>
      <c r="K13" t="str">
        <f t="shared" si="2"/>
        <v>Higher</v>
      </c>
    </row>
    <row r="14" spans="1:11" x14ac:dyDescent="0.25">
      <c r="A14">
        <v>2012</v>
      </c>
      <c r="B14" t="s">
        <v>7</v>
      </c>
      <c r="C14">
        <v>1</v>
      </c>
      <c r="D14" t="s">
        <v>98</v>
      </c>
      <c r="E14">
        <v>44</v>
      </c>
      <c r="F14">
        <v>4</v>
      </c>
      <c r="G14" t="s">
        <v>3</v>
      </c>
      <c r="H14">
        <v>57</v>
      </c>
      <c r="I14" t="str">
        <f t="shared" si="0"/>
        <v>Loser</v>
      </c>
      <c r="J14">
        <f t="shared" si="1"/>
        <v>4</v>
      </c>
      <c r="K14" t="str">
        <f t="shared" si="2"/>
        <v>Lower</v>
      </c>
    </row>
    <row r="15" spans="1:11" x14ac:dyDescent="0.25">
      <c r="A15">
        <v>2012</v>
      </c>
      <c r="B15" t="s">
        <v>7</v>
      </c>
      <c r="C15">
        <v>6</v>
      </c>
      <c r="D15" t="s">
        <v>10</v>
      </c>
      <c r="E15">
        <v>66</v>
      </c>
      <c r="F15">
        <v>2</v>
      </c>
      <c r="G15" t="s">
        <v>92</v>
      </c>
      <c r="H15">
        <v>81</v>
      </c>
      <c r="I15" t="str">
        <f t="shared" si="0"/>
        <v>Loser</v>
      </c>
      <c r="J15">
        <f t="shared" si="1"/>
        <v>2</v>
      </c>
      <c r="K15" t="str">
        <f t="shared" si="2"/>
        <v>Lower</v>
      </c>
    </row>
    <row r="16" spans="1:11" x14ac:dyDescent="0.25">
      <c r="A16">
        <v>2012</v>
      </c>
      <c r="B16" t="s">
        <v>7</v>
      </c>
      <c r="C16">
        <v>3</v>
      </c>
      <c r="D16" t="s">
        <v>11</v>
      </c>
      <c r="E16">
        <v>58</v>
      </c>
      <c r="F16">
        <v>7</v>
      </c>
      <c r="G16" t="s">
        <v>5</v>
      </c>
      <c r="H16">
        <v>68</v>
      </c>
      <c r="I16" t="str">
        <f t="shared" si="0"/>
        <v>Loser</v>
      </c>
      <c r="J16">
        <f t="shared" si="1"/>
        <v>7</v>
      </c>
      <c r="K16" t="str">
        <f t="shared" si="2"/>
        <v>Lower</v>
      </c>
    </row>
    <row r="17" spans="1:11" x14ac:dyDescent="0.25">
      <c r="A17">
        <v>2012</v>
      </c>
      <c r="B17" t="s">
        <v>12</v>
      </c>
      <c r="C17">
        <v>11</v>
      </c>
      <c r="D17" t="s">
        <v>97</v>
      </c>
      <c r="E17">
        <v>66</v>
      </c>
      <c r="F17">
        <v>3</v>
      </c>
      <c r="G17" t="s">
        <v>13</v>
      </c>
      <c r="H17">
        <v>63</v>
      </c>
      <c r="I17" t="str">
        <f t="shared" si="0"/>
        <v>Winner</v>
      </c>
      <c r="J17">
        <f t="shared" si="1"/>
        <v>11</v>
      </c>
      <c r="K17" t="str">
        <f t="shared" si="2"/>
        <v>Higher</v>
      </c>
    </row>
    <row r="18" spans="1:11" x14ac:dyDescent="0.25">
      <c r="A18">
        <v>2012</v>
      </c>
      <c r="B18" t="s">
        <v>12</v>
      </c>
      <c r="C18">
        <v>1</v>
      </c>
      <c r="D18" t="s">
        <v>98</v>
      </c>
      <c r="E18">
        <v>65</v>
      </c>
      <c r="F18">
        <v>9</v>
      </c>
      <c r="G18" t="s">
        <v>99</v>
      </c>
      <c r="H18">
        <v>61</v>
      </c>
      <c r="I18" t="str">
        <f t="shared" si="0"/>
        <v>Winner</v>
      </c>
      <c r="J18">
        <f t="shared" si="1"/>
        <v>1</v>
      </c>
      <c r="K18" t="str">
        <f t="shared" si="2"/>
        <v>Higher</v>
      </c>
    </row>
    <row r="19" spans="1:11" x14ac:dyDescent="0.25">
      <c r="A19">
        <v>2012</v>
      </c>
      <c r="B19" t="s">
        <v>12</v>
      </c>
      <c r="C19">
        <v>1</v>
      </c>
      <c r="D19" t="s">
        <v>94</v>
      </c>
      <c r="E19">
        <v>87</v>
      </c>
      <c r="F19">
        <v>8</v>
      </c>
      <c r="G19" t="s">
        <v>14</v>
      </c>
      <c r="H19">
        <v>73</v>
      </c>
      <c r="I19" t="str">
        <f t="shared" si="0"/>
        <v>Winner</v>
      </c>
      <c r="J19">
        <f t="shared" si="1"/>
        <v>1</v>
      </c>
      <c r="K19" t="str">
        <f t="shared" si="2"/>
        <v>Higher</v>
      </c>
    </row>
    <row r="20" spans="1:11" x14ac:dyDescent="0.25">
      <c r="A20">
        <v>2012</v>
      </c>
      <c r="B20" t="s">
        <v>12</v>
      </c>
      <c r="C20">
        <v>7</v>
      </c>
      <c r="D20" t="s">
        <v>5</v>
      </c>
      <c r="E20">
        <v>84</v>
      </c>
      <c r="F20">
        <v>15</v>
      </c>
      <c r="G20" t="s">
        <v>100</v>
      </c>
      <c r="H20">
        <v>50</v>
      </c>
      <c r="I20" t="str">
        <f t="shared" si="0"/>
        <v>Winner</v>
      </c>
      <c r="J20">
        <f t="shared" si="1"/>
        <v>7</v>
      </c>
      <c r="K20" t="str">
        <f t="shared" si="2"/>
        <v>Higher</v>
      </c>
    </row>
    <row r="21" spans="1:11" x14ac:dyDescent="0.25">
      <c r="A21">
        <v>2012</v>
      </c>
      <c r="B21" t="s">
        <v>12</v>
      </c>
      <c r="C21">
        <v>12</v>
      </c>
      <c r="D21" t="s">
        <v>101</v>
      </c>
      <c r="E21">
        <v>56</v>
      </c>
      <c r="F21">
        <v>13</v>
      </c>
      <c r="G21" t="s">
        <v>96</v>
      </c>
      <c r="H21">
        <v>62</v>
      </c>
      <c r="I21" t="str">
        <f t="shared" si="0"/>
        <v>Loser</v>
      </c>
      <c r="J21">
        <f t="shared" si="1"/>
        <v>13</v>
      </c>
      <c r="K21" t="str">
        <f t="shared" si="2"/>
        <v>Lower</v>
      </c>
    </row>
    <row r="22" spans="1:11" x14ac:dyDescent="0.25">
      <c r="A22">
        <v>2012</v>
      </c>
      <c r="B22" t="s">
        <v>12</v>
      </c>
      <c r="C22">
        <v>10</v>
      </c>
      <c r="D22" t="s">
        <v>102</v>
      </c>
      <c r="E22">
        <v>60</v>
      </c>
      <c r="F22">
        <v>2</v>
      </c>
      <c r="G22" t="s">
        <v>1</v>
      </c>
      <c r="H22">
        <v>63</v>
      </c>
      <c r="I22" t="str">
        <f t="shared" si="0"/>
        <v>Loser</v>
      </c>
      <c r="J22">
        <f t="shared" si="1"/>
        <v>2</v>
      </c>
      <c r="K22" t="str">
        <f t="shared" si="2"/>
        <v>Lower</v>
      </c>
    </row>
    <row r="23" spans="1:11" x14ac:dyDescent="0.25">
      <c r="A23">
        <v>2012</v>
      </c>
      <c r="B23" t="s">
        <v>12</v>
      </c>
      <c r="C23">
        <v>6</v>
      </c>
      <c r="D23" t="s">
        <v>10</v>
      </c>
      <c r="E23">
        <v>62</v>
      </c>
      <c r="F23">
        <v>3</v>
      </c>
      <c r="G23" t="s">
        <v>103</v>
      </c>
      <c r="H23">
        <v>56</v>
      </c>
      <c r="I23" t="str">
        <f t="shared" si="0"/>
        <v>Winner</v>
      </c>
      <c r="J23">
        <f t="shared" si="1"/>
        <v>6</v>
      </c>
      <c r="K23" t="str">
        <f t="shared" si="2"/>
        <v>Higher</v>
      </c>
    </row>
    <row r="24" spans="1:11" x14ac:dyDescent="0.25">
      <c r="A24">
        <v>2012</v>
      </c>
      <c r="B24" t="s">
        <v>12</v>
      </c>
      <c r="C24">
        <v>10</v>
      </c>
      <c r="D24" t="s">
        <v>95</v>
      </c>
      <c r="E24">
        <v>70</v>
      </c>
      <c r="F24">
        <v>15</v>
      </c>
      <c r="G24" t="s">
        <v>104</v>
      </c>
      <c r="H24">
        <v>58</v>
      </c>
      <c r="I24" t="str">
        <f t="shared" si="0"/>
        <v>Winner</v>
      </c>
      <c r="J24">
        <f t="shared" si="1"/>
        <v>10</v>
      </c>
      <c r="K24" t="str">
        <f t="shared" si="2"/>
        <v>Higher</v>
      </c>
    </row>
    <row r="25" spans="1:11" x14ac:dyDescent="0.25">
      <c r="A25">
        <v>2012</v>
      </c>
      <c r="B25" t="s">
        <v>12</v>
      </c>
      <c r="C25">
        <v>1</v>
      </c>
      <c r="D25" t="s">
        <v>6</v>
      </c>
      <c r="E25">
        <v>75</v>
      </c>
      <c r="F25">
        <v>8</v>
      </c>
      <c r="G25" t="s">
        <v>105</v>
      </c>
      <c r="H25">
        <v>59</v>
      </c>
      <c r="I25" t="str">
        <f t="shared" si="0"/>
        <v>Winner</v>
      </c>
      <c r="J25">
        <f t="shared" si="1"/>
        <v>1</v>
      </c>
      <c r="K25" t="str">
        <f t="shared" si="2"/>
        <v>Higher</v>
      </c>
    </row>
    <row r="26" spans="1:11" x14ac:dyDescent="0.25">
      <c r="A26">
        <v>2012</v>
      </c>
      <c r="B26" t="s">
        <v>12</v>
      </c>
      <c r="C26">
        <v>7</v>
      </c>
      <c r="D26" t="s">
        <v>15</v>
      </c>
      <c r="E26">
        <v>66</v>
      </c>
      <c r="F26">
        <v>2</v>
      </c>
      <c r="G26" t="s">
        <v>92</v>
      </c>
      <c r="H26">
        <v>73</v>
      </c>
      <c r="I26" t="str">
        <f t="shared" si="0"/>
        <v>Loser</v>
      </c>
      <c r="J26">
        <f t="shared" si="1"/>
        <v>2</v>
      </c>
      <c r="K26" t="str">
        <f t="shared" si="2"/>
        <v>Lower</v>
      </c>
    </row>
    <row r="27" spans="1:11" x14ac:dyDescent="0.25">
      <c r="A27">
        <v>2012</v>
      </c>
      <c r="B27" t="s">
        <v>12</v>
      </c>
      <c r="C27">
        <v>6</v>
      </c>
      <c r="D27" t="s">
        <v>106</v>
      </c>
      <c r="E27">
        <v>53</v>
      </c>
      <c r="F27">
        <v>3</v>
      </c>
      <c r="G27" t="s">
        <v>11</v>
      </c>
      <c r="H27">
        <v>62</v>
      </c>
      <c r="I27" t="str">
        <f t="shared" si="0"/>
        <v>Loser</v>
      </c>
      <c r="J27">
        <f t="shared" si="1"/>
        <v>3</v>
      </c>
      <c r="K27" t="str">
        <f t="shared" si="2"/>
        <v>Lower</v>
      </c>
    </row>
    <row r="28" spans="1:11" x14ac:dyDescent="0.25">
      <c r="A28">
        <v>2012</v>
      </c>
      <c r="B28" t="s">
        <v>12</v>
      </c>
      <c r="C28">
        <v>5</v>
      </c>
      <c r="D28" t="s">
        <v>107</v>
      </c>
      <c r="E28">
        <v>57</v>
      </c>
      <c r="F28">
        <v>4</v>
      </c>
      <c r="G28" t="s">
        <v>9</v>
      </c>
      <c r="H28">
        <v>60</v>
      </c>
      <c r="I28" t="str">
        <f t="shared" si="0"/>
        <v>Loser</v>
      </c>
      <c r="J28">
        <f t="shared" si="1"/>
        <v>4</v>
      </c>
      <c r="K28" t="str">
        <f t="shared" si="2"/>
        <v>Lower</v>
      </c>
    </row>
    <row r="29" spans="1:11" x14ac:dyDescent="0.25">
      <c r="A29">
        <v>2012</v>
      </c>
      <c r="B29" t="s">
        <v>12</v>
      </c>
      <c r="C29">
        <v>12</v>
      </c>
      <c r="D29" t="s">
        <v>108</v>
      </c>
      <c r="E29">
        <v>61</v>
      </c>
      <c r="F29">
        <v>4</v>
      </c>
      <c r="G29" t="s">
        <v>8</v>
      </c>
      <c r="H29">
        <v>63</v>
      </c>
      <c r="I29" t="str">
        <f t="shared" si="0"/>
        <v>Loser</v>
      </c>
      <c r="J29">
        <f t="shared" si="1"/>
        <v>4</v>
      </c>
      <c r="K29" t="str">
        <f t="shared" si="2"/>
        <v>Lower</v>
      </c>
    </row>
    <row r="30" spans="1:11" x14ac:dyDescent="0.25">
      <c r="A30">
        <v>2012</v>
      </c>
      <c r="B30" t="s">
        <v>12</v>
      </c>
      <c r="C30">
        <v>1</v>
      </c>
      <c r="D30" t="s">
        <v>91</v>
      </c>
      <c r="E30">
        <v>87</v>
      </c>
      <c r="F30">
        <v>8</v>
      </c>
      <c r="G30" t="s">
        <v>109</v>
      </c>
      <c r="H30">
        <v>71</v>
      </c>
      <c r="I30" t="str">
        <f t="shared" si="0"/>
        <v>Winner</v>
      </c>
      <c r="J30">
        <f t="shared" si="1"/>
        <v>1</v>
      </c>
      <c r="K30" t="str">
        <f t="shared" si="2"/>
        <v>Higher</v>
      </c>
    </row>
    <row r="31" spans="1:11" x14ac:dyDescent="0.25">
      <c r="A31">
        <v>2012</v>
      </c>
      <c r="B31" t="s">
        <v>12</v>
      </c>
      <c r="C31">
        <v>11</v>
      </c>
      <c r="D31" t="s">
        <v>16</v>
      </c>
      <c r="E31">
        <v>63</v>
      </c>
      <c r="F31">
        <v>3</v>
      </c>
      <c r="G31" t="s">
        <v>93</v>
      </c>
      <c r="H31">
        <v>80</v>
      </c>
      <c r="I31" t="str">
        <f t="shared" si="0"/>
        <v>Loser</v>
      </c>
      <c r="J31">
        <f t="shared" si="1"/>
        <v>3</v>
      </c>
      <c r="K31" t="str">
        <f t="shared" si="2"/>
        <v>Lower</v>
      </c>
    </row>
    <row r="32" spans="1:11" x14ac:dyDescent="0.25">
      <c r="A32">
        <v>2012</v>
      </c>
      <c r="B32" t="s">
        <v>12</v>
      </c>
      <c r="C32">
        <v>5</v>
      </c>
      <c r="D32" t="s">
        <v>17</v>
      </c>
      <c r="E32">
        <v>56</v>
      </c>
      <c r="F32">
        <v>4</v>
      </c>
      <c r="G32" t="s">
        <v>3</v>
      </c>
      <c r="H32">
        <v>59</v>
      </c>
      <c r="I32" t="str">
        <f t="shared" si="0"/>
        <v>Loser</v>
      </c>
      <c r="J32">
        <f t="shared" si="1"/>
        <v>4</v>
      </c>
      <c r="K32" t="str">
        <f t="shared" si="2"/>
        <v>Lower</v>
      </c>
    </row>
    <row r="33" spans="1:11" x14ac:dyDescent="0.25">
      <c r="A33">
        <v>2012</v>
      </c>
      <c r="B33" t="s">
        <v>18</v>
      </c>
      <c r="C33">
        <v>6</v>
      </c>
      <c r="D33" t="s">
        <v>10</v>
      </c>
      <c r="E33">
        <v>65</v>
      </c>
      <c r="F33">
        <v>11</v>
      </c>
      <c r="G33" t="s">
        <v>110</v>
      </c>
      <c r="H33">
        <v>59</v>
      </c>
      <c r="I33" t="str">
        <f t="shared" si="0"/>
        <v>Winner</v>
      </c>
      <c r="J33">
        <f t="shared" si="1"/>
        <v>6</v>
      </c>
      <c r="K33" t="str">
        <f t="shared" si="2"/>
        <v>Higher</v>
      </c>
    </row>
    <row r="34" spans="1:11" x14ac:dyDescent="0.25">
      <c r="A34">
        <v>2012</v>
      </c>
      <c r="B34" t="s">
        <v>18</v>
      </c>
      <c r="C34">
        <v>8</v>
      </c>
      <c r="D34" t="s">
        <v>14</v>
      </c>
      <c r="E34">
        <v>58</v>
      </c>
      <c r="F34">
        <v>9</v>
      </c>
      <c r="G34" t="s">
        <v>111</v>
      </c>
      <c r="H34">
        <v>57</v>
      </c>
      <c r="I34" t="str">
        <f t="shared" si="0"/>
        <v>Winner</v>
      </c>
      <c r="J34">
        <f t="shared" si="1"/>
        <v>8</v>
      </c>
      <c r="K34" t="str">
        <f t="shared" si="2"/>
        <v>Higher</v>
      </c>
    </row>
    <row r="35" spans="1:11" x14ac:dyDescent="0.25">
      <c r="A35">
        <v>2012</v>
      </c>
      <c r="B35" t="s">
        <v>18</v>
      </c>
      <c r="C35">
        <v>6</v>
      </c>
      <c r="D35" t="s">
        <v>112</v>
      </c>
      <c r="E35">
        <v>65</v>
      </c>
      <c r="F35">
        <v>11</v>
      </c>
      <c r="G35" t="s">
        <v>97</v>
      </c>
      <c r="H35">
        <v>79</v>
      </c>
      <c r="I35" t="str">
        <f t="shared" si="0"/>
        <v>Loser</v>
      </c>
      <c r="J35">
        <f t="shared" si="1"/>
        <v>11</v>
      </c>
      <c r="K35" t="str">
        <f t="shared" si="2"/>
        <v>Lower</v>
      </c>
    </row>
    <row r="36" spans="1:11" x14ac:dyDescent="0.25">
      <c r="A36">
        <v>2012</v>
      </c>
      <c r="B36" t="s">
        <v>18</v>
      </c>
      <c r="C36">
        <v>7</v>
      </c>
      <c r="D36" t="s">
        <v>5</v>
      </c>
      <c r="E36">
        <v>71</v>
      </c>
      <c r="F36">
        <v>10</v>
      </c>
      <c r="G36" t="s">
        <v>113</v>
      </c>
      <c r="H36">
        <v>45</v>
      </c>
      <c r="I36" t="str">
        <f t="shared" si="0"/>
        <v>Winner</v>
      </c>
      <c r="J36">
        <f t="shared" si="1"/>
        <v>7</v>
      </c>
      <c r="K36" t="str">
        <f t="shared" si="2"/>
        <v>Higher</v>
      </c>
    </row>
    <row r="37" spans="1:11" x14ac:dyDescent="0.25">
      <c r="A37">
        <v>2012</v>
      </c>
      <c r="B37" t="s">
        <v>18</v>
      </c>
      <c r="C37">
        <v>3</v>
      </c>
      <c r="D37" t="s">
        <v>103</v>
      </c>
      <c r="E37">
        <v>66</v>
      </c>
      <c r="F37">
        <v>14</v>
      </c>
      <c r="G37" t="s">
        <v>114</v>
      </c>
      <c r="H37">
        <v>63</v>
      </c>
      <c r="I37" t="str">
        <f t="shared" si="0"/>
        <v>Winner</v>
      </c>
      <c r="J37">
        <f t="shared" si="1"/>
        <v>3</v>
      </c>
      <c r="K37" t="str">
        <f t="shared" si="2"/>
        <v>Higher</v>
      </c>
    </row>
    <row r="38" spans="1:11" x14ac:dyDescent="0.25">
      <c r="A38">
        <v>2012</v>
      </c>
      <c r="B38" t="s">
        <v>18</v>
      </c>
      <c r="C38">
        <v>3</v>
      </c>
      <c r="D38" t="s">
        <v>13</v>
      </c>
      <c r="E38">
        <v>74</v>
      </c>
      <c r="F38">
        <v>14</v>
      </c>
      <c r="G38" t="s">
        <v>19</v>
      </c>
      <c r="H38">
        <v>59</v>
      </c>
      <c r="I38" t="str">
        <f t="shared" si="0"/>
        <v>Winner</v>
      </c>
      <c r="J38">
        <f t="shared" si="1"/>
        <v>3</v>
      </c>
      <c r="K38" t="str">
        <f t="shared" si="2"/>
        <v>Higher</v>
      </c>
    </row>
    <row r="39" spans="1:11" x14ac:dyDescent="0.25">
      <c r="A39">
        <v>2012</v>
      </c>
      <c r="B39" t="s">
        <v>18</v>
      </c>
      <c r="C39">
        <v>1</v>
      </c>
      <c r="D39" t="s">
        <v>94</v>
      </c>
      <c r="E39">
        <v>77</v>
      </c>
      <c r="F39">
        <v>16</v>
      </c>
      <c r="G39" t="s">
        <v>115</v>
      </c>
      <c r="H39">
        <v>58</v>
      </c>
      <c r="I39" t="str">
        <f t="shared" si="0"/>
        <v>Winner</v>
      </c>
      <c r="J39">
        <f t="shared" si="1"/>
        <v>1</v>
      </c>
      <c r="K39" t="str">
        <f t="shared" si="2"/>
        <v>Higher</v>
      </c>
    </row>
    <row r="40" spans="1:11" x14ac:dyDescent="0.25">
      <c r="A40">
        <v>2012</v>
      </c>
      <c r="B40" t="s">
        <v>18</v>
      </c>
      <c r="C40">
        <v>2</v>
      </c>
      <c r="D40" t="s">
        <v>20</v>
      </c>
      <c r="E40">
        <v>84</v>
      </c>
      <c r="F40">
        <v>15</v>
      </c>
      <c r="G40" t="s">
        <v>100</v>
      </c>
      <c r="H40">
        <v>86</v>
      </c>
      <c r="I40" t="str">
        <f t="shared" si="0"/>
        <v>Loser</v>
      </c>
      <c r="J40">
        <f t="shared" si="1"/>
        <v>15</v>
      </c>
      <c r="K40" t="str">
        <f t="shared" si="2"/>
        <v>Lower</v>
      </c>
    </row>
    <row r="41" spans="1:11" x14ac:dyDescent="0.25">
      <c r="A41">
        <v>2012</v>
      </c>
      <c r="B41" t="s">
        <v>18</v>
      </c>
      <c r="C41">
        <v>4</v>
      </c>
      <c r="D41" t="s">
        <v>21</v>
      </c>
      <c r="E41">
        <v>60</v>
      </c>
      <c r="F41">
        <v>13</v>
      </c>
      <c r="G41" t="s">
        <v>96</v>
      </c>
      <c r="H41">
        <v>65</v>
      </c>
      <c r="I41" t="str">
        <f t="shared" si="0"/>
        <v>Loser</v>
      </c>
      <c r="J41">
        <f t="shared" si="1"/>
        <v>13</v>
      </c>
      <c r="K41" t="str">
        <f t="shared" si="2"/>
        <v>Lower</v>
      </c>
    </row>
    <row r="42" spans="1:11" x14ac:dyDescent="0.25">
      <c r="A42">
        <v>2012</v>
      </c>
      <c r="B42" t="s">
        <v>18</v>
      </c>
      <c r="C42">
        <v>7</v>
      </c>
      <c r="D42" t="s">
        <v>116</v>
      </c>
      <c r="E42">
        <v>69</v>
      </c>
      <c r="F42">
        <v>10</v>
      </c>
      <c r="G42" t="s">
        <v>102</v>
      </c>
      <c r="H42">
        <v>72</v>
      </c>
      <c r="I42" t="str">
        <f t="shared" si="0"/>
        <v>Loser</v>
      </c>
      <c r="J42">
        <f t="shared" si="1"/>
        <v>10</v>
      </c>
      <c r="K42" t="str">
        <f t="shared" si="2"/>
        <v>Lower</v>
      </c>
    </row>
    <row r="43" spans="1:11" x14ac:dyDescent="0.25">
      <c r="A43">
        <v>2012</v>
      </c>
      <c r="B43" t="s">
        <v>18</v>
      </c>
      <c r="C43">
        <v>2</v>
      </c>
      <c r="D43" t="s">
        <v>22</v>
      </c>
      <c r="E43">
        <v>70</v>
      </c>
      <c r="F43">
        <v>15</v>
      </c>
      <c r="G43" t="s">
        <v>104</v>
      </c>
      <c r="H43">
        <v>75</v>
      </c>
      <c r="I43" t="str">
        <f t="shared" si="0"/>
        <v>Loser</v>
      </c>
      <c r="J43">
        <f t="shared" si="1"/>
        <v>15</v>
      </c>
      <c r="K43" t="str">
        <f t="shared" si="2"/>
        <v>Lower</v>
      </c>
    </row>
    <row r="44" spans="1:11" x14ac:dyDescent="0.25">
      <c r="A44">
        <v>2012</v>
      </c>
      <c r="B44" t="s">
        <v>18</v>
      </c>
      <c r="C44">
        <v>1</v>
      </c>
      <c r="D44" t="s">
        <v>98</v>
      </c>
      <c r="E44">
        <v>89</v>
      </c>
      <c r="F44">
        <v>16</v>
      </c>
      <c r="G44" t="s">
        <v>117</v>
      </c>
      <c r="H44">
        <v>67</v>
      </c>
      <c r="I44" t="str">
        <f t="shared" si="0"/>
        <v>Winner</v>
      </c>
      <c r="J44">
        <f t="shared" si="1"/>
        <v>1</v>
      </c>
      <c r="K44" t="str">
        <f t="shared" si="2"/>
        <v>Higher</v>
      </c>
    </row>
    <row r="45" spans="1:11" x14ac:dyDescent="0.25">
      <c r="A45">
        <v>2012</v>
      </c>
      <c r="B45" t="s">
        <v>18</v>
      </c>
      <c r="C45">
        <v>7</v>
      </c>
      <c r="D45" t="s">
        <v>23</v>
      </c>
      <c r="E45">
        <v>63</v>
      </c>
      <c r="F45">
        <v>10</v>
      </c>
      <c r="G45" t="s">
        <v>95</v>
      </c>
      <c r="H45">
        <v>67</v>
      </c>
      <c r="I45" t="str">
        <f t="shared" si="0"/>
        <v>Loser</v>
      </c>
      <c r="J45">
        <f t="shared" si="1"/>
        <v>10</v>
      </c>
      <c r="K45" t="str">
        <f t="shared" si="2"/>
        <v>Lower</v>
      </c>
    </row>
    <row r="46" spans="1:11" x14ac:dyDescent="0.25">
      <c r="A46">
        <v>2012</v>
      </c>
      <c r="B46" t="s">
        <v>18</v>
      </c>
      <c r="C46">
        <v>2</v>
      </c>
      <c r="D46" t="s">
        <v>1</v>
      </c>
      <c r="E46">
        <v>65</v>
      </c>
      <c r="F46">
        <v>15</v>
      </c>
      <c r="G46" t="s">
        <v>118</v>
      </c>
      <c r="H46">
        <v>50</v>
      </c>
      <c r="I46" t="str">
        <f t="shared" si="0"/>
        <v>Winner</v>
      </c>
      <c r="J46">
        <f t="shared" si="1"/>
        <v>2</v>
      </c>
      <c r="K46" t="str">
        <f t="shared" si="2"/>
        <v>Higher</v>
      </c>
    </row>
    <row r="47" spans="1:11" x14ac:dyDescent="0.25">
      <c r="A47">
        <v>2012</v>
      </c>
      <c r="B47" t="s">
        <v>18</v>
      </c>
      <c r="C47">
        <v>5</v>
      </c>
      <c r="D47" t="s">
        <v>24</v>
      </c>
      <c r="E47">
        <v>44</v>
      </c>
      <c r="F47">
        <v>12</v>
      </c>
      <c r="G47" t="s">
        <v>101</v>
      </c>
      <c r="H47">
        <v>58</v>
      </c>
      <c r="I47" t="str">
        <f t="shared" si="0"/>
        <v>Loser</v>
      </c>
      <c r="J47">
        <f t="shared" si="1"/>
        <v>12</v>
      </c>
      <c r="K47" t="str">
        <f t="shared" si="2"/>
        <v>Lower</v>
      </c>
    </row>
    <row r="48" spans="1:11" x14ac:dyDescent="0.25">
      <c r="A48">
        <v>2012</v>
      </c>
      <c r="B48" t="s">
        <v>18</v>
      </c>
      <c r="C48">
        <v>8</v>
      </c>
      <c r="D48" t="s">
        <v>25</v>
      </c>
      <c r="E48">
        <v>54</v>
      </c>
      <c r="F48">
        <v>9</v>
      </c>
      <c r="G48" t="s">
        <v>99</v>
      </c>
      <c r="H48">
        <v>61</v>
      </c>
      <c r="I48" t="str">
        <f t="shared" si="0"/>
        <v>Loser</v>
      </c>
      <c r="J48">
        <f t="shared" si="1"/>
        <v>9</v>
      </c>
      <c r="K48" t="str">
        <f t="shared" si="2"/>
        <v>Lower</v>
      </c>
    </row>
    <row r="49" spans="1:11" x14ac:dyDescent="0.25">
      <c r="A49">
        <v>2012</v>
      </c>
      <c r="B49" t="s">
        <v>18</v>
      </c>
      <c r="C49">
        <v>6</v>
      </c>
      <c r="D49" t="s">
        <v>106</v>
      </c>
      <c r="E49">
        <v>58</v>
      </c>
      <c r="F49">
        <v>11</v>
      </c>
      <c r="G49" t="s">
        <v>119</v>
      </c>
      <c r="H49">
        <v>41</v>
      </c>
      <c r="I49" t="str">
        <f t="shared" si="0"/>
        <v>Winner</v>
      </c>
      <c r="J49">
        <f t="shared" si="1"/>
        <v>6</v>
      </c>
      <c r="K49" t="str">
        <f t="shared" si="2"/>
        <v>Higher</v>
      </c>
    </row>
    <row r="50" spans="1:11" x14ac:dyDescent="0.25">
      <c r="A50">
        <v>2012</v>
      </c>
      <c r="B50" t="s">
        <v>18</v>
      </c>
      <c r="C50">
        <v>4</v>
      </c>
      <c r="D50" t="s">
        <v>3</v>
      </c>
      <c r="E50">
        <v>69</v>
      </c>
      <c r="F50">
        <v>13</v>
      </c>
      <c r="G50" t="s">
        <v>26</v>
      </c>
      <c r="H50">
        <v>62</v>
      </c>
      <c r="I50" t="str">
        <f t="shared" si="0"/>
        <v>Winner</v>
      </c>
      <c r="J50">
        <f t="shared" si="1"/>
        <v>4</v>
      </c>
      <c r="K50" t="str">
        <f t="shared" si="2"/>
        <v>Higher</v>
      </c>
    </row>
    <row r="51" spans="1:11" x14ac:dyDescent="0.25">
      <c r="A51">
        <v>2012</v>
      </c>
      <c r="B51" t="s">
        <v>18</v>
      </c>
      <c r="C51">
        <v>8</v>
      </c>
      <c r="D51" t="s">
        <v>105</v>
      </c>
      <c r="E51">
        <v>70</v>
      </c>
      <c r="F51">
        <v>9</v>
      </c>
      <c r="G51" t="s">
        <v>120</v>
      </c>
      <c r="H51">
        <v>64</v>
      </c>
      <c r="I51" t="str">
        <f t="shared" si="0"/>
        <v>Winner</v>
      </c>
      <c r="J51">
        <f t="shared" si="1"/>
        <v>8</v>
      </c>
      <c r="K51" t="str">
        <f t="shared" si="2"/>
        <v>Higher</v>
      </c>
    </row>
    <row r="52" spans="1:11" x14ac:dyDescent="0.25">
      <c r="A52">
        <v>2012</v>
      </c>
      <c r="B52" t="s">
        <v>18</v>
      </c>
      <c r="C52">
        <v>4</v>
      </c>
      <c r="D52" t="s">
        <v>9</v>
      </c>
      <c r="E52">
        <v>73</v>
      </c>
      <c r="F52">
        <v>13</v>
      </c>
      <c r="G52" t="s">
        <v>27</v>
      </c>
      <c r="H52">
        <v>49</v>
      </c>
      <c r="I52" t="str">
        <f t="shared" si="0"/>
        <v>Winner</v>
      </c>
      <c r="J52">
        <f t="shared" si="1"/>
        <v>4</v>
      </c>
      <c r="K52" t="str">
        <f t="shared" si="2"/>
        <v>Higher</v>
      </c>
    </row>
    <row r="53" spans="1:11" x14ac:dyDescent="0.25">
      <c r="A53">
        <v>2012</v>
      </c>
      <c r="B53" t="s">
        <v>18</v>
      </c>
      <c r="C53">
        <v>3</v>
      </c>
      <c r="D53" t="s">
        <v>11</v>
      </c>
      <c r="E53">
        <v>88</v>
      </c>
      <c r="F53">
        <v>14</v>
      </c>
      <c r="G53" t="s">
        <v>121</v>
      </c>
      <c r="H53">
        <v>68</v>
      </c>
      <c r="I53" t="str">
        <f t="shared" si="0"/>
        <v>Winner</v>
      </c>
      <c r="J53">
        <f t="shared" si="1"/>
        <v>3</v>
      </c>
      <c r="K53" t="str">
        <f t="shared" si="2"/>
        <v>Higher</v>
      </c>
    </row>
    <row r="54" spans="1:11" x14ac:dyDescent="0.25">
      <c r="A54">
        <v>2012</v>
      </c>
      <c r="B54" t="s">
        <v>18</v>
      </c>
      <c r="C54">
        <v>1</v>
      </c>
      <c r="D54" t="s">
        <v>6</v>
      </c>
      <c r="E54">
        <v>72</v>
      </c>
      <c r="F54">
        <v>16</v>
      </c>
      <c r="G54" t="s">
        <v>122</v>
      </c>
      <c r="H54">
        <v>65</v>
      </c>
      <c r="I54" t="str">
        <f t="shared" si="0"/>
        <v>Winner</v>
      </c>
      <c r="J54">
        <f t="shared" si="1"/>
        <v>1</v>
      </c>
      <c r="K54" t="str">
        <f t="shared" si="2"/>
        <v>Higher</v>
      </c>
    </row>
    <row r="55" spans="1:11" x14ac:dyDescent="0.25">
      <c r="A55">
        <v>2012</v>
      </c>
      <c r="B55" t="s">
        <v>18</v>
      </c>
      <c r="C55">
        <v>5</v>
      </c>
      <c r="D55" t="s">
        <v>17</v>
      </c>
      <c r="E55">
        <v>75</v>
      </c>
      <c r="F55">
        <v>12</v>
      </c>
      <c r="G55" t="s">
        <v>123</v>
      </c>
      <c r="H55">
        <v>68</v>
      </c>
      <c r="I55" t="str">
        <f t="shared" si="0"/>
        <v>Winner</v>
      </c>
      <c r="J55">
        <f t="shared" si="1"/>
        <v>5</v>
      </c>
      <c r="K55" t="str">
        <f t="shared" si="2"/>
        <v>Higher</v>
      </c>
    </row>
    <row r="56" spans="1:11" x14ac:dyDescent="0.25">
      <c r="A56">
        <v>2012</v>
      </c>
      <c r="B56" t="s">
        <v>18</v>
      </c>
      <c r="C56">
        <v>5</v>
      </c>
      <c r="D56" t="s">
        <v>107</v>
      </c>
      <c r="E56">
        <v>79</v>
      </c>
      <c r="F56">
        <v>12</v>
      </c>
      <c r="G56" t="s">
        <v>28</v>
      </c>
      <c r="H56">
        <v>70</v>
      </c>
      <c r="I56" t="str">
        <f t="shared" si="0"/>
        <v>Winner</v>
      </c>
      <c r="J56">
        <f t="shared" si="1"/>
        <v>5</v>
      </c>
      <c r="K56" t="str">
        <f t="shared" si="2"/>
        <v>Higher</v>
      </c>
    </row>
    <row r="57" spans="1:11" x14ac:dyDescent="0.25">
      <c r="A57">
        <v>2012</v>
      </c>
      <c r="B57" t="s">
        <v>18</v>
      </c>
      <c r="C57">
        <v>1</v>
      </c>
      <c r="D57" t="s">
        <v>91</v>
      </c>
      <c r="E57">
        <v>81</v>
      </c>
      <c r="F57">
        <v>16</v>
      </c>
      <c r="G57" t="s">
        <v>29</v>
      </c>
      <c r="H57">
        <v>66</v>
      </c>
      <c r="I57" t="str">
        <f t="shared" si="0"/>
        <v>Winner</v>
      </c>
      <c r="J57">
        <f t="shared" si="1"/>
        <v>1</v>
      </c>
      <c r="K57" t="str">
        <f t="shared" si="2"/>
        <v>Higher</v>
      </c>
    </row>
    <row r="58" spans="1:11" x14ac:dyDescent="0.25">
      <c r="A58">
        <v>2012</v>
      </c>
      <c r="B58" t="s">
        <v>18</v>
      </c>
      <c r="C58">
        <v>5</v>
      </c>
      <c r="D58" t="s">
        <v>124</v>
      </c>
      <c r="E58">
        <v>59</v>
      </c>
      <c r="F58">
        <v>12</v>
      </c>
      <c r="G58" t="s">
        <v>108</v>
      </c>
      <c r="H58">
        <v>62</v>
      </c>
      <c r="I58" t="str">
        <f t="shared" si="0"/>
        <v>Loser</v>
      </c>
      <c r="J58">
        <f t="shared" si="1"/>
        <v>12</v>
      </c>
      <c r="K58" t="str">
        <f t="shared" si="2"/>
        <v>Lower</v>
      </c>
    </row>
    <row r="59" spans="1:11" x14ac:dyDescent="0.25">
      <c r="A59">
        <v>2012</v>
      </c>
      <c r="B59" t="s">
        <v>18</v>
      </c>
      <c r="C59">
        <v>7</v>
      </c>
      <c r="D59" t="s">
        <v>15</v>
      </c>
      <c r="E59">
        <v>77</v>
      </c>
      <c r="F59">
        <v>10</v>
      </c>
      <c r="G59" t="s">
        <v>125</v>
      </c>
      <c r="H59">
        <v>54</v>
      </c>
      <c r="I59" t="str">
        <f t="shared" si="0"/>
        <v>Winner</v>
      </c>
      <c r="J59">
        <f t="shared" si="1"/>
        <v>7</v>
      </c>
      <c r="K59" t="str">
        <f t="shared" si="2"/>
        <v>Higher</v>
      </c>
    </row>
    <row r="60" spans="1:11" x14ac:dyDescent="0.25">
      <c r="A60">
        <v>2012</v>
      </c>
      <c r="B60" t="s">
        <v>18</v>
      </c>
      <c r="C60">
        <v>2</v>
      </c>
      <c r="D60" t="s">
        <v>92</v>
      </c>
      <c r="E60">
        <v>78</v>
      </c>
      <c r="F60">
        <v>15</v>
      </c>
      <c r="G60" t="s">
        <v>126</v>
      </c>
      <c r="H60">
        <v>59</v>
      </c>
      <c r="I60" t="str">
        <f t="shared" si="0"/>
        <v>Winner</v>
      </c>
      <c r="J60">
        <f t="shared" si="1"/>
        <v>2</v>
      </c>
      <c r="K60" t="str">
        <f t="shared" si="2"/>
        <v>Higher</v>
      </c>
    </row>
    <row r="61" spans="1:11" x14ac:dyDescent="0.25">
      <c r="A61">
        <v>2012</v>
      </c>
      <c r="B61" t="s">
        <v>18</v>
      </c>
      <c r="C61">
        <v>8</v>
      </c>
      <c r="D61" t="s">
        <v>109</v>
      </c>
      <c r="E61">
        <v>77</v>
      </c>
      <c r="F61">
        <v>9</v>
      </c>
      <c r="G61" t="s">
        <v>127</v>
      </c>
      <c r="H61">
        <v>64</v>
      </c>
      <c r="I61" t="str">
        <f t="shared" si="0"/>
        <v>Winner</v>
      </c>
      <c r="J61">
        <f t="shared" si="1"/>
        <v>8</v>
      </c>
      <c r="K61" t="str">
        <f t="shared" si="2"/>
        <v>Higher</v>
      </c>
    </row>
    <row r="62" spans="1:11" x14ac:dyDescent="0.25">
      <c r="A62">
        <v>2012</v>
      </c>
      <c r="B62" t="s">
        <v>18</v>
      </c>
      <c r="C62">
        <v>4</v>
      </c>
      <c r="D62" t="s">
        <v>8</v>
      </c>
      <c r="E62">
        <v>79</v>
      </c>
      <c r="F62">
        <v>13</v>
      </c>
      <c r="G62" t="s">
        <v>128</v>
      </c>
      <c r="H62">
        <v>66</v>
      </c>
      <c r="I62" t="str">
        <f t="shared" si="0"/>
        <v>Winner</v>
      </c>
      <c r="J62">
        <f t="shared" si="1"/>
        <v>4</v>
      </c>
      <c r="K62" t="str">
        <f t="shared" si="2"/>
        <v>Higher</v>
      </c>
    </row>
    <row r="63" spans="1:11" x14ac:dyDescent="0.25">
      <c r="A63">
        <v>2012</v>
      </c>
      <c r="B63" t="s">
        <v>18</v>
      </c>
      <c r="C63">
        <v>6</v>
      </c>
      <c r="D63" t="s">
        <v>30</v>
      </c>
      <c r="E63">
        <v>64</v>
      </c>
      <c r="F63">
        <v>11</v>
      </c>
      <c r="G63" t="s">
        <v>16</v>
      </c>
      <c r="H63">
        <v>68</v>
      </c>
      <c r="I63" t="str">
        <f t="shared" si="0"/>
        <v>Loser</v>
      </c>
      <c r="J63">
        <f t="shared" si="1"/>
        <v>11</v>
      </c>
      <c r="K63" t="str">
        <f t="shared" si="2"/>
        <v>Lower</v>
      </c>
    </row>
    <row r="64" spans="1:11" x14ac:dyDescent="0.25">
      <c r="A64">
        <v>2012</v>
      </c>
      <c r="B64" t="s">
        <v>18</v>
      </c>
      <c r="C64">
        <v>3</v>
      </c>
      <c r="D64" t="s">
        <v>93</v>
      </c>
      <c r="E64">
        <v>68</v>
      </c>
      <c r="F64">
        <v>14</v>
      </c>
      <c r="G64" t="s">
        <v>129</v>
      </c>
      <c r="H64">
        <v>60</v>
      </c>
      <c r="I64" t="str">
        <f t="shared" si="0"/>
        <v>Winner</v>
      </c>
      <c r="J64">
        <f t="shared" si="1"/>
        <v>3</v>
      </c>
      <c r="K64" t="str">
        <f t="shared" si="2"/>
        <v>Higher</v>
      </c>
    </row>
    <row r="65" spans="1:11" x14ac:dyDescent="0.25">
      <c r="A65">
        <v>2012</v>
      </c>
      <c r="B65" t="s">
        <v>31</v>
      </c>
      <c r="C65">
        <v>16</v>
      </c>
      <c r="D65" t="s">
        <v>130</v>
      </c>
      <c r="E65">
        <v>59</v>
      </c>
      <c r="F65">
        <v>16</v>
      </c>
      <c r="G65" t="s">
        <v>115</v>
      </c>
      <c r="H65">
        <v>71</v>
      </c>
      <c r="I65" t="str">
        <f t="shared" si="0"/>
        <v>Loser</v>
      </c>
      <c r="J65">
        <f t="shared" si="1"/>
        <v>16</v>
      </c>
      <c r="K65" t="str">
        <f t="shared" si="2"/>
        <v>Lower</v>
      </c>
    </row>
    <row r="66" spans="1:11" x14ac:dyDescent="0.25">
      <c r="A66">
        <v>2012</v>
      </c>
      <c r="B66" t="s">
        <v>31</v>
      </c>
      <c r="C66">
        <v>12</v>
      </c>
      <c r="D66" t="s">
        <v>32</v>
      </c>
      <c r="E66">
        <v>54</v>
      </c>
      <c r="F66">
        <v>12</v>
      </c>
      <c r="G66" t="s">
        <v>101</v>
      </c>
      <c r="H66">
        <v>65</v>
      </c>
      <c r="I66" t="str">
        <f t="shared" ref="I66:I129" si="3">IF($E66&gt;$H66,"Winner","Loser")</f>
        <v>Loser</v>
      </c>
      <c r="J66">
        <f t="shared" ref="J66:J129" si="4">IF($E66&gt;$H66,$C66,$F66)</f>
        <v>12</v>
      </c>
      <c r="K66" t="str">
        <f t="shared" si="2"/>
        <v>Lower</v>
      </c>
    </row>
    <row r="67" spans="1:11" x14ac:dyDescent="0.25">
      <c r="A67">
        <v>2012</v>
      </c>
      <c r="B67" t="s">
        <v>31</v>
      </c>
      <c r="C67">
        <v>16</v>
      </c>
      <c r="D67" t="s">
        <v>131</v>
      </c>
      <c r="E67">
        <v>58</v>
      </c>
      <c r="F67">
        <v>16</v>
      </c>
      <c r="G67" t="s">
        <v>29</v>
      </c>
      <c r="H67">
        <v>59</v>
      </c>
      <c r="I67" t="str">
        <f t="shared" si="3"/>
        <v>Loser</v>
      </c>
      <c r="J67">
        <f t="shared" si="4"/>
        <v>16</v>
      </c>
      <c r="K67" t="str">
        <f t="shared" si="2"/>
        <v>Lower</v>
      </c>
    </row>
    <row r="68" spans="1:11" x14ac:dyDescent="0.25">
      <c r="A68">
        <v>2012</v>
      </c>
      <c r="B68" t="s">
        <v>31</v>
      </c>
      <c r="C68">
        <v>14</v>
      </c>
      <c r="D68" t="s">
        <v>121</v>
      </c>
      <c r="E68">
        <v>78</v>
      </c>
      <c r="F68">
        <v>14</v>
      </c>
      <c r="G68" t="s">
        <v>33</v>
      </c>
      <c r="H68">
        <v>72</v>
      </c>
      <c r="I68" t="str">
        <f t="shared" si="3"/>
        <v>Winner</v>
      </c>
      <c r="J68">
        <f t="shared" si="4"/>
        <v>14</v>
      </c>
      <c r="K68" t="str">
        <f t="shared" si="2"/>
        <v>Higher</v>
      </c>
    </row>
    <row r="69" spans="1:11" x14ac:dyDescent="0.25">
      <c r="A69">
        <v>2011</v>
      </c>
      <c r="B69" t="s">
        <v>0</v>
      </c>
      <c r="C69">
        <v>3</v>
      </c>
      <c r="D69" t="s">
        <v>127</v>
      </c>
      <c r="E69">
        <v>53</v>
      </c>
      <c r="F69">
        <v>8</v>
      </c>
      <c r="G69" t="s">
        <v>34</v>
      </c>
      <c r="H69">
        <v>41</v>
      </c>
      <c r="I69" t="str">
        <f t="shared" si="3"/>
        <v>Winner</v>
      </c>
      <c r="J69">
        <f t="shared" si="4"/>
        <v>3</v>
      </c>
      <c r="K69" t="str">
        <f t="shared" si="2"/>
        <v>Higher</v>
      </c>
    </row>
    <row r="70" spans="1:11" x14ac:dyDescent="0.25">
      <c r="A70">
        <v>2011</v>
      </c>
      <c r="B70" t="s">
        <v>2</v>
      </c>
      <c r="C70">
        <v>11</v>
      </c>
      <c r="D70" t="s">
        <v>108</v>
      </c>
      <c r="E70">
        <v>62</v>
      </c>
      <c r="F70">
        <v>8</v>
      </c>
      <c r="G70" t="s">
        <v>34</v>
      </c>
      <c r="H70">
        <v>70</v>
      </c>
      <c r="I70" t="str">
        <f t="shared" si="3"/>
        <v>Loser</v>
      </c>
      <c r="J70">
        <f t="shared" si="4"/>
        <v>8</v>
      </c>
      <c r="K70" t="str">
        <f t="shared" si="2"/>
        <v>Lower</v>
      </c>
    </row>
    <row r="71" spans="1:11" x14ac:dyDescent="0.25">
      <c r="A71">
        <v>2011</v>
      </c>
      <c r="B71" t="s">
        <v>2</v>
      </c>
      <c r="C71">
        <v>4</v>
      </c>
      <c r="D71" t="s">
        <v>91</v>
      </c>
      <c r="E71">
        <v>55</v>
      </c>
      <c r="F71">
        <v>3</v>
      </c>
      <c r="G71" t="s">
        <v>127</v>
      </c>
      <c r="H71">
        <v>56</v>
      </c>
      <c r="I71" t="str">
        <f t="shared" si="3"/>
        <v>Loser</v>
      </c>
      <c r="J71">
        <f t="shared" si="4"/>
        <v>3</v>
      </c>
      <c r="K71" t="str">
        <f t="shared" si="2"/>
        <v>Lower</v>
      </c>
    </row>
    <row r="72" spans="1:11" x14ac:dyDescent="0.25">
      <c r="A72">
        <v>2011</v>
      </c>
      <c r="B72" t="s">
        <v>4</v>
      </c>
      <c r="C72">
        <v>4</v>
      </c>
      <c r="D72" t="s">
        <v>91</v>
      </c>
      <c r="E72">
        <v>76</v>
      </c>
      <c r="F72">
        <v>2</v>
      </c>
      <c r="G72" t="s">
        <v>94</v>
      </c>
      <c r="H72">
        <v>69</v>
      </c>
      <c r="I72" t="str">
        <f t="shared" si="3"/>
        <v>Winner</v>
      </c>
      <c r="J72">
        <f t="shared" si="4"/>
        <v>4</v>
      </c>
      <c r="K72" t="str">
        <f t="shared" si="2"/>
        <v>Higher</v>
      </c>
    </row>
    <row r="73" spans="1:11" x14ac:dyDescent="0.25">
      <c r="A73">
        <v>2011</v>
      </c>
      <c r="B73" t="s">
        <v>4</v>
      </c>
      <c r="C73">
        <v>1</v>
      </c>
      <c r="D73" t="s">
        <v>1</v>
      </c>
      <c r="E73">
        <v>61</v>
      </c>
      <c r="F73">
        <v>11</v>
      </c>
      <c r="G73" t="s">
        <v>108</v>
      </c>
      <c r="H73">
        <v>71</v>
      </c>
      <c r="I73" t="str">
        <f t="shared" si="3"/>
        <v>Loser</v>
      </c>
      <c r="J73">
        <f t="shared" si="4"/>
        <v>11</v>
      </c>
      <c r="K73" t="str">
        <f t="shared" si="2"/>
        <v>Lower</v>
      </c>
    </row>
    <row r="74" spans="1:11" x14ac:dyDescent="0.25">
      <c r="A74">
        <v>2011</v>
      </c>
      <c r="B74" t="s">
        <v>4</v>
      </c>
      <c r="C74">
        <v>8</v>
      </c>
      <c r="D74" t="s">
        <v>34</v>
      </c>
      <c r="E74">
        <v>74</v>
      </c>
      <c r="F74">
        <v>2</v>
      </c>
      <c r="G74" t="s">
        <v>5</v>
      </c>
      <c r="H74">
        <v>71</v>
      </c>
      <c r="I74" t="str">
        <f t="shared" si="3"/>
        <v>Winner</v>
      </c>
      <c r="J74">
        <f t="shared" si="4"/>
        <v>8</v>
      </c>
      <c r="K74" t="str">
        <f t="shared" si="2"/>
        <v>Higher</v>
      </c>
    </row>
    <row r="75" spans="1:11" x14ac:dyDescent="0.25">
      <c r="A75">
        <v>2011</v>
      </c>
      <c r="B75" t="s">
        <v>4</v>
      </c>
      <c r="C75">
        <v>5</v>
      </c>
      <c r="D75" t="s">
        <v>35</v>
      </c>
      <c r="E75">
        <v>63</v>
      </c>
      <c r="F75">
        <v>3</v>
      </c>
      <c r="G75" t="s">
        <v>127</v>
      </c>
      <c r="H75">
        <v>65</v>
      </c>
      <c r="I75" t="str">
        <f t="shared" si="3"/>
        <v>Loser</v>
      </c>
      <c r="J75">
        <f t="shared" si="4"/>
        <v>3</v>
      </c>
      <c r="K75" t="str">
        <f t="shared" si="2"/>
        <v>Lower</v>
      </c>
    </row>
    <row r="76" spans="1:11" x14ac:dyDescent="0.25">
      <c r="A76">
        <v>2011</v>
      </c>
      <c r="B76" t="s">
        <v>7</v>
      </c>
      <c r="C76">
        <v>1</v>
      </c>
      <c r="D76" t="s">
        <v>1</v>
      </c>
      <c r="E76">
        <v>77</v>
      </c>
      <c r="F76">
        <v>12</v>
      </c>
      <c r="G76" t="s">
        <v>132</v>
      </c>
      <c r="H76">
        <v>57</v>
      </c>
      <c r="I76" t="str">
        <f t="shared" si="3"/>
        <v>Winner</v>
      </c>
      <c r="J76">
        <f t="shared" si="4"/>
        <v>1</v>
      </c>
      <c r="K76" t="str">
        <f t="shared" si="2"/>
        <v>Higher</v>
      </c>
    </row>
    <row r="77" spans="1:11" x14ac:dyDescent="0.25">
      <c r="A77">
        <v>2011</v>
      </c>
      <c r="B77" t="s">
        <v>7</v>
      </c>
      <c r="C77">
        <v>11</v>
      </c>
      <c r="D77" t="s">
        <v>11</v>
      </c>
      <c r="E77">
        <v>63</v>
      </c>
      <c r="F77">
        <v>2</v>
      </c>
      <c r="G77" t="s">
        <v>94</v>
      </c>
      <c r="H77">
        <v>81</v>
      </c>
      <c r="I77" t="str">
        <f t="shared" si="3"/>
        <v>Loser</v>
      </c>
      <c r="J77">
        <f t="shared" si="4"/>
        <v>2</v>
      </c>
      <c r="K77" t="str">
        <f t="shared" si="2"/>
        <v>Lower</v>
      </c>
    </row>
    <row r="78" spans="1:11" x14ac:dyDescent="0.25">
      <c r="A78">
        <v>2011</v>
      </c>
      <c r="B78" t="s">
        <v>7</v>
      </c>
      <c r="C78">
        <v>1</v>
      </c>
      <c r="D78" t="s">
        <v>92</v>
      </c>
      <c r="E78">
        <v>60</v>
      </c>
      <c r="F78">
        <v>4</v>
      </c>
      <c r="G78" t="s">
        <v>91</v>
      </c>
      <c r="H78">
        <v>62</v>
      </c>
      <c r="I78" t="str">
        <f t="shared" si="3"/>
        <v>Loser</v>
      </c>
      <c r="J78">
        <f t="shared" si="4"/>
        <v>4</v>
      </c>
      <c r="K78" t="str">
        <f t="shared" si="2"/>
        <v>Lower</v>
      </c>
    </row>
    <row r="79" spans="1:11" x14ac:dyDescent="0.25">
      <c r="A79">
        <v>2011</v>
      </c>
      <c r="B79" t="s">
        <v>7</v>
      </c>
      <c r="C79">
        <v>11</v>
      </c>
      <c r="D79" t="s">
        <v>108</v>
      </c>
      <c r="E79">
        <v>72</v>
      </c>
      <c r="F79">
        <v>10</v>
      </c>
      <c r="G79" t="s">
        <v>103</v>
      </c>
      <c r="H79">
        <v>71</v>
      </c>
      <c r="I79" t="str">
        <f t="shared" si="3"/>
        <v>Winner</v>
      </c>
      <c r="J79">
        <f t="shared" si="4"/>
        <v>11</v>
      </c>
      <c r="K79" t="str">
        <f t="shared" si="2"/>
        <v>Higher</v>
      </c>
    </row>
    <row r="80" spans="1:11" x14ac:dyDescent="0.25">
      <c r="A80">
        <v>2011</v>
      </c>
      <c r="B80" t="s">
        <v>7</v>
      </c>
      <c r="C80">
        <v>3</v>
      </c>
      <c r="D80" t="s">
        <v>121</v>
      </c>
      <c r="E80">
        <v>74</v>
      </c>
      <c r="F80">
        <v>2</v>
      </c>
      <c r="G80" t="s">
        <v>5</v>
      </c>
      <c r="H80">
        <v>83</v>
      </c>
      <c r="I80" t="str">
        <f t="shared" si="3"/>
        <v>Loser</v>
      </c>
      <c r="J80">
        <f t="shared" si="4"/>
        <v>2</v>
      </c>
      <c r="K80" t="str">
        <f t="shared" si="2"/>
        <v>Lower</v>
      </c>
    </row>
    <row r="81" spans="1:11" x14ac:dyDescent="0.25">
      <c r="A81">
        <v>2011</v>
      </c>
      <c r="B81" t="s">
        <v>7</v>
      </c>
      <c r="C81">
        <v>3</v>
      </c>
      <c r="D81" t="s">
        <v>127</v>
      </c>
      <c r="E81">
        <v>74</v>
      </c>
      <c r="F81">
        <v>2</v>
      </c>
      <c r="G81" t="s">
        <v>112</v>
      </c>
      <c r="H81">
        <v>67</v>
      </c>
      <c r="I81" t="str">
        <f t="shared" si="3"/>
        <v>Winner</v>
      </c>
      <c r="J81">
        <f t="shared" si="4"/>
        <v>3</v>
      </c>
      <c r="K81" t="str">
        <f t="shared" si="2"/>
        <v>Higher</v>
      </c>
    </row>
    <row r="82" spans="1:11" x14ac:dyDescent="0.25">
      <c r="A82">
        <v>2011</v>
      </c>
      <c r="B82" t="s">
        <v>7</v>
      </c>
      <c r="C82">
        <v>1</v>
      </c>
      <c r="D82" t="s">
        <v>22</v>
      </c>
      <c r="E82">
        <v>77</v>
      </c>
      <c r="F82">
        <v>5</v>
      </c>
      <c r="G82" t="s">
        <v>35</v>
      </c>
      <c r="H82">
        <v>93</v>
      </c>
      <c r="I82" t="str">
        <f t="shared" si="3"/>
        <v>Loser</v>
      </c>
      <c r="J82">
        <f t="shared" si="4"/>
        <v>5</v>
      </c>
      <c r="K82" t="str">
        <f t="shared" si="2"/>
        <v>Lower</v>
      </c>
    </row>
    <row r="83" spans="1:11" x14ac:dyDescent="0.25">
      <c r="A83">
        <v>2011</v>
      </c>
      <c r="B83" t="s">
        <v>7</v>
      </c>
      <c r="C83">
        <v>8</v>
      </c>
      <c r="D83" t="s">
        <v>34</v>
      </c>
      <c r="E83">
        <v>61</v>
      </c>
      <c r="F83">
        <v>4</v>
      </c>
      <c r="G83" t="s">
        <v>9</v>
      </c>
      <c r="H83">
        <v>54</v>
      </c>
      <c r="I83" t="str">
        <f t="shared" si="3"/>
        <v>Winner</v>
      </c>
      <c r="J83">
        <f t="shared" si="4"/>
        <v>8</v>
      </c>
      <c r="K83" t="str">
        <f t="shared" si="2"/>
        <v>Higher</v>
      </c>
    </row>
    <row r="84" spans="1:11" x14ac:dyDescent="0.25">
      <c r="A84">
        <v>2011</v>
      </c>
      <c r="B84" t="s">
        <v>12</v>
      </c>
      <c r="C84">
        <v>1</v>
      </c>
      <c r="D84" t="s">
        <v>22</v>
      </c>
      <c r="E84">
        <v>73</v>
      </c>
      <c r="F84">
        <v>8</v>
      </c>
      <c r="G84" t="s">
        <v>21</v>
      </c>
      <c r="H84">
        <v>71</v>
      </c>
      <c r="I84" t="str">
        <f t="shared" si="3"/>
        <v>Winner</v>
      </c>
      <c r="J84">
        <f t="shared" si="4"/>
        <v>1</v>
      </c>
      <c r="K84" t="str">
        <f t="shared" si="2"/>
        <v>Higher</v>
      </c>
    </row>
    <row r="85" spans="1:11" x14ac:dyDescent="0.25">
      <c r="A85">
        <v>2011</v>
      </c>
      <c r="B85" t="s">
        <v>12</v>
      </c>
      <c r="C85">
        <v>7</v>
      </c>
      <c r="D85" t="s">
        <v>133</v>
      </c>
      <c r="E85">
        <v>83</v>
      </c>
      <c r="F85">
        <v>2</v>
      </c>
      <c r="G85" t="s">
        <v>94</v>
      </c>
      <c r="H85">
        <v>86</v>
      </c>
      <c r="I85" t="str">
        <f t="shared" si="3"/>
        <v>Loser</v>
      </c>
      <c r="J85">
        <f t="shared" si="4"/>
        <v>2</v>
      </c>
      <c r="K85" t="str">
        <f t="shared" si="2"/>
        <v>Lower</v>
      </c>
    </row>
    <row r="86" spans="1:11" x14ac:dyDescent="0.25">
      <c r="A86">
        <v>2011</v>
      </c>
      <c r="B86" t="s">
        <v>12</v>
      </c>
      <c r="C86">
        <v>1</v>
      </c>
      <c r="D86" t="s">
        <v>1</v>
      </c>
      <c r="E86">
        <v>73</v>
      </c>
      <c r="F86">
        <v>9</v>
      </c>
      <c r="G86" t="s">
        <v>36</v>
      </c>
      <c r="H86">
        <v>59</v>
      </c>
      <c r="I86" t="str">
        <f t="shared" si="3"/>
        <v>Winner</v>
      </c>
      <c r="J86">
        <f t="shared" si="4"/>
        <v>1</v>
      </c>
      <c r="K86" t="str">
        <f t="shared" si="2"/>
        <v>Higher</v>
      </c>
    </row>
    <row r="87" spans="1:11" x14ac:dyDescent="0.25">
      <c r="A87">
        <v>2011</v>
      </c>
      <c r="B87" t="s">
        <v>12</v>
      </c>
      <c r="C87">
        <v>11</v>
      </c>
      <c r="D87" t="s">
        <v>11</v>
      </c>
      <c r="E87">
        <v>66</v>
      </c>
      <c r="F87">
        <v>3</v>
      </c>
      <c r="G87" t="s">
        <v>6</v>
      </c>
      <c r="H87">
        <v>62</v>
      </c>
      <c r="I87" t="str">
        <f t="shared" si="3"/>
        <v>Winner</v>
      </c>
      <c r="J87">
        <f t="shared" si="4"/>
        <v>11</v>
      </c>
      <c r="K87" t="str">
        <f t="shared" si="2"/>
        <v>Higher</v>
      </c>
    </row>
    <row r="88" spans="1:11" x14ac:dyDescent="0.25">
      <c r="A88">
        <v>2011</v>
      </c>
      <c r="B88" t="s">
        <v>12</v>
      </c>
      <c r="C88">
        <v>1</v>
      </c>
      <c r="D88" t="s">
        <v>92</v>
      </c>
      <c r="E88">
        <v>98</v>
      </c>
      <c r="F88">
        <v>8</v>
      </c>
      <c r="G88" t="s">
        <v>134</v>
      </c>
      <c r="H88">
        <v>66</v>
      </c>
      <c r="I88" t="str">
        <f t="shared" si="3"/>
        <v>Winner</v>
      </c>
      <c r="J88">
        <f t="shared" si="4"/>
        <v>1</v>
      </c>
      <c r="K88" t="str">
        <f t="shared" si="2"/>
        <v>Higher</v>
      </c>
    </row>
    <row r="89" spans="1:11" x14ac:dyDescent="0.25">
      <c r="A89">
        <v>2011</v>
      </c>
      <c r="B89" t="s">
        <v>12</v>
      </c>
      <c r="C89">
        <v>11</v>
      </c>
      <c r="D89" t="s">
        <v>108</v>
      </c>
      <c r="E89">
        <v>94</v>
      </c>
      <c r="F89">
        <v>3</v>
      </c>
      <c r="G89" t="s">
        <v>102</v>
      </c>
      <c r="H89">
        <v>76</v>
      </c>
      <c r="I89" t="str">
        <f t="shared" si="3"/>
        <v>Winner</v>
      </c>
      <c r="J89">
        <f t="shared" si="4"/>
        <v>11</v>
      </c>
      <c r="K89" t="str">
        <f t="shared" si="2"/>
        <v>Higher</v>
      </c>
    </row>
    <row r="90" spans="1:11" x14ac:dyDescent="0.25">
      <c r="A90">
        <v>2011</v>
      </c>
      <c r="B90" t="s">
        <v>12</v>
      </c>
      <c r="C90">
        <v>5</v>
      </c>
      <c r="D90" t="s">
        <v>35</v>
      </c>
      <c r="E90">
        <v>70</v>
      </c>
      <c r="F90">
        <v>4</v>
      </c>
      <c r="G90" t="s">
        <v>110</v>
      </c>
      <c r="H90">
        <v>69</v>
      </c>
      <c r="I90" t="str">
        <f t="shared" si="3"/>
        <v>Winner</v>
      </c>
      <c r="J90">
        <f t="shared" si="4"/>
        <v>5</v>
      </c>
      <c r="K90" t="str">
        <f t="shared" si="2"/>
        <v>Higher</v>
      </c>
    </row>
    <row r="91" spans="1:11" x14ac:dyDescent="0.25">
      <c r="A91">
        <v>2011</v>
      </c>
      <c r="B91" t="s">
        <v>12</v>
      </c>
      <c r="C91">
        <v>10</v>
      </c>
      <c r="D91" t="s">
        <v>103</v>
      </c>
      <c r="E91">
        <v>71</v>
      </c>
      <c r="F91">
        <v>2</v>
      </c>
      <c r="G91" t="s">
        <v>23</v>
      </c>
      <c r="H91">
        <v>57</v>
      </c>
      <c r="I91" t="str">
        <f t="shared" si="3"/>
        <v>Winner</v>
      </c>
      <c r="J91">
        <f t="shared" si="4"/>
        <v>10</v>
      </c>
      <c r="K91" t="str">
        <f t="shared" si="2"/>
        <v>Higher</v>
      </c>
    </row>
    <row r="92" spans="1:11" x14ac:dyDescent="0.25">
      <c r="A92">
        <v>2011</v>
      </c>
      <c r="B92" t="s">
        <v>12</v>
      </c>
      <c r="C92">
        <v>5</v>
      </c>
      <c r="D92" t="s">
        <v>125</v>
      </c>
      <c r="E92">
        <v>63</v>
      </c>
      <c r="F92">
        <v>4</v>
      </c>
      <c r="G92" t="s">
        <v>91</v>
      </c>
      <c r="H92">
        <v>71</v>
      </c>
      <c r="I92" t="str">
        <f t="shared" si="3"/>
        <v>Loser</v>
      </c>
      <c r="J92">
        <f t="shared" si="4"/>
        <v>4</v>
      </c>
      <c r="K92" t="str">
        <f t="shared" si="2"/>
        <v>Lower</v>
      </c>
    </row>
    <row r="93" spans="1:11" x14ac:dyDescent="0.25">
      <c r="A93">
        <v>2011</v>
      </c>
      <c r="B93" t="s">
        <v>12</v>
      </c>
      <c r="C93">
        <v>7</v>
      </c>
      <c r="D93" t="s">
        <v>37</v>
      </c>
      <c r="E93">
        <v>65</v>
      </c>
      <c r="F93">
        <v>2</v>
      </c>
      <c r="G93" t="s">
        <v>5</v>
      </c>
      <c r="H93">
        <v>73</v>
      </c>
      <c r="I93" t="str">
        <f t="shared" si="3"/>
        <v>Loser</v>
      </c>
      <c r="J93">
        <f t="shared" si="4"/>
        <v>2</v>
      </c>
      <c r="K93" t="str">
        <f t="shared" si="2"/>
        <v>Lower</v>
      </c>
    </row>
    <row r="94" spans="1:11" x14ac:dyDescent="0.25">
      <c r="A94">
        <v>2011</v>
      </c>
      <c r="B94" t="s">
        <v>12</v>
      </c>
      <c r="C94">
        <v>12</v>
      </c>
      <c r="D94" t="s">
        <v>132</v>
      </c>
      <c r="E94">
        <v>65</v>
      </c>
      <c r="F94">
        <v>13</v>
      </c>
      <c r="G94" t="s">
        <v>135</v>
      </c>
      <c r="H94">
        <v>48</v>
      </c>
      <c r="I94" t="str">
        <f t="shared" si="3"/>
        <v>Winner</v>
      </c>
      <c r="J94">
        <f t="shared" si="4"/>
        <v>12</v>
      </c>
      <c r="K94" t="str">
        <f t="shared" si="2"/>
        <v>Higher</v>
      </c>
    </row>
    <row r="95" spans="1:11" x14ac:dyDescent="0.25">
      <c r="A95">
        <v>2011</v>
      </c>
      <c r="B95" t="s">
        <v>12</v>
      </c>
      <c r="C95">
        <v>7</v>
      </c>
      <c r="D95" t="s">
        <v>24</v>
      </c>
      <c r="E95">
        <v>64</v>
      </c>
      <c r="F95">
        <v>2</v>
      </c>
      <c r="G95" t="s">
        <v>112</v>
      </c>
      <c r="H95">
        <v>71</v>
      </c>
      <c r="I95" t="str">
        <f t="shared" si="3"/>
        <v>Loser</v>
      </c>
      <c r="J95">
        <f t="shared" si="4"/>
        <v>2</v>
      </c>
      <c r="K95" t="str">
        <f t="shared" si="2"/>
        <v>Lower</v>
      </c>
    </row>
    <row r="96" spans="1:11" x14ac:dyDescent="0.25">
      <c r="A96">
        <v>2011</v>
      </c>
      <c r="B96" t="s">
        <v>12</v>
      </c>
      <c r="C96">
        <v>11</v>
      </c>
      <c r="D96" t="s">
        <v>15</v>
      </c>
      <c r="E96">
        <v>67</v>
      </c>
      <c r="F96">
        <v>3</v>
      </c>
      <c r="G96" t="s">
        <v>121</v>
      </c>
      <c r="H96">
        <v>89</v>
      </c>
      <c r="I96" t="str">
        <f t="shared" si="3"/>
        <v>Loser</v>
      </c>
      <c r="J96">
        <f t="shared" si="4"/>
        <v>3</v>
      </c>
      <c r="K96" t="str">
        <f t="shared" si="2"/>
        <v>Lower</v>
      </c>
    </row>
    <row r="97" spans="1:11" x14ac:dyDescent="0.25">
      <c r="A97">
        <v>2011</v>
      </c>
      <c r="B97" t="s">
        <v>12</v>
      </c>
      <c r="C97">
        <v>6</v>
      </c>
      <c r="D97" t="s">
        <v>10</v>
      </c>
      <c r="E97">
        <v>58</v>
      </c>
      <c r="F97">
        <v>3</v>
      </c>
      <c r="G97" t="s">
        <v>127</v>
      </c>
      <c r="H97">
        <v>69</v>
      </c>
      <c r="I97" t="str">
        <f t="shared" si="3"/>
        <v>Loser</v>
      </c>
      <c r="J97">
        <f t="shared" si="4"/>
        <v>3</v>
      </c>
      <c r="K97" t="str">
        <f t="shared" si="2"/>
        <v>Lower</v>
      </c>
    </row>
    <row r="98" spans="1:11" x14ac:dyDescent="0.25">
      <c r="A98">
        <v>2011</v>
      </c>
      <c r="B98" t="s">
        <v>12</v>
      </c>
      <c r="C98">
        <v>5</v>
      </c>
      <c r="D98" t="s">
        <v>105</v>
      </c>
      <c r="E98">
        <v>65</v>
      </c>
      <c r="F98">
        <v>4</v>
      </c>
      <c r="G98" t="s">
        <v>9</v>
      </c>
      <c r="H98">
        <v>70</v>
      </c>
      <c r="I98" t="str">
        <f t="shared" si="3"/>
        <v>Loser</v>
      </c>
      <c r="J98">
        <f t="shared" si="4"/>
        <v>4</v>
      </c>
      <c r="K98" t="str">
        <f t="shared" si="2"/>
        <v>Lower</v>
      </c>
    </row>
    <row r="99" spans="1:11" x14ac:dyDescent="0.25">
      <c r="A99">
        <v>2011</v>
      </c>
      <c r="B99" t="s">
        <v>12</v>
      </c>
      <c r="C99">
        <v>1</v>
      </c>
      <c r="D99" t="s">
        <v>38</v>
      </c>
      <c r="E99">
        <v>70</v>
      </c>
      <c r="F99">
        <v>8</v>
      </c>
      <c r="G99" t="s">
        <v>34</v>
      </c>
      <c r="H99">
        <v>71</v>
      </c>
      <c r="I99" t="str">
        <f t="shared" si="3"/>
        <v>Loser</v>
      </c>
      <c r="J99">
        <f t="shared" si="4"/>
        <v>8</v>
      </c>
      <c r="K99" t="str">
        <f t="shared" si="2"/>
        <v>Lower</v>
      </c>
    </row>
    <row r="100" spans="1:11" x14ac:dyDescent="0.25">
      <c r="A100">
        <v>2011</v>
      </c>
      <c r="B100" t="s">
        <v>18</v>
      </c>
      <c r="C100">
        <v>4</v>
      </c>
      <c r="D100" t="s">
        <v>110</v>
      </c>
      <c r="E100">
        <v>85</v>
      </c>
      <c r="F100">
        <v>13</v>
      </c>
      <c r="G100" t="s">
        <v>136</v>
      </c>
      <c r="H100">
        <v>81</v>
      </c>
      <c r="I100" t="str">
        <f t="shared" si="3"/>
        <v>Winner</v>
      </c>
      <c r="J100">
        <f t="shared" si="4"/>
        <v>4</v>
      </c>
      <c r="K100" t="str">
        <f t="shared" si="2"/>
        <v>Higher</v>
      </c>
    </row>
    <row r="101" spans="1:11" x14ac:dyDescent="0.25">
      <c r="A101">
        <v>2011</v>
      </c>
      <c r="B101" t="s">
        <v>18</v>
      </c>
      <c r="C101">
        <v>2</v>
      </c>
      <c r="D101" t="s">
        <v>23</v>
      </c>
      <c r="E101">
        <v>69</v>
      </c>
      <c r="F101">
        <v>15</v>
      </c>
      <c r="G101" t="s">
        <v>39</v>
      </c>
      <c r="H101">
        <v>56</v>
      </c>
      <c r="I101" t="str">
        <f t="shared" si="3"/>
        <v>Winner</v>
      </c>
      <c r="J101">
        <f t="shared" si="4"/>
        <v>2</v>
      </c>
      <c r="K101" t="str">
        <f t="shared" si="2"/>
        <v>Higher</v>
      </c>
    </row>
    <row r="102" spans="1:11" x14ac:dyDescent="0.25">
      <c r="A102">
        <v>2011</v>
      </c>
      <c r="B102" t="s">
        <v>18</v>
      </c>
      <c r="C102">
        <v>1</v>
      </c>
      <c r="D102" t="s">
        <v>22</v>
      </c>
      <c r="E102">
        <v>87</v>
      </c>
      <c r="F102">
        <v>16</v>
      </c>
      <c r="G102" t="s">
        <v>137</v>
      </c>
      <c r="H102">
        <v>45</v>
      </c>
      <c r="I102" t="str">
        <f t="shared" si="3"/>
        <v>Winner</v>
      </c>
      <c r="J102">
        <f t="shared" si="4"/>
        <v>1</v>
      </c>
      <c r="K102" t="str">
        <f t="shared" si="2"/>
        <v>Higher</v>
      </c>
    </row>
    <row r="103" spans="1:11" x14ac:dyDescent="0.25">
      <c r="A103">
        <v>2011</v>
      </c>
      <c r="B103" t="s">
        <v>18</v>
      </c>
      <c r="C103">
        <v>5</v>
      </c>
      <c r="D103" t="s">
        <v>35</v>
      </c>
      <c r="E103">
        <v>77</v>
      </c>
      <c r="F103">
        <v>12</v>
      </c>
      <c r="G103" t="s">
        <v>25</v>
      </c>
      <c r="H103">
        <v>75</v>
      </c>
      <c r="I103" t="str">
        <f t="shared" si="3"/>
        <v>Winner</v>
      </c>
      <c r="J103">
        <f t="shared" si="4"/>
        <v>5</v>
      </c>
      <c r="K103" t="str">
        <f t="shared" si="2"/>
        <v>Higher</v>
      </c>
    </row>
    <row r="104" spans="1:11" x14ac:dyDescent="0.25">
      <c r="A104">
        <v>2011</v>
      </c>
      <c r="B104" t="s">
        <v>18</v>
      </c>
      <c r="C104">
        <v>7</v>
      </c>
      <c r="D104" t="s">
        <v>138</v>
      </c>
      <c r="E104">
        <v>50</v>
      </c>
      <c r="F104">
        <v>10</v>
      </c>
      <c r="G104" t="s">
        <v>103</v>
      </c>
      <c r="H104">
        <v>57</v>
      </c>
      <c r="I104" t="str">
        <f t="shared" si="3"/>
        <v>Loser</v>
      </c>
      <c r="J104">
        <f t="shared" si="4"/>
        <v>10</v>
      </c>
      <c r="K104" t="str">
        <f t="shared" si="2"/>
        <v>Lower</v>
      </c>
    </row>
    <row r="105" spans="1:11" x14ac:dyDescent="0.25">
      <c r="A105">
        <v>2011</v>
      </c>
      <c r="B105" t="s">
        <v>18</v>
      </c>
      <c r="C105">
        <v>8</v>
      </c>
      <c r="D105" t="s">
        <v>134</v>
      </c>
      <c r="E105">
        <v>61</v>
      </c>
      <c r="F105">
        <v>9</v>
      </c>
      <c r="G105" t="s">
        <v>40</v>
      </c>
      <c r="H105">
        <v>57</v>
      </c>
      <c r="I105" t="str">
        <f t="shared" si="3"/>
        <v>Winner</v>
      </c>
      <c r="J105">
        <f t="shared" si="4"/>
        <v>8</v>
      </c>
      <c r="K105" t="str">
        <f t="shared" si="2"/>
        <v>Higher</v>
      </c>
    </row>
    <row r="106" spans="1:11" x14ac:dyDescent="0.25">
      <c r="A106">
        <v>2011</v>
      </c>
      <c r="B106" t="s">
        <v>18</v>
      </c>
      <c r="C106">
        <v>8</v>
      </c>
      <c r="D106" t="s">
        <v>21</v>
      </c>
      <c r="E106">
        <v>75</v>
      </c>
      <c r="F106">
        <v>9</v>
      </c>
      <c r="G106" t="s">
        <v>139</v>
      </c>
      <c r="H106">
        <v>45</v>
      </c>
      <c r="I106" t="str">
        <f t="shared" si="3"/>
        <v>Winner</v>
      </c>
      <c r="J106">
        <f t="shared" si="4"/>
        <v>8</v>
      </c>
      <c r="K106" t="str">
        <f t="shared" si="2"/>
        <v>Higher</v>
      </c>
    </row>
    <row r="107" spans="1:11" x14ac:dyDescent="0.25">
      <c r="A107">
        <v>2011</v>
      </c>
      <c r="B107" t="s">
        <v>18</v>
      </c>
      <c r="C107">
        <v>3</v>
      </c>
      <c r="D107" t="s">
        <v>102</v>
      </c>
      <c r="E107">
        <v>65</v>
      </c>
      <c r="F107">
        <v>14</v>
      </c>
      <c r="G107" t="s">
        <v>140</v>
      </c>
      <c r="H107">
        <v>43</v>
      </c>
      <c r="I107" t="str">
        <f t="shared" si="3"/>
        <v>Winner</v>
      </c>
      <c r="J107">
        <f t="shared" si="4"/>
        <v>3</v>
      </c>
      <c r="K107" t="str">
        <f t="shared" si="2"/>
        <v>Higher</v>
      </c>
    </row>
    <row r="108" spans="1:11" x14ac:dyDescent="0.25">
      <c r="A108">
        <v>2011</v>
      </c>
      <c r="B108" t="s">
        <v>18</v>
      </c>
      <c r="C108">
        <v>2</v>
      </c>
      <c r="D108" t="s">
        <v>94</v>
      </c>
      <c r="E108">
        <v>102</v>
      </c>
      <c r="F108">
        <v>15</v>
      </c>
      <c r="G108" t="s">
        <v>117</v>
      </c>
      <c r="H108">
        <v>87</v>
      </c>
      <c r="I108" t="str">
        <f t="shared" si="3"/>
        <v>Winner</v>
      </c>
      <c r="J108">
        <f t="shared" si="4"/>
        <v>2</v>
      </c>
      <c r="K108" t="str">
        <f t="shared" si="2"/>
        <v>Higher</v>
      </c>
    </row>
    <row r="109" spans="1:11" x14ac:dyDescent="0.25">
      <c r="A109">
        <v>2011</v>
      </c>
      <c r="B109" t="s">
        <v>18</v>
      </c>
      <c r="C109">
        <v>6</v>
      </c>
      <c r="D109" t="s">
        <v>95</v>
      </c>
      <c r="E109">
        <v>55</v>
      </c>
      <c r="F109">
        <v>11</v>
      </c>
      <c r="G109" t="s">
        <v>11</v>
      </c>
      <c r="H109">
        <v>66</v>
      </c>
      <c r="I109" t="str">
        <f t="shared" si="3"/>
        <v>Loser</v>
      </c>
      <c r="J109">
        <f t="shared" si="4"/>
        <v>11</v>
      </c>
      <c r="K109" t="str">
        <f t="shared" si="2"/>
        <v>Lower</v>
      </c>
    </row>
    <row r="110" spans="1:11" x14ac:dyDescent="0.25">
      <c r="A110">
        <v>2011</v>
      </c>
      <c r="B110" t="s">
        <v>18</v>
      </c>
      <c r="C110">
        <v>1</v>
      </c>
      <c r="D110" t="s">
        <v>1</v>
      </c>
      <c r="E110">
        <v>72</v>
      </c>
      <c r="F110">
        <v>16</v>
      </c>
      <c r="G110" t="s">
        <v>141</v>
      </c>
      <c r="H110">
        <v>53</v>
      </c>
      <c r="I110" t="str">
        <f t="shared" si="3"/>
        <v>Winner</v>
      </c>
      <c r="J110">
        <f t="shared" si="4"/>
        <v>1</v>
      </c>
      <c r="K110" t="str">
        <f t="shared" si="2"/>
        <v>Higher</v>
      </c>
    </row>
    <row r="111" spans="1:11" x14ac:dyDescent="0.25">
      <c r="A111">
        <v>2011</v>
      </c>
      <c r="B111" t="s">
        <v>18</v>
      </c>
      <c r="C111">
        <v>8</v>
      </c>
      <c r="D111" t="s">
        <v>30</v>
      </c>
      <c r="E111">
        <v>62</v>
      </c>
      <c r="F111">
        <v>9</v>
      </c>
      <c r="G111" t="s">
        <v>36</v>
      </c>
      <c r="H111">
        <v>73</v>
      </c>
      <c r="I111" t="str">
        <f t="shared" si="3"/>
        <v>Loser</v>
      </c>
      <c r="J111">
        <f t="shared" si="4"/>
        <v>9</v>
      </c>
      <c r="K111" t="str">
        <f t="shared" si="2"/>
        <v>Lower</v>
      </c>
    </row>
    <row r="112" spans="1:11" x14ac:dyDescent="0.25">
      <c r="A112">
        <v>2011</v>
      </c>
      <c r="B112" t="s">
        <v>18</v>
      </c>
      <c r="C112">
        <v>3</v>
      </c>
      <c r="D112" t="s">
        <v>6</v>
      </c>
      <c r="E112">
        <v>77</v>
      </c>
      <c r="F112">
        <v>14</v>
      </c>
      <c r="G112" t="s">
        <v>142</v>
      </c>
      <c r="H112">
        <v>60</v>
      </c>
      <c r="I112" t="str">
        <f t="shared" si="3"/>
        <v>Winner</v>
      </c>
      <c r="J112">
        <f t="shared" si="4"/>
        <v>3</v>
      </c>
      <c r="K112" t="str">
        <f t="shared" si="2"/>
        <v>Higher</v>
      </c>
    </row>
    <row r="113" spans="1:11" x14ac:dyDescent="0.25">
      <c r="A113">
        <v>2011</v>
      </c>
      <c r="B113" t="s">
        <v>18</v>
      </c>
      <c r="C113">
        <v>1</v>
      </c>
      <c r="D113" t="s">
        <v>92</v>
      </c>
      <c r="E113">
        <v>75</v>
      </c>
      <c r="F113">
        <v>16</v>
      </c>
      <c r="G113" t="s">
        <v>143</v>
      </c>
      <c r="H113">
        <v>46</v>
      </c>
      <c r="I113" t="str">
        <f t="shared" si="3"/>
        <v>Winner</v>
      </c>
      <c r="J113">
        <f t="shared" si="4"/>
        <v>1</v>
      </c>
      <c r="K113" t="str">
        <f t="shared" si="2"/>
        <v>Higher</v>
      </c>
    </row>
    <row r="114" spans="1:11" x14ac:dyDescent="0.25">
      <c r="A114">
        <v>2011</v>
      </c>
      <c r="B114" t="s">
        <v>18</v>
      </c>
      <c r="C114">
        <v>7</v>
      </c>
      <c r="D114" t="s">
        <v>133</v>
      </c>
      <c r="E114">
        <v>68</v>
      </c>
      <c r="F114">
        <v>10</v>
      </c>
      <c r="G114" t="s">
        <v>144</v>
      </c>
      <c r="H114">
        <v>65</v>
      </c>
      <c r="I114" t="str">
        <f t="shared" si="3"/>
        <v>Winner</v>
      </c>
      <c r="J114">
        <f t="shared" si="4"/>
        <v>7</v>
      </c>
      <c r="K114" t="str">
        <f t="shared" si="2"/>
        <v>Higher</v>
      </c>
    </row>
    <row r="115" spans="1:11" x14ac:dyDescent="0.25">
      <c r="A115">
        <v>2011</v>
      </c>
      <c r="B115" t="s">
        <v>18</v>
      </c>
      <c r="C115">
        <v>6</v>
      </c>
      <c r="D115" t="s">
        <v>13</v>
      </c>
      <c r="E115">
        <v>56</v>
      </c>
      <c r="F115">
        <v>11</v>
      </c>
      <c r="G115" t="s">
        <v>108</v>
      </c>
      <c r="H115">
        <v>74</v>
      </c>
      <c r="I115" t="str">
        <f t="shared" si="3"/>
        <v>Loser</v>
      </c>
      <c r="J115">
        <f t="shared" si="4"/>
        <v>11</v>
      </c>
      <c r="K115" t="str">
        <f t="shared" si="2"/>
        <v>Lower</v>
      </c>
    </row>
    <row r="116" spans="1:11" x14ac:dyDescent="0.25">
      <c r="A116">
        <v>2011</v>
      </c>
      <c r="B116" t="s">
        <v>18</v>
      </c>
      <c r="C116">
        <v>5</v>
      </c>
      <c r="D116" t="s">
        <v>125</v>
      </c>
      <c r="E116">
        <v>84</v>
      </c>
      <c r="F116">
        <v>12</v>
      </c>
      <c r="G116" t="s">
        <v>145</v>
      </c>
      <c r="H116">
        <v>76</v>
      </c>
      <c r="I116" t="str">
        <f t="shared" si="3"/>
        <v>Winner</v>
      </c>
      <c r="J116">
        <f t="shared" si="4"/>
        <v>5</v>
      </c>
      <c r="K116" t="str">
        <f t="shared" si="2"/>
        <v>Higher</v>
      </c>
    </row>
    <row r="117" spans="1:11" x14ac:dyDescent="0.25">
      <c r="A117">
        <v>2011</v>
      </c>
      <c r="B117" t="s">
        <v>18</v>
      </c>
      <c r="C117">
        <v>4</v>
      </c>
      <c r="D117" t="s">
        <v>3</v>
      </c>
      <c r="E117">
        <v>61</v>
      </c>
      <c r="F117">
        <v>13</v>
      </c>
      <c r="G117" t="s">
        <v>135</v>
      </c>
      <c r="H117">
        <v>62</v>
      </c>
      <c r="I117" t="str">
        <f t="shared" si="3"/>
        <v>Loser</v>
      </c>
      <c r="J117">
        <f t="shared" si="4"/>
        <v>13</v>
      </c>
      <c r="K117" t="str">
        <f t="shared" si="2"/>
        <v>Lower</v>
      </c>
    </row>
    <row r="118" spans="1:11" x14ac:dyDescent="0.25">
      <c r="A118">
        <v>2011</v>
      </c>
      <c r="B118" t="s">
        <v>18</v>
      </c>
      <c r="C118">
        <v>4</v>
      </c>
      <c r="D118" t="s">
        <v>91</v>
      </c>
      <c r="E118">
        <v>59</v>
      </c>
      <c r="F118">
        <v>13</v>
      </c>
      <c r="G118" t="s">
        <v>146</v>
      </c>
      <c r="H118">
        <v>57</v>
      </c>
      <c r="I118" t="str">
        <f t="shared" si="3"/>
        <v>Winner</v>
      </c>
      <c r="J118">
        <f t="shared" si="4"/>
        <v>4</v>
      </c>
      <c r="K118" t="str">
        <f t="shared" si="2"/>
        <v>Higher</v>
      </c>
    </row>
    <row r="119" spans="1:11" x14ac:dyDescent="0.25">
      <c r="A119">
        <v>2011</v>
      </c>
      <c r="B119" t="s">
        <v>18</v>
      </c>
      <c r="C119">
        <v>7</v>
      </c>
      <c r="D119" t="s">
        <v>24</v>
      </c>
      <c r="E119">
        <v>66</v>
      </c>
      <c r="F119">
        <v>10</v>
      </c>
      <c r="G119" t="s">
        <v>147</v>
      </c>
      <c r="H119">
        <v>64</v>
      </c>
      <c r="I119" t="str">
        <f t="shared" si="3"/>
        <v>Winner</v>
      </c>
      <c r="J119">
        <f t="shared" si="4"/>
        <v>7</v>
      </c>
      <c r="K119" t="str">
        <f t="shared" si="2"/>
        <v>Higher</v>
      </c>
    </row>
    <row r="120" spans="1:11" x14ac:dyDescent="0.25">
      <c r="A120">
        <v>2011</v>
      </c>
      <c r="B120" t="s">
        <v>18</v>
      </c>
      <c r="C120">
        <v>5</v>
      </c>
      <c r="D120" t="s">
        <v>107</v>
      </c>
      <c r="E120">
        <v>66</v>
      </c>
      <c r="F120">
        <v>12</v>
      </c>
      <c r="G120" t="s">
        <v>132</v>
      </c>
      <c r="H120">
        <v>69</v>
      </c>
      <c r="I120" t="str">
        <f t="shared" si="3"/>
        <v>Loser</v>
      </c>
      <c r="J120">
        <f t="shared" si="4"/>
        <v>12</v>
      </c>
      <c r="K120" t="str">
        <f t="shared" si="2"/>
        <v>Lower</v>
      </c>
    </row>
    <row r="121" spans="1:11" x14ac:dyDescent="0.25">
      <c r="A121">
        <v>2011</v>
      </c>
      <c r="B121" t="s">
        <v>18</v>
      </c>
      <c r="C121">
        <v>2</v>
      </c>
      <c r="D121" t="s">
        <v>112</v>
      </c>
      <c r="E121">
        <v>68</v>
      </c>
      <c r="F121">
        <v>15</v>
      </c>
      <c r="G121" t="s">
        <v>148</v>
      </c>
      <c r="H121">
        <v>50</v>
      </c>
      <c r="I121" t="str">
        <f t="shared" si="3"/>
        <v>Winner</v>
      </c>
      <c r="J121">
        <f t="shared" si="4"/>
        <v>2</v>
      </c>
      <c r="K121" t="str">
        <f t="shared" si="2"/>
        <v>Higher</v>
      </c>
    </row>
    <row r="122" spans="1:11" x14ac:dyDescent="0.25">
      <c r="A122">
        <v>2011</v>
      </c>
      <c r="B122" t="s">
        <v>18</v>
      </c>
      <c r="C122">
        <v>6</v>
      </c>
      <c r="D122" t="s">
        <v>149</v>
      </c>
      <c r="E122">
        <v>71</v>
      </c>
      <c r="F122">
        <v>11</v>
      </c>
      <c r="G122" t="s">
        <v>15</v>
      </c>
      <c r="H122">
        <v>86</v>
      </c>
      <c r="I122" t="str">
        <f t="shared" si="3"/>
        <v>Loser</v>
      </c>
      <c r="J122">
        <f t="shared" si="4"/>
        <v>11</v>
      </c>
      <c r="K122" t="str">
        <f t="shared" si="2"/>
        <v>Lower</v>
      </c>
    </row>
    <row r="123" spans="1:11" x14ac:dyDescent="0.25">
      <c r="A123">
        <v>2011</v>
      </c>
      <c r="B123" t="s">
        <v>18</v>
      </c>
      <c r="C123">
        <v>5</v>
      </c>
      <c r="D123" t="s">
        <v>105</v>
      </c>
      <c r="E123">
        <v>73</v>
      </c>
      <c r="F123">
        <v>12</v>
      </c>
      <c r="G123" t="s">
        <v>150</v>
      </c>
      <c r="H123">
        <v>68</v>
      </c>
      <c r="I123" t="str">
        <f t="shared" si="3"/>
        <v>Winner</v>
      </c>
      <c r="J123">
        <f t="shared" si="4"/>
        <v>5</v>
      </c>
      <c r="K123" t="str">
        <f t="shared" si="2"/>
        <v>Higher</v>
      </c>
    </row>
    <row r="124" spans="1:11" x14ac:dyDescent="0.25">
      <c r="A124">
        <v>2011</v>
      </c>
      <c r="B124" t="s">
        <v>18</v>
      </c>
      <c r="C124">
        <v>4</v>
      </c>
      <c r="D124" t="s">
        <v>9</v>
      </c>
      <c r="E124">
        <v>72</v>
      </c>
      <c r="F124">
        <v>13</v>
      </c>
      <c r="G124" t="s">
        <v>19</v>
      </c>
      <c r="H124">
        <v>58</v>
      </c>
      <c r="I124" t="str">
        <f t="shared" si="3"/>
        <v>Winner</v>
      </c>
      <c r="J124">
        <f t="shared" si="4"/>
        <v>4</v>
      </c>
      <c r="K124" t="str">
        <f t="shared" si="2"/>
        <v>Higher</v>
      </c>
    </row>
    <row r="125" spans="1:11" x14ac:dyDescent="0.25">
      <c r="A125">
        <v>2011</v>
      </c>
      <c r="B125" t="s">
        <v>18</v>
      </c>
      <c r="C125">
        <v>3</v>
      </c>
      <c r="D125" t="s">
        <v>121</v>
      </c>
      <c r="E125">
        <v>74</v>
      </c>
      <c r="F125">
        <v>14</v>
      </c>
      <c r="G125" t="s">
        <v>151</v>
      </c>
      <c r="H125">
        <v>66</v>
      </c>
      <c r="I125" t="str">
        <f t="shared" si="3"/>
        <v>Winner</v>
      </c>
      <c r="J125">
        <f t="shared" si="4"/>
        <v>3</v>
      </c>
      <c r="K125" t="str">
        <f t="shared" si="2"/>
        <v>Higher</v>
      </c>
    </row>
    <row r="126" spans="1:11" x14ac:dyDescent="0.25">
      <c r="A126">
        <v>2011</v>
      </c>
      <c r="B126" t="s">
        <v>18</v>
      </c>
      <c r="C126">
        <v>2</v>
      </c>
      <c r="D126" t="s">
        <v>5</v>
      </c>
      <c r="E126">
        <v>79</v>
      </c>
      <c r="F126">
        <v>15</v>
      </c>
      <c r="G126" t="s">
        <v>152</v>
      </c>
      <c r="H126">
        <v>51</v>
      </c>
      <c r="I126" t="str">
        <f t="shared" si="3"/>
        <v>Winner</v>
      </c>
      <c r="J126">
        <f t="shared" si="4"/>
        <v>2</v>
      </c>
      <c r="K126" t="str">
        <f t="shared" si="2"/>
        <v>Higher</v>
      </c>
    </row>
    <row r="127" spans="1:11" x14ac:dyDescent="0.25">
      <c r="A127">
        <v>2011</v>
      </c>
      <c r="B127" t="s">
        <v>18</v>
      </c>
      <c r="C127">
        <v>7</v>
      </c>
      <c r="D127" t="s">
        <v>37</v>
      </c>
      <c r="E127">
        <v>78</v>
      </c>
      <c r="F127">
        <v>10</v>
      </c>
      <c r="G127" t="s">
        <v>98</v>
      </c>
      <c r="H127">
        <v>76</v>
      </c>
      <c r="I127" t="str">
        <f t="shared" si="3"/>
        <v>Winner</v>
      </c>
      <c r="J127">
        <f t="shared" si="4"/>
        <v>7</v>
      </c>
      <c r="K127" t="str">
        <f t="shared" si="2"/>
        <v>Higher</v>
      </c>
    </row>
    <row r="128" spans="1:11" x14ac:dyDescent="0.25">
      <c r="A128">
        <v>2011</v>
      </c>
      <c r="B128" t="s">
        <v>18</v>
      </c>
      <c r="C128">
        <v>8</v>
      </c>
      <c r="D128" t="s">
        <v>34</v>
      </c>
      <c r="E128">
        <v>60</v>
      </c>
      <c r="F128">
        <v>9</v>
      </c>
      <c r="G128" t="s">
        <v>153</v>
      </c>
      <c r="H128">
        <v>58</v>
      </c>
      <c r="I128" t="str">
        <f t="shared" si="3"/>
        <v>Winner</v>
      </c>
      <c r="J128">
        <f t="shared" si="4"/>
        <v>8</v>
      </c>
      <c r="K128" t="str">
        <f t="shared" si="2"/>
        <v>Higher</v>
      </c>
    </row>
    <row r="129" spans="1:11" x14ac:dyDescent="0.25">
      <c r="A129">
        <v>2011</v>
      </c>
      <c r="B129" t="s">
        <v>18</v>
      </c>
      <c r="C129">
        <v>1</v>
      </c>
      <c r="D129" t="s">
        <v>38</v>
      </c>
      <c r="E129">
        <v>74</v>
      </c>
      <c r="F129">
        <v>16</v>
      </c>
      <c r="G129" t="s">
        <v>122</v>
      </c>
      <c r="H129">
        <v>51</v>
      </c>
      <c r="I129" t="str">
        <f t="shared" si="3"/>
        <v>Winner</v>
      </c>
      <c r="J129">
        <f t="shared" si="4"/>
        <v>1</v>
      </c>
      <c r="K129" t="str">
        <f t="shared" si="2"/>
        <v>Higher</v>
      </c>
    </row>
    <row r="130" spans="1:11" x14ac:dyDescent="0.25">
      <c r="A130">
        <v>2011</v>
      </c>
      <c r="B130" t="s">
        <v>18</v>
      </c>
      <c r="C130">
        <v>3</v>
      </c>
      <c r="D130" t="s">
        <v>127</v>
      </c>
      <c r="E130">
        <v>81</v>
      </c>
      <c r="F130">
        <v>14</v>
      </c>
      <c r="G130" t="s">
        <v>41</v>
      </c>
      <c r="H130">
        <v>52</v>
      </c>
      <c r="I130" t="str">
        <f t="shared" ref="I130:I193" si="5">IF($E130&gt;$H130,"Winner","Loser")</f>
        <v>Winner</v>
      </c>
      <c r="J130">
        <f t="shared" ref="J130:J193" si="6">IF($E130&gt;$H130,$C130,$F130)</f>
        <v>3</v>
      </c>
      <c r="K130" t="str">
        <f t="shared" si="2"/>
        <v>Higher</v>
      </c>
    </row>
    <row r="131" spans="1:11" x14ac:dyDescent="0.25">
      <c r="A131">
        <v>2011</v>
      </c>
      <c r="B131" t="s">
        <v>18</v>
      </c>
      <c r="C131">
        <v>6</v>
      </c>
      <c r="D131" t="s">
        <v>10</v>
      </c>
      <c r="E131">
        <v>78</v>
      </c>
      <c r="F131">
        <v>11</v>
      </c>
      <c r="G131" t="s">
        <v>20</v>
      </c>
      <c r="H131">
        <v>63</v>
      </c>
      <c r="I131" t="str">
        <f t="shared" si="5"/>
        <v>Winner</v>
      </c>
      <c r="J131">
        <f t="shared" si="6"/>
        <v>6</v>
      </c>
      <c r="K131" t="str">
        <f t="shared" si="2"/>
        <v>Higher</v>
      </c>
    </row>
    <row r="132" spans="1:11" x14ac:dyDescent="0.25">
      <c r="A132">
        <v>2011</v>
      </c>
      <c r="B132" t="s">
        <v>31</v>
      </c>
      <c r="C132">
        <v>16</v>
      </c>
      <c r="D132" t="s">
        <v>143</v>
      </c>
      <c r="E132">
        <v>70</v>
      </c>
      <c r="F132">
        <v>16</v>
      </c>
      <c r="G132" t="s">
        <v>154</v>
      </c>
      <c r="H132">
        <v>61</v>
      </c>
      <c r="I132" t="str">
        <f t="shared" si="5"/>
        <v>Winner</v>
      </c>
      <c r="J132">
        <f t="shared" si="6"/>
        <v>16</v>
      </c>
      <c r="K132" t="str">
        <f t="shared" si="2"/>
        <v>Higher</v>
      </c>
    </row>
    <row r="133" spans="1:11" x14ac:dyDescent="0.25">
      <c r="A133">
        <v>2011</v>
      </c>
      <c r="B133" t="s">
        <v>31</v>
      </c>
      <c r="C133">
        <v>11</v>
      </c>
      <c r="D133" t="s">
        <v>155</v>
      </c>
      <c r="E133">
        <v>46</v>
      </c>
      <c r="F133">
        <v>11</v>
      </c>
      <c r="G133" t="s">
        <v>108</v>
      </c>
      <c r="H133">
        <v>59</v>
      </c>
      <c r="I133" t="str">
        <f t="shared" si="5"/>
        <v>Loser</v>
      </c>
      <c r="J133">
        <f t="shared" si="6"/>
        <v>11</v>
      </c>
      <c r="K133" t="str">
        <f t="shared" si="2"/>
        <v>Lower</v>
      </c>
    </row>
    <row r="134" spans="1:11" x14ac:dyDescent="0.25">
      <c r="A134">
        <v>2011</v>
      </c>
      <c r="B134" t="s">
        <v>31</v>
      </c>
      <c r="C134">
        <v>16</v>
      </c>
      <c r="D134" t="s">
        <v>122</v>
      </c>
      <c r="E134">
        <v>81</v>
      </c>
      <c r="F134">
        <v>16</v>
      </c>
      <c r="G134" t="s">
        <v>156</v>
      </c>
      <c r="H134">
        <v>77</v>
      </c>
      <c r="I134" t="str">
        <f t="shared" si="5"/>
        <v>Winner</v>
      </c>
      <c r="J134">
        <f t="shared" si="6"/>
        <v>16</v>
      </c>
      <c r="K134" t="str">
        <f t="shared" si="2"/>
        <v>Higher</v>
      </c>
    </row>
    <row r="135" spans="1:11" x14ac:dyDescent="0.25">
      <c r="A135">
        <v>2011</v>
      </c>
      <c r="B135" t="s">
        <v>31</v>
      </c>
      <c r="C135">
        <v>12</v>
      </c>
      <c r="D135" t="s">
        <v>157</v>
      </c>
      <c r="E135">
        <v>52</v>
      </c>
      <c r="F135">
        <v>12</v>
      </c>
      <c r="G135" t="s">
        <v>145</v>
      </c>
      <c r="H135">
        <v>70</v>
      </c>
      <c r="I135" t="str">
        <f t="shared" si="5"/>
        <v>Loser</v>
      </c>
      <c r="J135">
        <f t="shared" si="6"/>
        <v>12</v>
      </c>
      <c r="K135" t="str">
        <f t="shared" si="2"/>
        <v>Lower</v>
      </c>
    </row>
    <row r="136" spans="1:11" x14ac:dyDescent="0.25">
      <c r="A136">
        <v>2010</v>
      </c>
      <c r="B136" t="s">
        <v>0</v>
      </c>
      <c r="C136">
        <v>5</v>
      </c>
      <c r="D136" t="s">
        <v>34</v>
      </c>
      <c r="E136">
        <v>59</v>
      </c>
      <c r="F136">
        <v>1</v>
      </c>
      <c r="G136" t="s">
        <v>22</v>
      </c>
      <c r="H136">
        <v>61</v>
      </c>
      <c r="I136" t="str">
        <f t="shared" si="5"/>
        <v>Loser</v>
      </c>
      <c r="J136">
        <f t="shared" si="6"/>
        <v>1</v>
      </c>
      <c r="K136" t="str">
        <f t="shared" si="2"/>
        <v>Lower</v>
      </c>
    </row>
    <row r="137" spans="1:11" x14ac:dyDescent="0.25">
      <c r="A137">
        <v>2010</v>
      </c>
      <c r="B137" t="s">
        <v>2</v>
      </c>
      <c r="C137">
        <v>5</v>
      </c>
      <c r="D137" t="s">
        <v>98</v>
      </c>
      <c r="E137">
        <v>50</v>
      </c>
      <c r="F137">
        <v>5</v>
      </c>
      <c r="G137" t="s">
        <v>34</v>
      </c>
      <c r="H137">
        <v>52</v>
      </c>
      <c r="I137" t="str">
        <f t="shared" si="5"/>
        <v>Loser</v>
      </c>
      <c r="J137">
        <f t="shared" si="6"/>
        <v>5</v>
      </c>
      <c r="K137" t="str">
        <f t="shared" si="2"/>
        <v>Lower</v>
      </c>
    </row>
    <row r="138" spans="1:11" x14ac:dyDescent="0.25">
      <c r="A138">
        <v>2010</v>
      </c>
      <c r="B138" t="s">
        <v>2</v>
      </c>
      <c r="C138">
        <v>2</v>
      </c>
      <c r="D138" t="s">
        <v>125</v>
      </c>
      <c r="E138">
        <v>57</v>
      </c>
      <c r="F138">
        <v>1</v>
      </c>
      <c r="G138" t="s">
        <v>22</v>
      </c>
      <c r="H138">
        <v>78</v>
      </c>
      <c r="I138" t="str">
        <f t="shared" si="5"/>
        <v>Loser</v>
      </c>
      <c r="J138">
        <f t="shared" si="6"/>
        <v>1</v>
      </c>
      <c r="K138" t="str">
        <f t="shared" si="2"/>
        <v>Lower</v>
      </c>
    </row>
    <row r="139" spans="1:11" x14ac:dyDescent="0.25">
      <c r="A139">
        <v>2010</v>
      </c>
      <c r="B139" t="s">
        <v>4</v>
      </c>
      <c r="C139">
        <v>1</v>
      </c>
      <c r="D139" t="s">
        <v>22</v>
      </c>
      <c r="E139">
        <v>78</v>
      </c>
      <c r="F139">
        <v>3</v>
      </c>
      <c r="G139" t="s">
        <v>93</v>
      </c>
      <c r="H139">
        <v>71</v>
      </c>
      <c r="I139" t="str">
        <f t="shared" si="5"/>
        <v>Winner</v>
      </c>
      <c r="J139">
        <f t="shared" si="6"/>
        <v>1</v>
      </c>
      <c r="K139" t="str">
        <f t="shared" si="2"/>
        <v>Higher</v>
      </c>
    </row>
    <row r="140" spans="1:11" x14ac:dyDescent="0.25">
      <c r="A140">
        <v>2010</v>
      </c>
      <c r="B140" t="s">
        <v>4</v>
      </c>
      <c r="C140">
        <v>5</v>
      </c>
      <c r="D140" t="s">
        <v>98</v>
      </c>
      <c r="E140">
        <v>70</v>
      </c>
      <c r="F140">
        <v>6</v>
      </c>
      <c r="G140" t="s">
        <v>139</v>
      </c>
      <c r="H140">
        <v>69</v>
      </c>
      <c r="I140" t="str">
        <f t="shared" si="5"/>
        <v>Winner</v>
      </c>
      <c r="J140">
        <f t="shared" si="6"/>
        <v>5</v>
      </c>
      <c r="K140" t="str">
        <f t="shared" si="2"/>
        <v>Higher</v>
      </c>
    </row>
    <row r="141" spans="1:11" x14ac:dyDescent="0.25">
      <c r="A141">
        <v>2010</v>
      </c>
      <c r="B141" t="s">
        <v>4</v>
      </c>
      <c r="C141">
        <v>1</v>
      </c>
      <c r="D141" t="s">
        <v>91</v>
      </c>
      <c r="E141">
        <v>66</v>
      </c>
      <c r="F141">
        <v>2</v>
      </c>
      <c r="G141" t="s">
        <v>125</v>
      </c>
      <c r="H141">
        <v>73</v>
      </c>
      <c r="I141" t="str">
        <f t="shared" si="5"/>
        <v>Loser</v>
      </c>
      <c r="J141">
        <f t="shared" si="6"/>
        <v>2</v>
      </c>
      <c r="K141" t="str">
        <f t="shared" si="2"/>
        <v>Lower</v>
      </c>
    </row>
    <row r="142" spans="1:11" x14ac:dyDescent="0.25">
      <c r="A142">
        <v>2010</v>
      </c>
      <c r="B142" t="s">
        <v>4</v>
      </c>
      <c r="C142">
        <v>5</v>
      </c>
      <c r="D142" t="s">
        <v>34</v>
      </c>
      <c r="E142">
        <v>63</v>
      </c>
      <c r="F142">
        <v>2</v>
      </c>
      <c r="G142" t="s">
        <v>105</v>
      </c>
      <c r="H142">
        <v>56</v>
      </c>
      <c r="I142" t="str">
        <f t="shared" si="5"/>
        <v>Winner</v>
      </c>
      <c r="J142">
        <f t="shared" si="6"/>
        <v>5</v>
      </c>
      <c r="K142" t="str">
        <f t="shared" si="2"/>
        <v>Higher</v>
      </c>
    </row>
    <row r="143" spans="1:11" x14ac:dyDescent="0.25">
      <c r="A143">
        <v>2010</v>
      </c>
      <c r="B143" t="s">
        <v>7</v>
      </c>
      <c r="C143">
        <v>9</v>
      </c>
      <c r="D143" t="s">
        <v>158</v>
      </c>
      <c r="E143">
        <v>52</v>
      </c>
      <c r="F143">
        <v>5</v>
      </c>
      <c r="G143" t="s">
        <v>98</v>
      </c>
      <c r="H143">
        <v>59</v>
      </c>
      <c r="I143" t="str">
        <f t="shared" si="5"/>
        <v>Loser</v>
      </c>
      <c r="J143">
        <f t="shared" si="6"/>
        <v>5</v>
      </c>
      <c r="K143" t="str">
        <f t="shared" si="2"/>
        <v>Lower</v>
      </c>
    </row>
    <row r="144" spans="1:11" x14ac:dyDescent="0.25">
      <c r="A144">
        <v>2010</v>
      </c>
      <c r="B144" t="s">
        <v>7</v>
      </c>
      <c r="C144">
        <v>1</v>
      </c>
      <c r="D144" t="s">
        <v>22</v>
      </c>
      <c r="E144">
        <v>70</v>
      </c>
      <c r="F144">
        <v>4</v>
      </c>
      <c r="G144" t="s">
        <v>102</v>
      </c>
      <c r="H144">
        <v>57</v>
      </c>
      <c r="I144" t="str">
        <f t="shared" si="5"/>
        <v>Winner</v>
      </c>
      <c r="J144">
        <f t="shared" si="6"/>
        <v>1</v>
      </c>
      <c r="K144" t="str">
        <f t="shared" si="2"/>
        <v>Higher</v>
      </c>
    </row>
    <row r="145" spans="1:11" x14ac:dyDescent="0.25">
      <c r="A145">
        <v>2010</v>
      </c>
      <c r="B145" t="s">
        <v>7</v>
      </c>
      <c r="C145">
        <v>3</v>
      </c>
      <c r="D145" t="s">
        <v>93</v>
      </c>
      <c r="E145">
        <v>72</v>
      </c>
      <c r="F145">
        <v>10</v>
      </c>
      <c r="G145" t="s">
        <v>116</v>
      </c>
      <c r="H145">
        <v>49</v>
      </c>
      <c r="I145" t="str">
        <f t="shared" si="5"/>
        <v>Winner</v>
      </c>
      <c r="J145">
        <f t="shared" si="6"/>
        <v>3</v>
      </c>
      <c r="K145" t="str">
        <f t="shared" si="2"/>
        <v>Higher</v>
      </c>
    </row>
    <row r="146" spans="1:11" x14ac:dyDescent="0.25">
      <c r="A146">
        <v>2010</v>
      </c>
      <c r="B146" t="s">
        <v>7</v>
      </c>
      <c r="C146">
        <v>6</v>
      </c>
      <c r="D146" t="s">
        <v>139</v>
      </c>
      <c r="E146">
        <v>76</v>
      </c>
      <c r="F146">
        <v>2</v>
      </c>
      <c r="G146" t="s">
        <v>92</v>
      </c>
      <c r="H146">
        <v>73</v>
      </c>
      <c r="I146" t="str">
        <f t="shared" si="5"/>
        <v>Winner</v>
      </c>
      <c r="J146">
        <f t="shared" si="6"/>
        <v>6</v>
      </c>
      <c r="K146" t="str">
        <f t="shared" si="2"/>
        <v>Higher</v>
      </c>
    </row>
    <row r="147" spans="1:11" x14ac:dyDescent="0.25">
      <c r="A147">
        <v>2010</v>
      </c>
      <c r="B147" t="s">
        <v>7</v>
      </c>
      <c r="C147">
        <v>11</v>
      </c>
      <c r="D147" t="s">
        <v>133</v>
      </c>
      <c r="E147">
        <v>56</v>
      </c>
      <c r="F147">
        <v>2</v>
      </c>
      <c r="G147" t="s">
        <v>125</v>
      </c>
      <c r="H147">
        <v>69</v>
      </c>
      <c r="I147" t="str">
        <f t="shared" si="5"/>
        <v>Loser</v>
      </c>
      <c r="J147">
        <f t="shared" si="6"/>
        <v>2</v>
      </c>
      <c r="K147" t="str">
        <f t="shared" si="2"/>
        <v>Lower</v>
      </c>
    </row>
    <row r="148" spans="1:11" x14ac:dyDescent="0.25">
      <c r="A148">
        <v>2010</v>
      </c>
      <c r="B148" t="s">
        <v>7</v>
      </c>
      <c r="C148">
        <v>1</v>
      </c>
      <c r="D148" t="s">
        <v>6</v>
      </c>
      <c r="E148">
        <v>59</v>
      </c>
      <c r="F148">
        <v>5</v>
      </c>
      <c r="G148" t="s">
        <v>34</v>
      </c>
      <c r="H148">
        <v>63</v>
      </c>
      <c r="I148" t="str">
        <f t="shared" si="5"/>
        <v>Loser</v>
      </c>
      <c r="J148">
        <f t="shared" si="6"/>
        <v>5</v>
      </c>
      <c r="K148" t="str">
        <f t="shared" si="2"/>
        <v>Lower</v>
      </c>
    </row>
    <row r="149" spans="1:11" x14ac:dyDescent="0.25">
      <c r="A149">
        <v>2010</v>
      </c>
      <c r="B149" t="s">
        <v>7</v>
      </c>
      <c r="C149">
        <v>1</v>
      </c>
      <c r="D149" t="s">
        <v>91</v>
      </c>
      <c r="E149">
        <v>62</v>
      </c>
      <c r="F149">
        <v>12</v>
      </c>
      <c r="G149" t="s">
        <v>159</v>
      </c>
      <c r="H149">
        <v>45</v>
      </c>
      <c r="I149" t="str">
        <f t="shared" si="5"/>
        <v>Winner</v>
      </c>
      <c r="J149">
        <f t="shared" si="6"/>
        <v>1</v>
      </c>
      <c r="K149" t="str">
        <f t="shared" si="2"/>
        <v>Higher</v>
      </c>
    </row>
    <row r="150" spans="1:11" x14ac:dyDescent="0.25">
      <c r="A150">
        <v>2010</v>
      </c>
      <c r="B150" t="s">
        <v>7</v>
      </c>
      <c r="C150">
        <v>6</v>
      </c>
      <c r="D150" t="s">
        <v>95</v>
      </c>
      <c r="E150">
        <v>96</v>
      </c>
      <c r="F150">
        <v>2</v>
      </c>
      <c r="G150" t="s">
        <v>105</v>
      </c>
      <c r="H150">
        <v>101</v>
      </c>
      <c r="I150" t="str">
        <f t="shared" si="5"/>
        <v>Loser</v>
      </c>
      <c r="J150">
        <f t="shared" si="6"/>
        <v>2</v>
      </c>
      <c r="K150" t="str">
        <f t="shared" si="2"/>
        <v>Lower</v>
      </c>
    </row>
    <row r="151" spans="1:11" x14ac:dyDescent="0.25">
      <c r="A151">
        <v>2010</v>
      </c>
      <c r="B151" t="s">
        <v>12</v>
      </c>
      <c r="C151">
        <v>10</v>
      </c>
      <c r="D151" t="s">
        <v>20</v>
      </c>
      <c r="E151">
        <v>59</v>
      </c>
      <c r="F151">
        <v>2</v>
      </c>
      <c r="G151" t="s">
        <v>125</v>
      </c>
      <c r="H151">
        <v>68</v>
      </c>
      <c r="I151" t="str">
        <f t="shared" si="5"/>
        <v>Loser</v>
      </c>
      <c r="J151">
        <f t="shared" si="6"/>
        <v>2</v>
      </c>
      <c r="K151" t="str">
        <f t="shared" si="2"/>
        <v>Lower</v>
      </c>
    </row>
    <row r="152" spans="1:11" x14ac:dyDescent="0.25">
      <c r="A152">
        <v>2010</v>
      </c>
      <c r="B152" t="s">
        <v>12</v>
      </c>
      <c r="C152">
        <v>12</v>
      </c>
      <c r="D152" t="s">
        <v>159</v>
      </c>
      <c r="E152">
        <v>87</v>
      </c>
      <c r="F152">
        <v>4</v>
      </c>
      <c r="G152" t="s">
        <v>9</v>
      </c>
      <c r="H152">
        <v>69</v>
      </c>
      <c r="I152" t="str">
        <f t="shared" si="5"/>
        <v>Winner</v>
      </c>
      <c r="J152">
        <f t="shared" si="6"/>
        <v>12</v>
      </c>
      <c r="K152" t="str">
        <f t="shared" si="2"/>
        <v>Higher</v>
      </c>
    </row>
    <row r="153" spans="1:11" x14ac:dyDescent="0.25">
      <c r="A153">
        <v>2010</v>
      </c>
      <c r="B153" t="s">
        <v>12</v>
      </c>
      <c r="C153">
        <v>6</v>
      </c>
      <c r="D153" t="s">
        <v>95</v>
      </c>
      <c r="E153">
        <v>71</v>
      </c>
      <c r="F153">
        <v>3</v>
      </c>
      <c r="G153" t="s">
        <v>38</v>
      </c>
      <c r="H153">
        <v>68</v>
      </c>
      <c r="I153" t="str">
        <f t="shared" si="5"/>
        <v>Winner</v>
      </c>
      <c r="J153">
        <f t="shared" si="6"/>
        <v>6</v>
      </c>
      <c r="K153" t="str">
        <f t="shared" si="2"/>
        <v>Higher</v>
      </c>
    </row>
    <row r="154" spans="1:11" x14ac:dyDescent="0.25">
      <c r="A154">
        <v>2010</v>
      </c>
      <c r="B154" t="s">
        <v>12</v>
      </c>
      <c r="C154">
        <v>1</v>
      </c>
      <c r="D154" t="s">
        <v>6</v>
      </c>
      <c r="E154">
        <v>87</v>
      </c>
      <c r="F154">
        <v>8</v>
      </c>
      <c r="G154" t="s">
        <v>15</v>
      </c>
      <c r="H154">
        <v>65</v>
      </c>
      <c r="I154" t="str">
        <f t="shared" si="5"/>
        <v>Winner</v>
      </c>
      <c r="J154">
        <f t="shared" si="6"/>
        <v>1</v>
      </c>
      <c r="K154" t="str">
        <f t="shared" si="2"/>
        <v>Higher</v>
      </c>
    </row>
    <row r="155" spans="1:11" x14ac:dyDescent="0.25">
      <c r="A155">
        <v>2010</v>
      </c>
      <c r="B155" t="s">
        <v>12</v>
      </c>
      <c r="C155">
        <v>10</v>
      </c>
      <c r="D155" t="s">
        <v>160</v>
      </c>
      <c r="E155">
        <v>66</v>
      </c>
      <c r="F155">
        <v>2</v>
      </c>
      <c r="G155" t="s">
        <v>92</v>
      </c>
      <c r="H155">
        <v>75</v>
      </c>
      <c r="I155" t="str">
        <f t="shared" si="5"/>
        <v>Loser</v>
      </c>
      <c r="J155">
        <f t="shared" si="6"/>
        <v>2</v>
      </c>
      <c r="K155" t="str">
        <f t="shared" si="2"/>
        <v>Lower</v>
      </c>
    </row>
    <row r="156" spans="1:11" x14ac:dyDescent="0.25">
      <c r="A156">
        <v>2010</v>
      </c>
      <c r="B156" t="s">
        <v>12</v>
      </c>
      <c r="C156">
        <v>5</v>
      </c>
      <c r="D156" t="s">
        <v>98</v>
      </c>
      <c r="E156">
        <v>85</v>
      </c>
      <c r="F156">
        <v>4</v>
      </c>
      <c r="G156" t="s">
        <v>161</v>
      </c>
      <c r="H156">
        <v>83</v>
      </c>
      <c r="I156" t="str">
        <f t="shared" si="5"/>
        <v>Winner</v>
      </c>
      <c r="J156">
        <f t="shared" si="6"/>
        <v>5</v>
      </c>
      <c r="K156" t="str">
        <f t="shared" si="2"/>
        <v>Higher</v>
      </c>
    </row>
    <row r="157" spans="1:11" x14ac:dyDescent="0.25">
      <c r="A157">
        <v>2010</v>
      </c>
      <c r="B157" t="s">
        <v>12</v>
      </c>
      <c r="C157">
        <v>5</v>
      </c>
      <c r="D157" t="s">
        <v>138</v>
      </c>
      <c r="E157">
        <v>61</v>
      </c>
      <c r="F157">
        <v>4</v>
      </c>
      <c r="G157" t="s">
        <v>102</v>
      </c>
      <c r="H157">
        <v>63</v>
      </c>
      <c r="I157" t="str">
        <f t="shared" si="5"/>
        <v>Loser</v>
      </c>
      <c r="J157">
        <f t="shared" si="6"/>
        <v>4</v>
      </c>
      <c r="K157" t="str">
        <f t="shared" si="2"/>
        <v>Lower</v>
      </c>
    </row>
    <row r="158" spans="1:11" x14ac:dyDescent="0.25">
      <c r="A158">
        <v>2010</v>
      </c>
      <c r="B158" t="s">
        <v>12</v>
      </c>
      <c r="C158">
        <v>1</v>
      </c>
      <c r="D158" t="s">
        <v>22</v>
      </c>
      <c r="E158">
        <v>68</v>
      </c>
      <c r="F158">
        <v>8</v>
      </c>
      <c r="G158" t="s">
        <v>32</v>
      </c>
      <c r="H158">
        <v>53</v>
      </c>
      <c r="I158" t="str">
        <f t="shared" si="5"/>
        <v>Winner</v>
      </c>
      <c r="J158">
        <f t="shared" si="6"/>
        <v>1</v>
      </c>
      <c r="K158" t="str">
        <f t="shared" si="2"/>
        <v>Higher</v>
      </c>
    </row>
    <row r="159" spans="1:11" x14ac:dyDescent="0.25">
      <c r="A159">
        <v>2010</v>
      </c>
      <c r="B159" t="s">
        <v>12</v>
      </c>
      <c r="C159">
        <v>10</v>
      </c>
      <c r="D159" t="s">
        <v>116</v>
      </c>
      <c r="E159">
        <v>75</v>
      </c>
      <c r="F159">
        <v>2</v>
      </c>
      <c r="G159" t="s">
        <v>40</v>
      </c>
      <c r="H159">
        <v>68</v>
      </c>
      <c r="I159" t="str">
        <f t="shared" si="5"/>
        <v>Winner</v>
      </c>
      <c r="J159">
        <f t="shared" si="6"/>
        <v>10</v>
      </c>
      <c r="K159" t="str">
        <f t="shared" si="2"/>
        <v>Higher</v>
      </c>
    </row>
    <row r="160" spans="1:11" x14ac:dyDescent="0.25">
      <c r="A160">
        <v>2010</v>
      </c>
      <c r="B160" t="s">
        <v>12</v>
      </c>
      <c r="C160">
        <v>7</v>
      </c>
      <c r="D160" t="s">
        <v>121</v>
      </c>
      <c r="E160">
        <v>72</v>
      </c>
      <c r="F160">
        <v>2</v>
      </c>
      <c r="G160" t="s">
        <v>105</v>
      </c>
      <c r="H160">
        <v>84</v>
      </c>
      <c r="I160" t="str">
        <f t="shared" si="5"/>
        <v>Loser</v>
      </c>
      <c r="J160">
        <f t="shared" si="6"/>
        <v>2</v>
      </c>
      <c r="K160" t="str">
        <f t="shared" si="2"/>
        <v>Lower</v>
      </c>
    </row>
    <row r="161" spans="1:11" x14ac:dyDescent="0.25">
      <c r="A161">
        <v>2010</v>
      </c>
      <c r="B161" t="s">
        <v>12</v>
      </c>
      <c r="C161">
        <v>5</v>
      </c>
      <c r="D161" t="s">
        <v>34</v>
      </c>
      <c r="E161">
        <v>54</v>
      </c>
      <c r="F161">
        <v>13</v>
      </c>
      <c r="G161" t="s">
        <v>106</v>
      </c>
      <c r="H161">
        <v>52</v>
      </c>
      <c r="I161" t="str">
        <f t="shared" si="5"/>
        <v>Winner</v>
      </c>
      <c r="J161">
        <f t="shared" si="6"/>
        <v>5</v>
      </c>
      <c r="K161" t="str">
        <f t="shared" si="2"/>
        <v>Higher</v>
      </c>
    </row>
    <row r="162" spans="1:11" x14ac:dyDescent="0.25">
      <c r="A162">
        <v>2010</v>
      </c>
      <c r="B162" t="s">
        <v>12</v>
      </c>
      <c r="C162">
        <v>1</v>
      </c>
      <c r="D162" t="s">
        <v>1</v>
      </c>
      <c r="E162">
        <v>67</v>
      </c>
      <c r="F162">
        <v>9</v>
      </c>
      <c r="G162" t="s">
        <v>158</v>
      </c>
      <c r="H162">
        <v>69</v>
      </c>
      <c r="I162" t="str">
        <f t="shared" si="5"/>
        <v>Loser</v>
      </c>
      <c r="J162">
        <f t="shared" si="6"/>
        <v>9</v>
      </c>
      <c r="K162" t="str">
        <f t="shared" si="2"/>
        <v>Lower</v>
      </c>
    </row>
    <row r="163" spans="1:11" x14ac:dyDescent="0.25">
      <c r="A163">
        <v>2010</v>
      </c>
      <c r="B163" t="s">
        <v>12</v>
      </c>
      <c r="C163">
        <v>1</v>
      </c>
      <c r="D163" t="s">
        <v>91</v>
      </c>
      <c r="E163">
        <v>90</v>
      </c>
      <c r="F163">
        <v>9</v>
      </c>
      <c r="G163" t="s">
        <v>162</v>
      </c>
      <c r="H163">
        <v>60</v>
      </c>
      <c r="I163" t="str">
        <f t="shared" si="5"/>
        <v>Winner</v>
      </c>
      <c r="J163">
        <f t="shared" si="6"/>
        <v>1</v>
      </c>
      <c r="K163" t="str">
        <f t="shared" si="2"/>
        <v>Higher</v>
      </c>
    </row>
    <row r="164" spans="1:11" x14ac:dyDescent="0.25">
      <c r="A164">
        <v>2010</v>
      </c>
      <c r="B164" t="s">
        <v>12</v>
      </c>
      <c r="C164">
        <v>11</v>
      </c>
      <c r="D164" t="s">
        <v>133</v>
      </c>
      <c r="E164">
        <v>82</v>
      </c>
      <c r="F164">
        <v>3</v>
      </c>
      <c r="G164" t="s">
        <v>17</v>
      </c>
      <c r="H164">
        <v>64</v>
      </c>
      <c r="I164" t="str">
        <f t="shared" si="5"/>
        <v>Winner</v>
      </c>
      <c r="J164">
        <f t="shared" si="6"/>
        <v>11</v>
      </c>
      <c r="K164" t="str">
        <f t="shared" si="2"/>
        <v>Higher</v>
      </c>
    </row>
    <row r="165" spans="1:11" x14ac:dyDescent="0.25">
      <c r="A165">
        <v>2010</v>
      </c>
      <c r="B165" t="s">
        <v>12</v>
      </c>
      <c r="C165">
        <v>11</v>
      </c>
      <c r="D165" t="s">
        <v>153</v>
      </c>
      <c r="E165">
        <v>68</v>
      </c>
      <c r="F165">
        <v>3</v>
      </c>
      <c r="G165" t="s">
        <v>93</v>
      </c>
      <c r="H165">
        <v>76</v>
      </c>
      <c r="I165" t="str">
        <f t="shared" si="5"/>
        <v>Loser</v>
      </c>
      <c r="J165">
        <f t="shared" si="6"/>
        <v>3</v>
      </c>
      <c r="K165" t="str">
        <f t="shared" si="2"/>
        <v>Lower</v>
      </c>
    </row>
    <row r="166" spans="1:11" x14ac:dyDescent="0.25">
      <c r="A166">
        <v>2010</v>
      </c>
      <c r="B166" t="s">
        <v>12</v>
      </c>
      <c r="C166">
        <v>6</v>
      </c>
      <c r="D166" t="s">
        <v>139</v>
      </c>
      <c r="E166">
        <v>83</v>
      </c>
      <c r="F166">
        <v>14</v>
      </c>
      <c r="G166" t="s">
        <v>96</v>
      </c>
      <c r="H166">
        <v>68</v>
      </c>
      <c r="I166" t="str">
        <f t="shared" si="5"/>
        <v>Winner</v>
      </c>
      <c r="J166">
        <f t="shared" si="6"/>
        <v>6</v>
      </c>
      <c r="K166" t="str">
        <f t="shared" si="2"/>
        <v>Higher</v>
      </c>
    </row>
    <row r="167" spans="1:11" x14ac:dyDescent="0.25">
      <c r="A167">
        <v>2010</v>
      </c>
      <c r="B167" t="s">
        <v>18</v>
      </c>
      <c r="C167">
        <v>5</v>
      </c>
      <c r="D167" t="s">
        <v>98</v>
      </c>
      <c r="E167">
        <v>70</v>
      </c>
      <c r="F167">
        <v>12</v>
      </c>
      <c r="G167" t="s">
        <v>128</v>
      </c>
      <c r="H167">
        <v>67</v>
      </c>
      <c r="I167" t="str">
        <f t="shared" si="5"/>
        <v>Winner</v>
      </c>
      <c r="J167">
        <f t="shared" si="6"/>
        <v>5</v>
      </c>
      <c r="K167" t="str">
        <f t="shared" si="2"/>
        <v>Higher</v>
      </c>
    </row>
    <row r="168" spans="1:11" x14ac:dyDescent="0.25">
      <c r="A168">
        <v>2010</v>
      </c>
      <c r="B168" t="s">
        <v>18</v>
      </c>
      <c r="C168">
        <v>4</v>
      </c>
      <c r="D168" t="s">
        <v>161</v>
      </c>
      <c r="E168">
        <v>89</v>
      </c>
      <c r="F168">
        <v>13</v>
      </c>
      <c r="G168" t="s">
        <v>163</v>
      </c>
      <c r="H168">
        <v>77</v>
      </c>
      <c r="I168" t="str">
        <f t="shared" si="5"/>
        <v>Winner</v>
      </c>
      <c r="J168">
        <f t="shared" si="6"/>
        <v>4</v>
      </c>
      <c r="K168" t="str">
        <f t="shared" si="2"/>
        <v>Higher</v>
      </c>
    </row>
    <row r="169" spans="1:11" x14ac:dyDescent="0.25">
      <c r="A169">
        <v>2010</v>
      </c>
      <c r="B169" t="s">
        <v>18</v>
      </c>
      <c r="C169">
        <v>1</v>
      </c>
      <c r="D169" t="s">
        <v>6</v>
      </c>
      <c r="E169">
        <v>79</v>
      </c>
      <c r="F169">
        <v>16</v>
      </c>
      <c r="G169" t="s">
        <v>115</v>
      </c>
      <c r="H169">
        <v>56</v>
      </c>
      <c r="I169" t="str">
        <f t="shared" si="5"/>
        <v>Winner</v>
      </c>
      <c r="J169">
        <f t="shared" si="6"/>
        <v>1</v>
      </c>
      <c r="K169" t="str">
        <f t="shared" si="2"/>
        <v>Higher</v>
      </c>
    </row>
    <row r="170" spans="1:11" x14ac:dyDescent="0.25">
      <c r="A170">
        <v>2010</v>
      </c>
      <c r="B170" t="s">
        <v>18</v>
      </c>
      <c r="C170">
        <v>2</v>
      </c>
      <c r="D170" t="s">
        <v>92</v>
      </c>
      <c r="E170">
        <v>68</v>
      </c>
      <c r="F170">
        <v>15</v>
      </c>
      <c r="G170" t="s">
        <v>152</v>
      </c>
      <c r="H170">
        <v>51</v>
      </c>
      <c r="I170" t="str">
        <f t="shared" si="5"/>
        <v>Winner</v>
      </c>
      <c r="J170">
        <f t="shared" si="6"/>
        <v>2</v>
      </c>
      <c r="K170" t="str">
        <f t="shared" si="2"/>
        <v>Higher</v>
      </c>
    </row>
    <row r="171" spans="1:11" x14ac:dyDescent="0.25">
      <c r="A171">
        <v>2010</v>
      </c>
      <c r="B171" t="s">
        <v>18</v>
      </c>
      <c r="C171">
        <v>7</v>
      </c>
      <c r="D171" t="s">
        <v>145</v>
      </c>
      <c r="E171">
        <v>78</v>
      </c>
      <c r="F171">
        <v>10</v>
      </c>
      <c r="G171" t="s">
        <v>20</v>
      </c>
      <c r="H171">
        <v>86</v>
      </c>
      <c r="I171" t="str">
        <f t="shared" si="5"/>
        <v>Loser</v>
      </c>
      <c r="J171">
        <f t="shared" si="6"/>
        <v>10</v>
      </c>
      <c r="K171" t="str">
        <f t="shared" si="2"/>
        <v>Lower</v>
      </c>
    </row>
    <row r="172" spans="1:11" x14ac:dyDescent="0.25">
      <c r="A172">
        <v>2010</v>
      </c>
      <c r="B172" t="s">
        <v>18</v>
      </c>
      <c r="C172">
        <v>4</v>
      </c>
      <c r="D172" t="s">
        <v>102</v>
      </c>
      <c r="E172">
        <v>72</v>
      </c>
      <c r="F172">
        <v>13</v>
      </c>
      <c r="G172" t="s">
        <v>164</v>
      </c>
      <c r="H172">
        <v>64</v>
      </c>
      <c r="I172" t="str">
        <f t="shared" si="5"/>
        <v>Winner</v>
      </c>
      <c r="J172">
        <f t="shared" si="6"/>
        <v>4</v>
      </c>
      <c r="K172" t="str">
        <f t="shared" si="2"/>
        <v>Higher</v>
      </c>
    </row>
    <row r="173" spans="1:11" x14ac:dyDescent="0.25">
      <c r="A173">
        <v>2010</v>
      </c>
      <c r="B173" t="s">
        <v>18</v>
      </c>
      <c r="C173">
        <v>7</v>
      </c>
      <c r="D173" t="s">
        <v>165</v>
      </c>
      <c r="E173">
        <v>59</v>
      </c>
      <c r="F173">
        <v>10</v>
      </c>
      <c r="G173" t="s">
        <v>160</v>
      </c>
      <c r="H173">
        <v>64</v>
      </c>
      <c r="I173" t="str">
        <f t="shared" si="5"/>
        <v>Loser</v>
      </c>
      <c r="J173">
        <f t="shared" si="6"/>
        <v>10</v>
      </c>
      <c r="K173" t="str">
        <f t="shared" si="2"/>
        <v>Lower</v>
      </c>
    </row>
    <row r="174" spans="1:11" x14ac:dyDescent="0.25">
      <c r="A174">
        <v>2010</v>
      </c>
      <c r="B174" t="s">
        <v>18</v>
      </c>
      <c r="C174">
        <v>8</v>
      </c>
      <c r="D174" t="s">
        <v>15</v>
      </c>
      <c r="E174">
        <v>67</v>
      </c>
      <c r="F174">
        <v>9</v>
      </c>
      <c r="G174" t="s">
        <v>103</v>
      </c>
      <c r="H174">
        <v>60</v>
      </c>
      <c r="I174" t="str">
        <f t="shared" si="5"/>
        <v>Winner</v>
      </c>
      <c r="J174">
        <f t="shared" si="6"/>
        <v>8</v>
      </c>
      <c r="K174" t="str">
        <f t="shared" si="2"/>
        <v>Higher</v>
      </c>
    </row>
    <row r="175" spans="1:11" x14ac:dyDescent="0.25">
      <c r="A175">
        <v>2010</v>
      </c>
      <c r="B175" t="s">
        <v>18</v>
      </c>
      <c r="C175">
        <v>4</v>
      </c>
      <c r="D175" t="s">
        <v>9</v>
      </c>
      <c r="E175">
        <v>53</v>
      </c>
      <c r="F175">
        <v>13</v>
      </c>
      <c r="G175" t="s">
        <v>151</v>
      </c>
      <c r="H175">
        <v>49</v>
      </c>
      <c r="I175" t="str">
        <f t="shared" si="5"/>
        <v>Winner</v>
      </c>
      <c r="J175">
        <f t="shared" si="6"/>
        <v>4</v>
      </c>
      <c r="K175" t="str">
        <f t="shared" si="2"/>
        <v>Higher</v>
      </c>
    </row>
    <row r="176" spans="1:11" x14ac:dyDescent="0.25">
      <c r="A176">
        <v>2010</v>
      </c>
      <c r="B176" t="s">
        <v>18</v>
      </c>
      <c r="C176">
        <v>5</v>
      </c>
      <c r="D176" t="s">
        <v>138</v>
      </c>
      <c r="E176">
        <v>69</v>
      </c>
      <c r="F176">
        <v>12</v>
      </c>
      <c r="G176" t="s">
        <v>150</v>
      </c>
      <c r="H176">
        <v>53</v>
      </c>
      <c r="I176" t="str">
        <f t="shared" si="5"/>
        <v>Winner</v>
      </c>
      <c r="J176">
        <f t="shared" si="6"/>
        <v>5</v>
      </c>
      <c r="K176" t="str">
        <f t="shared" si="2"/>
        <v>Higher</v>
      </c>
    </row>
    <row r="177" spans="1:11" x14ac:dyDescent="0.25">
      <c r="A177">
        <v>2010</v>
      </c>
      <c r="B177" t="s">
        <v>18</v>
      </c>
      <c r="C177">
        <v>5</v>
      </c>
      <c r="D177" t="s">
        <v>24</v>
      </c>
      <c r="E177">
        <v>65</v>
      </c>
      <c r="F177">
        <v>12</v>
      </c>
      <c r="G177" t="s">
        <v>159</v>
      </c>
      <c r="H177">
        <v>78</v>
      </c>
      <c r="I177" t="str">
        <f t="shared" si="5"/>
        <v>Loser</v>
      </c>
      <c r="J177">
        <f t="shared" si="6"/>
        <v>12</v>
      </c>
      <c r="K177" t="str">
        <f t="shared" si="2"/>
        <v>Lower</v>
      </c>
    </row>
    <row r="178" spans="1:11" x14ac:dyDescent="0.25">
      <c r="A178">
        <v>2010</v>
      </c>
      <c r="B178" t="s">
        <v>18</v>
      </c>
      <c r="C178">
        <v>8</v>
      </c>
      <c r="D178" t="s">
        <v>32</v>
      </c>
      <c r="E178">
        <v>77</v>
      </c>
      <c r="F178">
        <v>9</v>
      </c>
      <c r="G178" t="s">
        <v>3</v>
      </c>
      <c r="H178">
        <v>62</v>
      </c>
      <c r="I178" t="str">
        <f t="shared" si="5"/>
        <v>Winner</v>
      </c>
      <c r="J178">
        <f t="shared" si="6"/>
        <v>8</v>
      </c>
      <c r="K178" t="str">
        <f t="shared" si="2"/>
        <v>Higher</v>
      </c>
    </row>
    <row r="179" spans="1:11" x14ac:dyDescent="0.25">
      <c r="A179">
        <v>2010</v>
      </c>
      <c r="B179" t="s">
        <v>18</v>
      </c>
      <c r="C179">
        <v>3</v>
      </c>
      <c r="D179" t="s">
        <v>38</v>
      </c>
      <c r="E179">
        <v>89</v>
      </c>
      <c r="F179">
        <v>14</v>
      </c>
      <c r="G179" t="s">
        <v>136</v>
      </c>
      <c r="H179">
        <v>66</v>
      </c>
      <c r="I179" t="str">
        <f t="shared" si="5"/>
        <v>Winner</v>
      </c>
      <c r="J179">
        <f t="shared" si="6"/>
        <v>3</v>
      </c>
      <c r="K179" t="str">
        <f t="shared" si="2"/>
        <v>Higher</v>
      </c>
    </row>
    <row r="180" spans="1:11" x14ac:dyDescent="0.25">
      <c r="A180">
        <v>2010</v>
      </c>
      <c r="B180" t="s">
        <v>18</v>
      </c>
      <c r="C180">
        <v>1</v>
      </c>
      <c r="D180" t="s">
        <v>22</v>
      </c>
      <c r="E180">
        <v>73</v>
      </c>
      <c r="F180">
        <v>16</v>
      </c>
      <c r="G180" t="s">
        <v>166</v>
      </c>
      <c r="H180">
        <v>44</v>
      </c>
      <c r="I180" t="str">
        <f t="shared" si="5"/>
        <v>Winner</v>
      </c>
      <c r="J180">
        <f t="shared" si="6"/>
        <v>1</v>
      </c>
      <c r="K180" t="str">
        <f t="shared" si="2"/>
        <v>Higher</v>
      </c>
    </row>
    <row r="181" spans="1:11" x14ac:dyDescent="0.25">
      <c r="A181">
        <v>2010</v>
      </c>
      <c r="B181" t="s">
        <v>18</v>
      </c>
      <c r="C181">
        <v>6</v>
      </c>
      <c r="D181" t="s">
        <v>95</v>
      </c>
      <c r="E181">
        <v>65</v>
      </c>
      <c r="F181">
        <v>11</v>
      </c>
      <c r="G181" t="s">
        <v>42</v>
      </c>
      <c r="H181">
        <v>54</v>
      </c>
      <c r="I181" t="str">
        <f t="shared" si="5"/>
        <v>Winner</v>
      </c>
      <c r="J181">
        <f t="shared" si="6"/>
        <v>6</v>
      </c>
      <c r="K181" t="str">
        <f t="shared" si="2"/>
        <v>Higher</v>
      </c>
    </row>
    <row r="182" spans="1:11" x14ac:dyDescent="0.25">
      <c r="A182">
        <v>2010</v>
      </c>
      <c r="B182" t="s">
        <v>18</v>
      </c>
      <c r="C182">
        <v>2</v>
      </c>
      <c r="D182" t="s">
        <v>125</v>
      </c>
      <c r="E182">
        <v>77</v>
      </c>
      <c r="F182">
        <v>15</v>
      </c>
      <c r="G182" t="s">
        <v>167</v>
      </c>
      <c r="H182">
        <v>50</v>
      </c>
      <c r="I182" t="str">
        <f t="shared" si="5"/>
        <v>Winner</v>
      </c>
      <c r="J182">
        <f t="shared" si="6"/>
        <v>2</v>
      </c>
      <c r="K182" t="str">
        <f t="shared" si="2"/>
        <v>Higher</v>
      </c>
    </row>
    <row r="183" spans="1:11" x14ac:dyDescent="0.25">
      <c r="A183">
        <v>2010</v>
      </c>
      <c r="B183" t="s">
        <v>18</v>
      </c>
      <c r="C183">
        <v>2</v>
      </c>
      <c r="D183" t="s">
        <v>105</v>
      </c>
      <c r="E183">
        <v>82</v>
      </c>
      <c r="F183">
        <v>15</v>
      </c>
      <c r="G183" t="s">
        <v>168</v>
      </c>
      <c r="H183">
        <v>62</v>
      </c>
      <c r="I183" t="str">
        <f t="shared" si="5"/>
        <v>Winner</v>
      </c>
      <c r="J183">
        <f t="shared" si="6"/>
        <v>2</v>
      </c>
      <c r="K183" t="str">
        <f t="shared" si="2"/>
        <v>Higher</v>
      </c>
    </row>
    <row r="184" spans="1:11" x14ac:dyDescent="0.25">
      <c r="A184">
        <v>2010</v>
      </c>
      <c r="B184" t="s">
        <v>18</v>
      </c>
      <c r="C184">
        <v>4</v>
      </c>
      <c r="D184" t="s">
        <v>107</v>
      </c>
      <c r="E184">
        <v>65</v>
      </c>
      <c r="F184">
        <v>13</v>
      </c>
      <c r="G184" t="s">
        <v>106</v>
      </c>
      <c r="H184">
        <v>66</v>
      </c>
      <c r="I184" t="str">
        <f t="shared" si="5"/>
        <v>Loser</v>
      </c>
      <c r="J184">
        <f t="shared" si="6"/>
        <v>13</v>
      </c>
      <c r="K184" t="str">
        <f t="shared" si="2"/>
        <v>Lower</v>
      </c>
    </row>
    <row r="185" spans="1:11" x14ac:dyDescent="0.25">
      <c r="A185">
        <v>2010</v>
      </c>
      <c r="B185" t="s">
        <v>18</v>
      </c>
      <c r="C185">
        <v>7</v>
      </c>
      <c r="D185" t="s">
        <v>121</v>
      </c>
      <c r="E185">
        <v>99</v>
      </c>
      <c r="F185">
        <v>10</v>
      </c>
      <c r="G185" t="s">
        <v>5</v>
      </c>
      <c r="H185">
        <v>92</v>
      </c>
      <c r="I185" t="str">
        <f t="shared" si="5"/>
        <v>Winner</v>
      </c>
      <c r="J185">
        <f t="shared" si="6"/>
        <v>7</v>
      </c>
      <c r="K185" t="str">
        <f t="shared" si="2"/>
        <v>Higher</v>
      </c>
    </row>
    <row r="186" spans="1:11" x14ac:dyDescent="0.25">
      <c r="A186">
        <v>2010</v>
      </c>
      <c r="B186" t="s">
        <v>18</v>
      </c>
      <c r="C186">
        <v>5</v>
      </c>
      <c r="D186" t="s">
        <v>34</v>
      </c>
      <c r="E186">
        <v>77</v>
      </c>
      <c r="F186">
        <v>12</v>
      </c>
      <c r="G186" t="s">
        <v>169</v>
      </c>
      <c r="H186">
        <v>59</v>
      </c>
      <c r="I186" t="str">
        <f t="shared" si="5"/>
        <v>Winner</v>
      </c>
      <c r="J186">
        <f t="shared" si="6"/>
        <v>5</v>
      </c>
      <c r="K186" t="str">
        <f t="shared" si="2"/>
        <v>Higher</v>
      </c>
    </row>
    <row r="187" spans="1:11" x14ac:dyDescent="0.25">
      <c r="A187">
        <v>2010</v>
      </c>
      <c r="B187" t="s">
        <v>18</v>
      </c>
      <c r="C187">
        <v>3</v>
      </c>
      <c r="D187" t="s">
        <v>17</v>
      </c>
      <c r="E187">
        <v>62</v>
      </c>
      <c r="F187">
        <v>14</v>
      </c>
      <c r="G187" t="s">
        <v>27</v>
      </c>
      <c r="H187">
        <v>57</v>
      </c>
      <c r="I187" t="str">
        <f t="shared" si="5"/>
        <v>Winner</v>
      </c>
      <c r="J187">
        <f t="shared" si="6"/>
        <v>3</v>
      </c>
      <c r="K187" t="str">
        <f t="shared" si="2"/>
        <v>Higher</v>
      </c>
    </row>
    <row r="188" spans="1:11" x14ac:dyDescent="0.25">
      <c r="A188">
        <v>2010</v>
      </c>
      <c r="B188" t="s">
        <v>18</v>
      </c>
      <c r="C188">
        <v>1</v>
      </c>
      <c r="D188" t="s">
        <v>91</v>
      </c>
      <c r="E188">
        <v>100</v>
      </c>
      <c r="F188">
        <v>16</v>
      </c>
      <c r="G188" t="s">
        <v>170</v>
      </c>
      <c r="H188">
        <v>71</v>
      </c>
      <c r="I188" t="str">
        <f t="shared" si="5"/>
        <v>Winner</v>
      </c>
      <c r="J188">
        <f t="shared" si="6"/>
        <v>1</v>
      </c>
      <c r="K188" t="str">
        <f t="shared" si="2"/>
        <v>Higher</v>
      </c>
    </row>
    <row r="189" spans="1:11" x14ac:dyDescent="0.25">
      <c r="A189">
        <v>2010</v>
      </c>
      <c r="B189" t="s">
        <v>18</v>
      </c>
      <c r="C189">
        <v>8</v>
      </c>
      <c r="D189" t="s">
        <v>110</v>
      </c>
      <c r="E189">
        <v>80</v>
      </c>
      <c r="F189">
        <v>9</v>
      </c>
      <c r="G189" t="s">
        <v>162</v>
      </c>
      <c r="H189">
        <v>81</v>
      </c>
      <c r="I189" t="str">
        <f t="shared" si="5"/>
        <v>Loser</v>
      </c>
      <c r="J189">
        <f t="shared" si="6"/>
        <v>9</v>
      </c>
      <c r="K189" t="str">
        <f t="shared" si="2"/>
        <v>Lower</v>
      </c>
    </row>
    <row r="190" spans="1:11" x14ac:dyDescent="0.25">
      <c r="A190">
        <v>2010</v>
      </c>
      <c r="B190" t="s">
        <v>18</v>
      </c>
      <c r="C190">
        <v>6</v>
      </c>
      <c r="D190" t="s">
        <v>23</v>
      </c>
      <c r="E190">
        <v>50</v>
      </c>
      <c r="F190">
        <v>11</v>
      </c>
      <c r="G190" t="s">
        <v>153</v>
      </c>
      <c r="H190">
        <v>51</v>
      </c>
      <c r="I190" t="str">
        <f t="shared" si="5"/>
        <v>Loser</v>
      </c>
      <c r="J190">
        <f t="shared" si="6"/>
        <v>11</v>
      </c>
      <c r="K190" t="str">
        <f t="shared" si="2"/>
        <v>Lower</v>
      </c>
    </row>
    <row r="191" spans="1:11" x14ac:dyDescent="0.25">
      <c r="A191">
        <v>2010</v>
      </c>
      <c r="B191" t="s">
        <v>18</v>
      </c>
      <c r="C191">
        <v>3</v>
      </c>
      <c r="D191" t="s">
        <v>93</v>
      </c>
      <c r="E191">
        <v>68</v>
      </c>
      <c r="F191">
        <v>14</v>
      </c>
      <c r="G191" t="s">
        <v>171</v>
      </c>
      <c r="H191">
        <v>59</v>
      </c>
      <c r="I191" t="str">
        <f t="shared" si="5"/>
        <v>Winner</v>
      </c>
      <c r="J191">
        <f t="shared" si="6"/>
        <v>3</v>
      </c>
      <c r="K191" t="str">
        <f t="shared" si="2"/>
        <v>Higher</v>
      </c>
    </row>
    <row r="192" spans="1:11" x14ac:dyDescent="0.25">
      <c r="A192">
        <v>2010</v>
      </c>
      <c r="B192" t="s">
        <v>18</v>
      </c>
      <c r="C192">
        <v>7</v>
      </c>
      <c r="D192" t="s">
        <v>132</v>
      </c>
      <c r="E192">
        <v>71</v>
      </c>
      <c r="F192">
        <v>10</v>
      </c>
      <c r="G192" t="s">
        <v>116</v>
      </c>
      <c r="H192">
        <v>80</v>
      </c>
      <c r="I192" t="str">
        <f t="shared" si="5"/>
        <v>Loser</v>
      </c>
      <c r="J192">
        <f t="shared" si="6"/>
        <v>10</v>
      </c>
      <c r="K192" t="str">
        <f t="shared" si="2"/>
        <v>Lower</v>
      </c>
    </row>
    <row r="193" spans="1:11" x14ac:dyDescent="0.25">
      <c r="A193">
        <v>2010</v>
      </c>
      <c r="B193" t="s">
        <v>18</v>
      </c>
      <c r="C193">
        <v>2</v>
      </c>
      <c r="D193" t="s">
        <v>40</v>
      </c>
      <c r="E193">
        <v>73</v>
      </c>
      <c r="F193">
        <v>15</v>
      </c>
      <c r="G193" t="s">
        <v>172</v>
      </c>
      <c r="H193">
        <v>70</v>
      </c>
      <c r="I193" t="str">
        <f t="shared" si="5"/>
        <v>Winner</v>
      </c>
      <c r="J193">
        <f t="shared" si="6"/>
        <v>2</v>
      </c>
      <c r="K193" t="str">
        <f t="shared" si="2"/>
        <v>Higher</v>
      </c>
    </row>
    <row r="194" spans="1:11" x14ac:dyDescent="0.25">
      <c r="A194">
        <v>2010</v>
      </c>
      <c r="B194" t="s">
        <v>18</v>
      </c>
      <c r="C194">
        <v>6</v>
      </c>
      <c r="D194" t="s">
        <v>11</v>
      </c>
      <c r="E194">
        <v>78</v>
      </c>
      <c r="F194">
        <v>11</v>
      </c>
      <c r="G194" t="s">
        <v>133</v>
      </c>
      <c r="H194">
        <v>80</v>
      </c>
      <c r="I194" t="str">
        <f t="shared" ref="I194:I257" si="7">IF($E194&gt;$H194,"Winner","Loser")</f>
        <v>Loser</v>
      </c>
      <c r="J194">
        <f t="shared" ref="J194:J257" si="8">IF($E194&gt;$H194,$C194,$F194)</f>
        <v>11</v>
      </c>
      <c r="K194" t="str">
        <f t="shared" si="2"/>
        <v>Lower</v>
      </c>
    </row>
    <row r="195" spans="1:11" x14ac:dyDescent="0.25">
      <c r="A195">
        <v>2010</v>
      </c>
      <c r="B195" t="s">
        <v>18</v>
      </c>
      <c r="C195">
        <v>1</v>
      </c>
      <c r="D195" t="s">
        <v>1</v>
      </c>
      <c r="E195">
        <v>90</v>
      </c>
      <c r="F195">
        <v>16</v>
      </c>
      <c r="G195" t="s">
        <v>104</v>
      </c>
      <c r="H195">
        <v>74</v>
      </c>
      <c r="I195" t="str">
        <f t="shared" si="7"/>
        <v>Winner</v>
      </c>
      <c r="J195">
        <f t="shared" si="8"/>
        <v>1</v>
      </c>
      <c r="K195" t="str">
        <f t="shared" si="2"/>
        <v>Higher</v>
      </c>
    </row>
    <row r="196" spans="1:11" x14ac:dyDescent="0.25">
      <c r="A196">
        <v>2010</v>
      </c>
      <c r="B196" t="s">
        <v>18</v>
      </c>
      <c r="C196">
        <v>8</v>
      </c>
      <c r="D196" t="s">
        <v>30</v>
      </c>
      <c r="E196">
        <v>66</v>
      </c>
      <c r="F196">
        <v>9</v>
      </c>
      <c r="G196" t="s">
        <v>158</v>
      </c>
      <c r="H196">
        <v>69</v>
      </c>
      <c r="I196" t="str">
        <f t="shared" si="7"/>
        <v>Loser</v>
      </c>
      <c r="J196">
        <f t="shared" si="8"/>
        <v>9</v>
      </c>
      <c r="K196" t="str">
        <f t="shared" si="2"/>
        <v>Lower</v>
      </c>
    </row>
    <row r="197" spans="1:11" x14ac:dyDescent="0.25">
      <c r="A197">
        <v>2010</v>
      </c>
      <c r="B197" t="s">
        <v>18</v>
      </c>
      <c r="C197">
        <v>3</v>
      </c>
      <c r="D197" t="s">
        <v>13</v>
      </c>
      <c r="E197">
        <v>83</v>
      </c>
      <c r="F197">
        <v>14</v>
      </c>
      <c r="G197" t="s">
        <v>96</v>
      </c>
      <c r="H197">
        <v>97</v>
      </c>
      <c r="I197" t="str">
        <f t="shared" si="7"/>
        <v>Loser</v>
      </c>
      <c r="J197">
        <f t="shared" si="8"/>
        <v>14</v>
      </c>
      <c r="K197" t="str">
        <f t="shared" si="2"/>
        <v>Lower</v>
      </c>
    </row>
    <row r="198" spans="1:11" x14ac:dyDescent="0.25">
      <c r="A198">
        <v>2010</v>
      </c>
      <c r="B198" t="s">
        <v>18</v>
      </c>
      <c r="C198">
        <v>6</v>
      </c>
      <c r="D198" t="s">
        <v>139</v>
      </c>
      <c r="E198">
        <v>62</v>
      </c>
      <c r="F198">
        <v>11</v>
      </c>
      <c r="G198" t="s">
        <v>112</v>
      </c>
      <c r="H198">
        <v>59</v>
      </c>
      <c r="I198" t="str">
        <f t="shared" si="7"/>
        <v>Winner</v>
      </c>
      <c r="J198">
        <f t="shared" si="8"/>
        <v>6</v>
      </c>
      <c r="K198" t="str">
        <f t="shared" si="2"/>
        <v>Higher</v>
      </c>
    </row>
    <row r="199" spans="1:11" x14ac:dyDescent="0.25">
      <c r="A199">
        <v>2010</v>
      </c>
      <c r="B199" t="s">
        <v>31</v>
      </c>
      <c r="C199">
        <v>16</v>
      </c>
      <c r="D199" t="s">
        <v>166</v>
      </c>
      <c r="E199">
        <v>61</v>
      </c>
      <c r="F199">
        <v>16</v>
      </c>
      <c r="G199" t="s">
        <v>173</v>
      </c>
      <c r="H199">
        <v>44</v>
      </c>
      <c r="I199" t="str">
        <f t="shared" si="7"/>
        <v>Winner</v>
      </c>
      <c r="J199">
        <f t="shared" si="8"/>
        <v>16</v>
      </c>
      <c r="K199" t="str">
        <f t="shared" si="2"/>
        <v>Higher</v>
      </c>
    </row>
    <row r="200" spans="1:11" x14ac:dyDescent="0.25">
      <c r="A200">
        <v>2009</v>
      </c>
      <c r="B200" t="s">
        <v>0</v>
      </c>
      <c r="C200">
        <v>2</v>
      </c>
      <c r="D200" t="s">
        <v>98</v>
      </c>
      <c r="E200">
        <v>72</v>
      </c>
      <c r="F200">
        <v>1</v>
      </c>
      <c r="G200" t="s">
        <v>94</v>
      </c>
      <c r="H200">
        <v>89</v>
      </c>
      <c r="I200" t="str">
        <f t="shared" si="7"/>
        <v>Loser</v>
      </c>
      <c r="J200">
        <f t="shared" si="8"/>
        <v>1</v>
      </c>
      <c r="K200" t="str">
        <f t="shared" si="2"/>
        <v>Lower</v>
      </c>
    </row>
    <row r="201" spans="1:11" x14ac:dyDescent="0.25">
      <c r="A201">
        <v>2009</v>
      </c>
      <c r="B201" t="s">
        <v>2</v>
      </c>
      <c r="C201">
        <v>2</v>
      </c>
      <c r="D201" t="s">
        <v>98</v>
      </c>
      <c r="E201">
        <v>82</v>
      </c>
      <c r="F201">
        <v>1</v>
      </c>
      <c r="G201" t="s">
        <v>127</v>
      </c>
      <c r="H201">
        <v>73</v>
      </c>
      <c r="I201" t="str">
        <f t="shared" si="7"/>
        <v>Winner</v>
      </c>
      <c r="J201">
        <f t="shared" si="8"/>
        <v>2</v>
      </c>
      <c r="K201" t="str">
        <f t="shared" si="2"/>
        <v>Higher</v>
      </c>
    </row>
    <row r="202" spans="1:11" x14ac:dyDescent="0.25">
      <c r="A202">
        <v>2009</v>
      </c>
      <c r="B202" t="s">
        <v>2</v>
      </c>
      <c r="C202">
        <v>3</v>
      </c>
      <c r="D202" t="s">
        <v>40</v>
      </c>
      <c r="E202">
        <v>69</v>
      </c>
      <c r="F202">
        <v>1</v>
      </c>
      <c r="G202" t="s">
        <v>94</v>
      </c>
      <c r="H202">
        <v>83</v>
      </c>
      <c r="I202" t="str">
        <f t="shared" si="7"/>
        <v>Loser</v>
      </c>
      <c r="J202">
        <f t="shared" si="8"/>
        <v>1</v>
      </c>
      <c r="K202" t="str">
        <f t="shared" si="2"/>
        <v>Lower</v>
      </c>
    </row>
    <row r="203" spans="1:11" x14ac:dyDescent="0.25">
      <c r="A203">
        <v>2009</v>
      </c>
      <c r="B203" t="s">
        <v>4</v>
      </c>
      <c r="C203">
        <v>1</v>
      </c>
      <c r="D203" t="s">
        <v>94</v>
      </c>
      <c r="E203">
        <v>72</v>
      </c>
      <c r="F203">
        <v>2</v>
      </c>
      <c r="G203" t="s">
        <v>43</v>
      </c>
      <c r="H203">
        <v>60</v>
      </c>
      <c r="I203" t="str">
        <f t="shared" si="7"/>
        <v>Winner</v>
      </c>
      <c r="J203">
        <f t="shared" si="8"/>
        <v>1</v>
      </c>
      <c r="K203" t="str">
        <f t="shared" si="2"/>
        <v>Higher</v>
      </c>
    </row>
    <row r="204" spans="1:11" x14ac:dyDescent="0.25">
      <c r="A204">
        <v>2009</v>
      </c>
      <c r="B204" t="s">
        <v>4</v>
      </c>
      <c r="C204">
        <v>1</v>
      </c>
      <c r="D204" t="s">
        <v>3</v>
      </c>
      <c r="E204">
        <v>52</v>
      </c>
      <c r="F204">
        <v>2</v>
      </c>
      <c r="G204" t="s">
        <v>98</v>
      </c>
      <c r="H204">
        <v>64</v>
      </c>
      <c r="I204" t="str">
        <f t="shared" si="7"/>
        <v>Loser</v>
      </c>
      <c r="J204">
        <f t="shared" si="8"/>
        <v>2</v>
      </c>
      <c r="K204" t="str">
        <f t="shared" si="2"/>
        <v>Lower</v>
      </c>
    </row>
    <row r="205" spans="1:11" x14ac:dyDescent="0.25">
      <c r="A205">
        <v>2009</v>
      </c>
      <c r="B205" t="s">
        <v>4</v>
      </c>
      <c r="C205">
        <v>1</v>
      </c>
      <c r="D205" t="s">
        <v>127</v>
      </c>
      <c r="E205">
        <v>82</v>
      </c>
      <c r="F205">
        <v>3</v>
      </c>
      <c r="G205" t="s">
        <v>20</v>
      </c>
      <c r="H205">
        <v>75</v>
      </c>
      <c r="I205" t="str">
        <f t="shared" si="7"/>
        <v>Winner</v>
      </c>
      <c r="J205">
        <f t="shared" si="8"/>
        <v>1</v>
      </c>
      <c r="K205" t="str">
        <f t="shared" si="2"/>
        <v>Higher</v>
      </c>
    </row>
    <row r="206" spans="1:11" x14ac:dyDescent="0.25">
      <c r="A206">
        <v>2009</v>
      </c>
      <c r="B206" t="s">
        <v>4</v>
      </c>
      <c r="C206">
        <v>1</v>
      </c>
      <c r="D206" t="s">
        <v>38</v>
      </c>
      <c r="E206">
        <v>76</v>
      </c>
      <c r="F206">
        <v>3</v>
      </c>
      <c r="G206" t="s">
        <v>40</v>
      </c>
      <c r="H206">
        <v>78</v>
      </c>
      <c r="I206" t="str">
        <f t="shared" si="7"/>
        <v>Loser</v>
      </c>
      <c r="J206">
        <f t="shared" si="8"/>
        <v>3</v>
      </c>
      <c r="K206" t="str">
        <f t="shared" si="2"/>
        <v>Lower</v>
      </c>
    </row>
    <row r="207" spans="1:11" x14ac:dyDescent="0.25">
      <c r="A207">
        <v>2009</v>
      </c>
      <c r="B207" t="s">
        <v>7</v>
      </c>
      <c r="C207">
        <v>1</v>
      </c>
      <c r="D207" t="s">
        <v>3</v>
      </c>
      <c r="E207">
        <v>103</v>
      </c>
      <c r="F207">
        <v>12</v>
      </c>
      <c r="G207" t="s">
        <v>35</v>
      </c>
      <c r="H207">
        <v>64</v>
      </c>
      <c r="I207" t="str">
        <f t="shared" si="7"/>
        <v>Winner</v>
      </c>
      <c r="J207">
        <f t="shared" si="8"/>
        <v>1</v>
      </c>
      <c r="K207" t="str">
        <f t="shared" si="2"/>
        <v>Higher</v>
      </c>
    </row>
    <row r="208" spans="1:11" x14ac:dyDescent="0.25">
      <c r="A208">
        <v>2009</v>
      </c>
      <c r="B208" t="s">
        <v>7</v>
      </c>
      <c r="C208">
        <v>3</v>
      </c>
      <c r="D208" t="s">
        <v>1</v>
      </c>
      <c r="E208">
        <v>62</v>
      </c>
      <c r="F208">
        <v>2</v>
      </c>
      <c r="G208" t="s">
        <v>98</v>
      </c>
      <c r="H208">
        <v>67</v>
      </c>
      <c r="I208" t="str">
        <f t="shared" si="7"/>
        <v>Loser</v>
      </c>
      <c r="J208">
        <f t="shared" si="8"/>
        <v>2</v>
      </c>
      <c r="K208" t="str">
        <f t="shared" si="2"/>
        <v>Lower</v>
      </c>
    </row>
    <row r="209" spans="1:11" x14ac:dyDescent="0.25">
      <c r="A209">
        <v>2009</v>
      </c>
      <c r="B209" t="s">
        <v>7</v>
      </c>
      <c r="C209">
        <v>1</v>
      </c>
      <c r="D209" t="s">
        <v>94</v>
      </c>
      <c r="E209">
        <v>98</v>
      </c>
      <c r="F209">
        <v>4</v>
      </c>
      <c r="G209" t="s">
        <v>15</v>
      </c>
      <c r="H209">
        <v>77</v>
      </c>
      <c r="I209" t="str">
        <f t="shared" si="7"/>
        <v>Winner</v>
      </c>
      <c r="J209">
        <f t="shared" si="8"/>
        <v>1</v>
      </c>
      <c r="K209" t="str">
        <f t="shared" si="2"/>
        <v>Higher</v>
      </c>
    </row>
    <row r="210" spans="1:11" x14ac:dyDescent="0.25">
      <c r="A210">
        <v>2009</v>
      </c>
      <c r="B210" t="s">
        <v>7</v>
      </c>
      <c r="C210">
        <v>3</v>
      </c>
      <c r="D210" t="s">
        <v>6</v>
      </c>
      <c r="E210">
        <v>71</v>
      </c>
      <c r="F210">
        <v>2</v>
      </c>
      <c r="G210" t="s">
        <v>43</v>
      </c>
      <c r="H210">
        <v>84</v>
      </c>
      <c r="I210" t="str">
        <f t="shared" si="7"/>
        <v>Loser</v>
      </c>
      <c r="J210">
        <f t="shared" si="8"/>
        <v>2</v>
      </c>
      <c r="K210" t="str">
        <f t="shared" si="2"/>
        <v>Lower</v>
      </c>
    </row>
    <row r="211" spans="1:11" x14ac:dyDescent="0.25">
      <c r="A211">
        <v>2009</v>
      </c>
      <c r="B211" t="s">
        <v>7</v>
      </c>
      <c r="C211">
        <v>1</v>
      </c>
      <c r="D211" t="s">
        <v>127</v>
      </c>
      <c r="E211">
        <v>72</v>
      </c>
      <c r="F211">
        <v>5</v>
      </c>
      <c r="G211" t="s">
        <v>102</v>
      </c>
      <c r="H211">
        <v>60</v>
      </c>
      <c r="I211" t="str">
        <f t="shared" si="7"/>
        <v>Winner</v>
      </c>
      <c r="J211">
        <f t="shared" si="8"/>
        <v>1</v>
      </c>
      <c r="K211" t="str">
        <f t="shared" si="2"/>
        <v>Higher</v>
      </c>
    </row>
    <row r="212" spans="1:11" x14ac:dyDescent="0.25">
      <c r="A212">
        <v>2009</v>
      </c>
      <c r="B212" t="s">
        <v>7</v>
      </c>
      <c r="C212">
        <v>3</v>
      </c>
      <c r="D212" t="s">
        <v>20</v>
      </c>
      <c r="E212">
        <v>102</v>
      </c>
      <c r="F212">
        <v>2</v>
      </c>
      <c r="G212" t="s">
        <v>25</v>
      </c>
      <c r="H212">
        <v>91</v>
      </c>
      <c r="I212" t="str">
        <f t="shared" si="7"/>
        <v>Winner</v>
      </c>
      <c r="J212">
        <f t="shared" si="8"/>
        <v>3</v>
      </c>
      <c r="K212" t="str">
        <f t="shared" si="2"/>
        <v>Higher</v>
      </c>
    </row>
    <row r="213" spans="1:11" x14ac:dyDescent="0.25">
      <c r="A213">
        <v>2009</v>
      </c>
      <c r="B213" t="s">
        <v>7</v>
      </c>
      <c r="C213">
        <v>1</v>
      </c>
      <c r="D213" t="s">
        <v>38</v>
      </c>
      <c r="E213">
        <v>60</v>
      </c>
      <c r="F213">
        <v>4</v>
      </c>
      <c r="G213" t="s">
        <v>95</v>
      </c>
      <c r="H213">
        <v>55</v>
      </c>
      <c r="I213" t="str">
        <f t="shared" si="7"/>
        <v>Winner</v>
      </c>
      <c r="J213">
        <f t="shared" si="8"/>
        <v>1</v>
      </c>
      <c r="K213" t="str">
        <f t="shared" si="2"/>
        <v>Higher</v>
      </c>
    </row>
    <row r="214" spans="1:11" x14ac:dyDescent="0.25">
      <c r="A214">
        <v>2009</v>
      </c>
      <c r="B214" t="s">
        <v>7</v>
      </c>
      <c r="C214">
        <v>3</v>
      </c>
      <c r="D214" t="s">
        <v>40</v>
      </c>
      <c r="E214">
        <v>77</v>
      </c>
      <c r="F214">
        <v>2</v>
      </c>
      <c r="G214" t="s">
        <v>22</v>
      </c>
      <c r="H214">
        <v>54</v>
      </c>
      <c r="I214" t="str">
        <f t="shared" si="7"/>
        <v>Winner</v>
      </c>
      <c r="J214">
        <f t="shared" si="8"/>
        <v>3</v>
      </c>
      <c r="K214" t="str">
        <f t="shared" si="2"/>
        <v>Higher</v>
      </c>
    </row>
    <row r="215" spans="1:11" x14ac:dyDescent="0.25">
      <c r="A215">
        <v>2009</v>
      </c>
      <c r="B215" t="s">
        <v>12</v>
      </c>
      <c r="C215">
        <v>1</v>
      </c>
      <c r="D215" t="s">
        <v>3</v>
      </c>
      <c r="E215">
        <v>79</v>
      </c>
      <c r="F215">
        <v>9</v>
      </c>
      <c r="G215" t="s">
        <v>164</v>
      </c>
      <c r="H215">
        <v>62</v>
      </c>
      <c r="I215" t="str">
        <f t="shared" si="7"/>
        <v>Winner</v>
      </c>
      <c r="J215">
        <f t="shared" si="8"/>
        <v>1</v>
      </c>
      <c r="K215" t="str">
        <f t="shared" si="2"/>
        <v>Higher</v>
      </c>
    </row>
    <row r="216" spans="1:11" x14ac:dyDescent="0.25">
      <c r="A216">
        <v>2009</v>
      </c>
      <c r="B216" t="s">
        <v>12</v>
      </c>
      <c r="C216">
        <v>10</v>
      </c>
      <c r="D216" t="s">
        <v>155</v>
      </c>
      <c r="E216">
        <v>69</v>
      </c>
      <c r="F216">
        <v>2</v>
      </c>
      <c r="G216" t="s">
        <v>98</v>
      </c>
      <c r="H216">
        <v>74</v>
      </c>
      <c r="I216" t="str">
        <f t="shared" si="7"/>
        <v>Loser</v>
      </c>
      <c r="J216">
        <f t="shared" si="8"/>
        <v>2</v>
      </c>
      <c r="K216" t="str">
        <f t="shared" si="2"/>
        <v>Lower</v>
      </c>
    </row>
    <row r="217" spans="1:11" x14ac:dyDescent="0.25">
      <c r="A217">
        <v>2009</v>
      </c>
      <c r="B217" t="s">
        <v>12</v>
      </c>
      <c r="C217">
        <v>12</v>
      </c>
      <c r="D217" t="s">
        <v>35</v>
      </c>
      <c r="E217">
        <v>71</v>
      </c>
      <c r="F217">
        <v>13</v>
      </c>
      <c r="G217" t="s">
        <v>174</v>
      </c>
      <c r="H217">
        <v>57</v>
      </c>
      <c r="I217" t="str">
        <f t="shared" si="7"/>
        <v>Winner</v>
      </c>
      <c r="J217">
        <f t="shared" si="8"/>
        <v>12</v>
      </c>
      <c r="K217" t="str">
        <f t="shared" si="2"/>
        <v>Higher</v>
      </c>
    </row>
    <row r="218" spans="1:11" x14ac:dyDescent="0.25">
      <c r="A218">
        <v>2009</v>
      </c>
      <c r="B218" t="s">
        <v>12</v>
      </c>
      <c r="C218">
        <v>12</v>
      </c>
      <c r="D218" t="s">
        <v>9</v>
      </c>
      <c r="E218">
        <v>49</v>
      </c>
      <c r="F218">
        <v>4</v>
      </c>
      <c r="G218" t="s">
        <v>95</v>
      </c>
      <c r="H218">
        <v>60</v>
      </c>
      <c r="I218" t="str">
        <f t="shared" si="7"/>
        <v>Loser</v>
      </c>
      <c r="J218">
        <f t="shared" si="8"/>
        <v>4</v>
      </c>
      <c r="K218" t="str">
        <f t="shared" si="2"/>
        <v>Lower</v>
      </c>
    </row>
    <row r="219" spans="1:11" x14ac:dyDescent="0.25">
      <c r="A219">
        <v>2009</v>
      </c>
      <c r="B219" t="s">
        <v>12</v>
      </c>
      <c r="C219">
        <v>6</v>
      </c>
      <c r="D219" t="s">
        <v>175</v>
      </c>
      <c r="E219">
        <v>67</v>
      </c>
      <c r="F219">
        <v>3</v>
      </c>
      <c r="G219" t="s">
        <v>6</v>
      </c>
      <c r="H219">
        <v>78</v>
      </c>
      <c r="I219" t="str">
        <f t="shared" si="7"/>
        <v>Loser</v>
      </c>
      <c r="J219">
        <f t="shared" si="8"/>
        <v>3</v>
      </c>
      <c r="K219" t="str">
        <f t="shared" si="2"/>
        <v>Lower</v>
      </c>
    </row>
    <row r="220" spans="1:11" x14ac:dyDescent="0.25">
      <c r="A220">
        <v>2009</v>
      </c>
      <c r="B220" t="s">
        <v>12</v>
      </c>
      <c r="C220">
        <v>11</v>
      </c>
      <c r="D220" t="s">
        <v>176</v>
      </c>
      <c r="E220">
        <v>43</v>
      </c>
      <c r="F220">
        <v>3</v>
      </c>
      <c r="G220" t="s">
        <v>1</v>
      </c>
      <c r="H220">
        <v>60</v>
      </c>
      <c r="I220" t="str">
        <f t="shared" si="7"/>
        <v>Loser</v>
      </c>
      <c r="J220">
        <f t="shared" si="8"/>
        <v>3</v>
      </c>
      <c r="K220" t="str">
        <f t="shared" si="2"/>
        <v>Lower</v>
      </c>
    </row>
    <row r="221" spans="1:11" x14ac:dyDescent="0.25">
      <c r="A221">
        <v>2009</v>
      </c>
      <c r="B221" t="s">
        <v>12</v>
      </c>
      <c r="C221">
        <v>1</v>
      </c>
      <c r="D221" t="s">
        <v>38</v>
      </c>
      <c r="E221">
        <v>84</v>
      </c>
      <c r="F221">
        <v>8</v>
      </c>
      <c r="G221" t="s">
        <v>165</v>
      </c>
      <c r="H221">
        <v>76</v>
      </c>
      <c r="I221" t="str">
        <f t="shared" si="7"/>
        <v>Winner</v>
      </c>
      <c r="J221">
        <f t="shared" si="8"/>
        <v>1</v>
      </c>
      <c r="K221" t="str">
        <f t="shared" si="2"/>
        <v>Higher</v>
      </c>
    </row>
    <row r="222" spans="1:11" x14ac:dyDescent="0.25">
      <c r="A222">
        <v>2009</v>
      </c>
      <c r="B222" t="s">
        <v>12</v>
      </c>
      <c r="C222">
        <v>6</v>
      </c>
      <c r="D222" t="s">
        <v>11</v>
      </c>
      <c r="E222">
        <v>79</v>
      </c>
      <c r="F222">
        <v>3</v>
      </c>
      <c r="G222" t="s">
        <v>20</v>
      </c>
      <c r="H222">
        <v>83</v>
      </c>
      <c r="I222" t="str">
        <f t="shared" si="7"/>
        <v>Loser</v>
      </c>
      <c r="J222">
        <f t="shared" si="8"/>
        <v>3</v>
      </c>
      <c r="K222" t="str">
        <f t="shared" si="2"/>
        <v>Lower</v>
      </c>
    </row>
    <row r="223" spans="1:11" x14ac:dyDescent="0.25">
      <c r="A223">
        <v>2009</v>
      </c>
      <c r="B223" t="s">
        <v>12</v>
      </c>
      <c r="C223">
        <v>6</v>
      </c>
      <c r="D223" t="s">
        <v>37</v>
      </c>
      <c r="E223">
        <v>69</v>
      </c>
      <c r="F223">
        <v>3</v>
      </c>
      <c r="G223" t="s">
        <v>40</v>
      </c>
      <c r="H223">
        <v>89</v>
      </c>
      <c r="I223" t="str">
        <f t="shared" si="7"/>
        <v>Loser</v>
      </c>
      <c r="J223">
        <f t="shared" si="8"/>
        <v>3</v>
      </c>
      <c r="K223" t="str">
        <f t="shared" si="2"/>
        <v>Lower</v>
      </c>
    </row>
    <row r="224" spans="1:11" x14ac:dyDescent="0.25">
      <c r="A224">
        <v>2009</v>
      </c>
      <c r="B224" t="s">
        <v>12</v>
      </c>
      <c r="C224">
        <v>1</v>
      </c>
      <c r="D224" t="s">
        <v>127</v>
      </c>
      <c r="E224">
        <v>92</v>
      </c>
      <c r="F224">
        <v>9</v>
      </c>
      <c r="G224" t="s">
        <v>138</v>
      </c>
      <c r="H224">
        <v>66</v>
      </c>
      <c r="I224" t="str">
        <f t="shared" si="7"/>
        <v>Winner</v>
      </c>
      <c r="J224">
        <f t="shared" si="8"/>
        <v>1</v>
      </c>
      <c r="K224" t="str">
        <f t="shared" si="2"/>
        <v>Higher</v>
      </c>
    </row>
    <row r="225" spans="1:11" x14ac:dyDescent="0.25">
      <c r="A225">
        <v>2009</v>
      </c>
      <c r="B225" t="s">
        <v>12</v>
      </c>
      <c r="C225">
        <v>1</v>
      </c>
      <c r="D225" t="s">
        <v>94</v>
      </c>
      <c r="E225">
        <v>84</v>
      </c>
      <c r="F225">
        <v>8</v>
      </c>
      <c r="G225" t="s">
        <v>177</v>
      </c>
      <c r="H225">
        <v>70</v>
      </c>
      <c r="I225" t="str">
        <f t="shared" si="7"/>
        <v>Winner</v>
      </c>
      <c r="J225">
        <f t="shared" si="8"/>
        <v>1</v>
      </c>
      <c r="K225" t="str">
        <f t="shared" si="2"/>
        <v>Higher</v>
      </c>
    </row>
    <row r="226" spans="1:11" x14ac:dyDescent="0.25">
      <c r="A226">
        <v>2009</v>
      </c>
      <c r="B226" t="s">
        <v>12</v>
      </c>
      <c r="C226">
        <v>5</v>
      </c>
      <c r="D226" t="s">
        <v>102</v>
      </c>
      <c r="E226">
        <v>76</v>
      </c>
      <c r="F226">
        <v>4</v>
      </c>
      <c r="G226" t="s">
        <v>133</v>
      </c>
      <c r="H226">
        <v>74</v>
      </c>
      <c r="I226" t="str">
        <f t="shared" si="7"/>
        <v>Winner</v>
      </c>
      <c r="J226">
        <f t="shared" si="8"/>
        <v>5</v>
      </c>
      <c r="K226" t="str">
        <f t="shared" si="2"/>
        <v>Higher</v>
      </c>
    </row>
    <row r="227" spans="1:11" x14ac:dyDescent="0.25">
      <c r="A227">
        <v>2009</v>
      </c>
      <c r="B227" t="s">
        <v>12</v>
      </c>
      <c r="C227">
        <v>10</v>
      </c>
      <c r="D227" t="s">
        <v>21</v>
      </c>
      <c r="E227">
        <v>63</v>
      </c>
      <c r="F227">
        <v>2</v>
      </c>
      <c r="G227" t="s">
        <v>43</v>
      </c>
      <c r="H227">
        <v>73</v>
      </c>
      <c r="I227" t="str">
        <f t="shared" si="7"/>
        <v>Loser</v>
      </c>
      <c r="J227">
        <f t="shared" si="8"/>
        <v>2</v>
      </c>
      <c r="K227" t="str">
        <f t="shared" si="2"/>
        <v>Lower</v>
      </c>
    </row>
    <row r="228" spans="1:11" x14ac:dyDescent="0.25">
      <c r="A228">
        <v>2009</v>
      </c>
      <c r="B228" t="s">
        <v>12</v>
      </c>
      <c r="C228">
        <v>12</v>
      </c>
      <c r="D228" t="s">
        <v>29</v>
      </c>
      <c r="E228">
        <v>81</v>
      </c>
      <c r="F228">
        <v>4</v>
      </c>
      <c r="G228" t="s">
        <v>15</v>
      </c>
      <c r="H228">
        <v>83</v>
      </c>
      <c r="I228" t="str">
        <f t="shared" si="7"/>
        <v>Loser</v>
      </c>
      <c r="J228">
        <f t="shared" si="8"/>
        <v>4</v>
      </c>
      <c r="K228" t="str">
        <f t="shared" si="2"/>
        <v>Lower</v>
      </c>
    </row>
    <row r="229" spans="1:11" x14ac:dyDescent="0.25">
      <c r="A229">
        <v>2009</v>
      </c>
      <c r="B229" t="s">
        <v>12</v>
      </c>
      <c r="C229">
        <v>7</v>
      </c>
      <c r="D229" t="s">
        <v>110</v>
      </c>
      <c r="E229">
        <v>69</v>
      </c>
      <c r="F229">
        <v>2</v>
      </c>
      <c r="G229" t="s">
        <v>22</v>
      </c>
      <c r="H229">
        <v>74</v>
      </c>
      <c r="I229" t="str">
        <f t="shared" si="7"/>
        <v>Loser</v>
      </c>
      <c r="J229">
        <f t="shared" si="8"/>
        <v>2</v>
      </c>
      <c r="K229" t="str">
        <f t="shared" si="2"/>
        <v>Lower</v>
      </c>
    </row>
    <row r="230" spans="1:11" x14ac:dyDescent="0.25">
      <c r="A230">
        <v>2009</v>
      </c>
      <c r="B230" t="s">
        <v>12</v>
      </c>
      <c r="C230">
        <v>10</v>
      </c>
      <c r="D230" t="s">
        <v>161</v>
      </c>
      <c r="E230">
        <v>70</v>
      </c>
      <c r="F230">
        <v>2</v>
      </c>
      <c r="G230" t="s">
        <v>25</v>
      </c>
      <c r="H230">
        <v>89</v>
      </c>
      <c r="I230" t="str">
        <f t="shared" si="7"/>
        <v>Loser</v>
      </c>
      <c r="J230">
        <f t="shared" si="8"/>
        <v>2</v>
      </c>
      <c r="K230" t="str">
        <f t="shared" si="2"/>
        <v>Lower</v>
      </c>
    </row>
    <row r="231" spans="1:11" x14ac:dyDescent="0.25">
      <c r="A231">
        <v>2009</v>
      </c>
      <c r="B231" t="s">
        <v>18</v>
      </c>
      <c r="C231">
        <v>5</v>
      </c>
      <c r="D231" t="s">
        <v>103</v>
      </c>
      <c r="E231">
        <v>59</v>
      </c>
      <c r="F231">
        <v>12</v>
      </c>
      <c r="G231" t="s">
        <v>9</v>
      </c>
      <c r="H231">
        <v>61</v>
      </c>
      <c r="I231" t="str">
        <f t="shared" si="7"/>
        <v>Loser</v>
      </c>
      <c r="J231">
        <f t="shared" si="8"/>
        <v>12</v>
      </c>
      <c r="K231" t="str">
        <f t="shared" si="2"/>
        <v>Lower</v>
      </c>
    </row>
    <row r="232" spans="1:11" x14ac:dyDescent="0.25">
      <c r="A232">
        <v>2009</v>
      </c>
      <c r="B232" t="s">
        <v>18</v>
      </c>
      <c r="C232">
        <v>6</v>
      </c>
      <c r="D232" t="s">
        <v>125</v>
      </c>
      <c r="E232">
        <v>60</v>
      </c>
      <c r="F232">
        <v>11</v>
      </c>
      <c r="G232" t="s">
        <v>176</v>
      </c>
      <c r="H232">
        <v>68</v>
      </c>
      <c r="I232" t="str">
        <f t="shared" si="7"/>
        <v>Loser</v>
      </c>
      <c r="J232">
        <f t="shared" si="8"/>
        <v>11</v>
      </c>
      <c r="K232" t="str">
        <f t="shared" si="2"/>
        <v>Lower</v>
      </c>
    </row>
    <row r="233" spans="1:11" x14ac:dyDescent="0.25">
      <c r="A233">
        <v>2009</v>
      </c>
      <c r="B233" t="s">
        <v>18</v>
      </c>
      <c r="C233">
        <v>4</v>
      </c>
      <c r="D233" t="s">
        <v>162</v>
      </c>
      <c r="E233">
        <v>69</v>
      </c>
      <c r="F233">
        <v>13</v>
      </c>
      <c r="G233" t="s">
        <v>174</v>
      </c>
      <c r="H233">
        <v>84</v>
      </c>
      <c r="I233" t="str">
        <f t="shared" si="7"/>
        <v>Loser</v>
      </c>
      <c r="J233">
        <f t="shared" si="8"/>
        <v>13</v>
      </c>
      <c r="K233" t="str">
        <f t="shared" si="2"/>
        <v>Lower</v>
      </c>
    </row>
    <row r="234" spans="1:11" x14ac:dyDescent="0.25">
      <c r="A234">
        <v>2009</v>
      </c>
      <c r="B234" t="s">
        <v>18</v>
      </c>
      <c r="C234">
        <v>7</v>
      </c>
      <c r="D234" t="s">
        <v>178</v>
      </c>
      <c r="E234">
        <v>55</v>
      </c>
      <c r="F234">
        <v>10</v>
      </c>
      <c r="G234" t="s">
        <v>155</v>
      </c>
      <c r="H234">
        <v>72</v>
      </c>
      <c r="I234" t="str">
        <f t="shared" si="7"/>
        <v>Loser</v>
      </c>
      <c r="J234">
        <f t="shared" si="8"/>
        <v>10</v>
      </c>
      <c r="K234" t="str">
        <f t="shared" si="2"/>
        <v>Lower</v>
      </c>
    </row>
    <row r="235" spans="1:11" x14ac:dyDescent="0.25">
      <c r="A235">
        <v>2009</v>
      </c>
      <c r="B235" t="s">
        <v>18</v>
      </c>
      <c r="C235">
        <v>3</v>
      </c>
      <c r="D235" t="s">
        <v>20</v>
      </c>
      <c r="E235">
        <v>78</v>
      </c>
      <c r="F235">
        <v>14</v>
      </c>
      <c r="G235" t="s">
        <v>159</v>
      </c>
      <c r="H235">
        <v>59</v>
      </c>
      <c r="I235" t="str">
        <f t="shared" si="7"/>
        <v>Winner</v>
      </c>
      <c r="J235">
        <f t="shared" si="8"/>
        <v>3</v>
      </c>
      <c r="K235" t="str">
        <f t="shared" si="2"/>
        <v>Higher</v>
      </c>
    </row>
    <row r="236" spans="1:11" x14ac:dyDescent="0.25">
      <c r="A236">
        <v>2009</v>
      </c>
      <c r="B236" t="s">
        <v>18</v>
      </c>
      <c r="C236">
        <v>3</v>
      </c>
      <c r="D236" t="s">
        <v>6</v>
      </c>
      <c r="E236">
        <v>59</v>
      </c>
      <c r="F236">
        <v>14</v>
      </c>
      <c r="G236" t="s">
        <v>179</v>
      </c>
      <c r="H236">
        <v>44</v>
      </c>
      <c r="I236" t="str">
        <f t="shared" si="7"/>
        <v>Winner</v>
      </c>
      <c r="J236">
        <f t="shared" si="8"/>
        <v>3</v>
      </c>
      <c r="K236" t="str">
        <f t="shared" si="2"/>
        <v>Higher</v>
      </c>
    </row>
    <row r="237" spans="1:11" x14ac:dyDescent="0.25">
      <c r="A237">
        <v>2009</v>
      </c>
      <c r="B237" t="s">
        <v>18</v>
      </c>
      <c r="C237">
        <v>6</v>
      </c>
      <c r="D237" t="s">
        <v>175</v>
      </c>
      <c r="E237">
        <v>66</v>
      </c>
      <c r="F237">
        <v>11</v>
      </c>
      <c r="G237" t="s">
        <v>24</v>
      </c>
      <c r="H237">
        <v>57</v>
      </c>
      <c r="I237" t="str">
        <f t="shared" si="7"/>
        <v>Winner</v>
      </c>
      <c r="J237">
        <f t="shared" si="8"/>
        <v>6</v>
      </c>
      <c r="K237" t="str">
        <f t="shared" si="2"/>
        <v>Higher</v>
      </c>
    </row>
    <row r="238" spans="1:11" x14ac:dyDescent="0.25">
      <c r="A238">
        <v>2009</v>
      </c>
      <c r="B238" t="s">
        <v>18</v>
      </c>
      <c r="C238">
        <v>4</v>
      </c>
      <c r="D238" t="s">
        <v>95</v>
      </c>
      <c r="E238">
        <v>77</v>
      </c>
      <c r="F238">
        <v>13</v>
      </c>
      <c r="G238" t="s">
        <v>180</v>
      </c>
      <c r="H238">
        <v>59</v>
      </c>
      <c r="I238" t="str">
        <f t="shared" si="7"/>
        <v>Winner</v>
      </c>
      <c r="J238">
        <f t="shared" si="8"/>
        <v>4</v>
      </c>
      <c r="K238" t="str">
        <f t="shared" si="2"/>
        <v>Higher</v>
      </c>
    </row>
    <row r="239" spans="1:11" x14ac:dyDescent="0.25">
      <c r="A239">
        <v>2009</v>
      </c>
      <c r="B239" t="s">
        <v>18</v>
      </c>
      <c r="C239">
        <v>3</v>
      </c>
      <c r="D239" t="s">
        <v>1</v>
      </c>
      <c r="E239">
        <v>84</v>
      </c>
      <c r="F239">
        <v>14</v>
      </c>
      <c r="G239" t="s">
        <v>181</v>
      </c>
      <c r="H239">
        <v>74</v>
      </c>
      <c r="I239" t="str">
        <f t="shared" si="7"/>
        <v>Winner</v>
      </c>
      <c r="J239">
        <f t="shared" si="8"/>
        <v>3</v>
      </c>
      <c r="K239" t="str">
        <f t="shared" si="2"/>
        <v>Higher</v>
      </c>
    </row>
    <row r="240" spans="1:11" x14ac:dyDescent="0.25">
      <c r="A240">
        <v>2009</v>
      </c>
      <c r="B240" t="s">
        <v>18</v>
      </c>
      <c r="C240">
        <v>1</v>
      </c>
      <c r="D240" t="s">
        <v>3</v>
      </c>
      <c r="E240">
        <v>74</v>
      </c>
      <c r="F240">
        <v>16</v>
      </c>
      <c r="G240" t="s">
        <v>135</v>
      </c>
      <c r="H240">
        <v>54</v>
      </c>
      <c r="I240" t="str">
        <f t="shared" si="7"/>
        <v>Winner</v>
      </c>
      <c r="J240">
        <f t="shared" si="8"/>
        <v>1</v>
      </c>
      <c r="K240" t="str">
        <f t="shared" si="2"/>
        <v>Higher</v>
      </c>
    </row>
    <row r="241" spans="1:11" x14ac:dyDescent="0.25">
      <c r="A241">
        <v>2009</v>
      </c>
      <c r="B241" t="s">
        <v>18</v>
      </c>
      <c r="C241">
        <v>6</v>
      </c>
      <c r="D241" t="s">
        <v>11</v>
      </c>
      <c r="E241">
        <v>58</v>
      </c>
      <c r="F241">
        <v>11</v>
      </c>
      <c r="G241" t="s">
        <v>150</v>
      </c>
      <c r="H241">
        <v>57</v>
      </c>
      <c r="I241" t="str">
        <f t="shared" si="7"/>
        <v>Winner</v>
      </c>
      <c r="J241">
        <f t="shared" si="8"/>
        <v>6</v>
      </c>
      <c r="K241" t="str">
        <f t="shared" si="2"/>
        <v>Higher</v>
      </c>
    </row>
    <row r="242" spans="1:11" x14ac:dyDescent="0.25">
      <c r="A242">
        <v>2009</v>
      </c>
      <c r="B242" t="s">
        <v>18</v>
      </c>
      <c r="C242">
        <v>8</v>
      </c>
      <c r="D242" t="s">
        <v>92</v>
      </c>
      <c r="E242">
        <v>72</v>
      </c>
      <c r="F242">
        <v>9</v>
      </c>
      <c r="G242" t="s">
        <v>164</v>
      </c>
      <c r="H242">
        <v>74</v>
      </c>
      <c r="I242" t="str">
        <f t="shared" si="7"/>
        <v>Loser</v>
      </c>
      <c r="J242">
        <f t="shared" si="8"/>
        <v>9</v>
      </c>
      <c r="K242" t="str">
        <f t="shared" si="2"/>
        <v>Lower</v>
      </c>
    </row>
    <row r="243" spans="1:11" x14ac:dyDescent="0.25">
      <c r="A243">
        <v>2009</v>
      </c>
      <c r="B243" t="s">
        <v>18</v>
      </c>
      <c r="C243">
        <v>5</v>
      </c>
      <c r="D243" t="s">
        <v>182</v>
      </c>
      <c r="E243">
        <v>71</v>
      </c>
      <c r="F243">
        <v>12</v>
      </c>
      <c r="G243" t="s">
        <v>35</v>
      </c>
      <c r="H243">
        <v>84</v>
      </c>
      <c r="I243" t="str">
        <f t="shared" si="7"/>
        <v>Loser</v>
      </c>
      <c r="J243">
        <f t="shared" si="8"/>
        <v>12</v>
      </c>
      <c r="K243" t="str">
        <f t="shared" si="2"/>
        <v>Lower</v>
      </c>
    </row>
    <row r="244" spans="1:11" x14ac:dyDescent="0.25">
      <c r="A244">
        <v>2009</v>
      </c>
      <c r="B244" t="s">
        <v>18</v>
      </c>
      <c r="C244">
        <v>1</v>
      </c>
      <c r="D244" t="s">
        <v>38</v>
      </c>
      <c r="E244">
        <v>72</v>
      </c>
      <c r="F244">
        <v>16</v>
      </c>
      <c r="G244" t="s">
        <v>170</v>
      </c>
      <c r="H244">
        <v>62</v>
      </c>
      <c r="I244" t="str">
        <f t="shared" si="7"/>
        <v>Winner</v>
      </c>
      <c r="J244">
        <f t="shared" si="8"/>
        <v>1</v>
      </c>
      <c r="K244" t="str">
        <f t="shared" si="2"/>
        <v>Higher</v>
      </c>
    </row>
    <row r="245" spans="1:11" x14ac:dyDescent="0.25">
      <c r="A245">
        <v>2009</v>
      </c>
      <c r="B245" t="s">
        <v>18</v>
      </c>
      <c r="C245">
        <v>8</v>
      </c>
      <c r="D245" t="s">
        <v>165</v>
      </c>
      <c r="E245">
        <v>77</v>
      </c>
      <c r="F245">
        <v>9</v>
      </c>
      <c r="G245" t="s">
        <v>139</v>
      </c>
      <c r="H245">
        <v>75</v>
      </c>
      <c r="I245" t="str">
        <f t="shared" si="7"/>
        <v>Winner</v>
      </c>
      <c r="J245">
        <f t="shared" si="8"/>
        <v>8</v>
      </c>
      <c r="K245" t="str">
        <f t="shared" si="2"/>
        <v>Higher</v>
      </c>
    </row>
    <row r="246" spans="1:11" x14ac:dyDescent="0.25">
      <c r="A246">
        <v>2009</v>
      </c>
      <c r="B246" t="s">
        <v>18</v>
      </c>
      <c r="C246">
        <v>2</v>
      </c>
      <c r="D246" t="s">
        <v>98</v>
      </c>
      <c r="E246">
        <v>77</v>
      </c>
      <c r="F246">
        <v>15</v>
      </c>
      <c r="G246" t="s">
        <v>172</v>
      </c>
      <c r="H246">
        <v>62</v>
      </c>
      <c r="I246" t="str">
        <f t="shared" si="7"/>
        <v>Winner</v>
      </c>
      <c r="J246">
        <f t="shared" si="8"/>
        <v>2</v>
      </c>
      <c r="K246" t="str">
        <f t="shared" si="2"/>
        <v>Higher</v>
      </c>
    </row>
    <row r="247" spans="1:11" x14ac:dyDescent="0.25">
      <c r="A247">
        <v>2009</v>
      </c>
      <c r="B247" t="s">
        <v>18</v>
      </c>
      <c r="C247">
        <v>5</v>
      </c>
      <c r="D247" t="s">
        <v>36</v>
      </c>
      <c r="E247">
        <v>72</v>
      </c>
      <c r="F247">
        <v>12</v>
      </c>
      <c r="G247" t="s">
        <v>29</v>
      </c>
      <c r="H247">
        <v>76</v>
      </c>
      <c r="I247" t="str">
        <f t="shared" si="7"/>
        <v>Loser</v>
      </c>
      <c r="J247">
        <f t="shared" si="8"/>
        <v>12</v>
      </c>
      <c r="K247" t="str">
        <f t="shared" si="2"/>
        <v>Lower</v>
      </c>
    </row>
    <row r="248" spans="1:11" x14ac:dyDescent="0.25">
      <c r="A248">
        <v>2009</v>
      </c>
      <c r="B248" t="s">
        <v>18</v>
      </c>
      <c r="C248">
        <v>2</v>
      </c>
      <c r="D248" t="s">
        <v>43</v>
      </c>
      <c r="E248">
        <v>82</v>
      </c>
      <c r="F248">
        <v>15</v>
      </c>
      <c r="G248" t="s">
        <v>167</v>
      </c>
      <c r="H248">
        <v>54</v>
      </c>
      <c r="I248" t="str">
        <f t="shared" si="7"/>
        <v>Winner</v>
      </c>
      <c r="J248">
        <f t="shared" si="8"/>
        <v>2</v>
      </c>
      <c r="K248" t="str">
        <f t="shared" si="2"/>
        <v>Higher</v>
      </c>
    </row>
    <row r="249" spans="1:11" x14ac:dyDescent="0.25">
      <c r="A249">
        <v>2009</v>
      </c>
      <c r="B249" t="s">
        <v>18</v>
      </c>
      <c r="C249">
        <v>4</v>
      </c>
      <c r="D249" t="s">
        <v>15</v>
      </c>
      <c r="E249">
        <v>77</v>
      </c>
      <c r="F249">
        <v>13</v>
      </c>
      <c r="G249" t="s">
        <v>39</v>
      </c>
      <c r="H249">
        <v>64</v>
      </c>
      <c r="I249" t="str">
        <f t="shared" si="7"/>
        <v>Winner</v>
      </c>
      <c r="J249">
        <f t="shared" si="8"/>
        <v>4</v>
      </c>
      <c r="K249" t="str">
        <f t="shared" si="2"/>
        <v>Higher</v>
      </c>
    </row>
    <row r="250" spans="1:11" x14ac:dyDescent="0.25">
      <c r="A250">
        <v>2009</v>
      </c>
      <c r="B250" t="s">
        <v>18</v>
      </c>
      <c r="C250">
        <v>8</v>
      </c>
      <c r="D250" t="s">
        <v>177</v>
      </c>
      <c r="E250">
        <v>75</v>
      </c>
      <c r="F250">
        <v>9</v>
      </c>
      <c r="G250" t="s">
        <v>34</v>
      </c>
      <c r="H250">
        <v>71</v>
      </c>
      <c r="I250" t="str">
        <f t="shared" si="7"/>
        <v>Winner</v>
      </c>
      <c r="J250">
        <f t="shared" si="8"/>
        <v>8</v>
      </c>
      <c r="K250" t="str">
        <f t="shared" si="2"/>
        <v>Higher</v>
      </c>
    </row>
    <row r="251" spans="1:11" x14ac:dyDescent="0.25">
      <c r="A251">
        <v>2009</v>
      </c>
      <c r="B251" t="s">
        <v>18</v>
      </c>
      <c r="C251">
        <v>1</v>
      </c>
      <c r="D251" t="s">
        <v>94</v>
      </c>
      <c r="E251">
        <v>101</v>
      </c>
      <c r="F251">
        <v>16</v>
      </c>
      <c r="G251" t="s">
        <v>183</v>
      </c>
      <c r="H251">
        <v>58</v>
      </c>
      <c r="I251" t="str">
        <f t="shared" si="7"/>
        <v>Winner</v>
      </c>
      <c r="J251">
        <f t="shared" si="8"/>
        <v>1</v>
      </c>
      <c r="K251" t="str">
        <f t="shared" si="2"/>
        <v>Higher</v>
      </c>
    </row>
    <row r="252" spans="1:11" x14ac:dyDescent="0.25">
      <c r="A252">
        <v>2009</v>
      </c>
      <c r="B252" t="s">
        <v>18</v>
      </c>
      <c r="C252">
        <v>7</v>
      </c>
      <c r="D252" t="s">
        <v>145</v>
      </c>
      <c r="E252">
        <v>59</v>
      </c>
      <c r="F252">
        <v>10</v>
      </c>
      <c r="G252" t="s">
        <v>21</v>
      </c>
      <c r="H252">
        <v>62</v>
      </c>
      <c r="I252" t="str">
        <f t="shared" si="7"/>
        <v>Loser</v>
      </c>
      <c r="J252">
        <f t="shared" si="8"/>
        <v>10</v>
      </c>
      <c r="K252" t="str">
        <f t="shared" si="2"/>
        <v>Lower</v>
      </c>
    </row>
    <row r="253" spans="1:11" x14ac:dyDescent="0.25">
      <c r="A253">
        <v>2009</v>
      </c>
      <c r="B253" t="s">
        <v>18</v>
      </c>
      <c r="C253">
        <v>2</v>
      </c>
      <c r="D253" t="s">
        <v>22</v>
      </c>
      <c r="E253">
        <v>86</v>
      </c>
      <c r="F253">
        <v>15</v>
      </c>
      <c r="G253" t="s">
        <v>184</v>
      </c>
      <c r="H253">
        <v>62</v>
      </c>
      <c r="I253" t="str">
        <f t="shared" si="7"/>
        <v>Winner</v>
      </c>
      <c r="J253">
        <f t="shared" si="8"/>
        <v>2</v>
      </c>
      <c r="K253" t="str">
        <f t="shared" si="2"/>
        <v>Higher</v>
      </c>
    </row>
    <row r="254" spans="1:11" x14ac:dyDescent="0.25">
      <c r="A254">
        <v>2009</v>
      </c>
      <c r="B254" t="s">
        <v>18</v>
      </c>
      <c r="C254">
        <v>7</v>
      </c>
      <c r="D254" t="s">
        <v>110</v>
      </c>
      <c r="E254">
        <v>76</v>
      </c>
      <c r="F254">
        <v>10</v>
      </c>
      <c r="G254" t="s">
        <v>42</v>
      </c>
      <c r="H254">
        <v>62</v>
      </c>
      <c r="I254" t="str">
        <f t="shared" si="7"/>
        <v>Winner</v>
      </c>
      <c r="J254">
        <f t="shared" si="8"/>
        <v>7</v>
      </c>
      <c r="K254" t="str">
        <f t="shared" si="2"/>
        <v>Higher</v>
      </c>
    </row>
    <row r="255" spans="1:11" x14ac:dyDescent="0.25">
      <c r="A255">
        <v>2009</v>
      </c>
      <c r="B255" t="s">
        <v>18</v>
      </c>
      <c r="C255">
        <v>6</v>
      </c>
      <c r="D255" t="s">
        <v>37</v>
      </c>
      <c r="E255">
        <v>65</v>
      </c>
      <c r="F255">
        <v>11</v>
      </c>
      <c r="G255" t="s">
        <v>108</v>
      </c>
      <c r="H255">
        <v>64</v>
      </c>
      <c r="I255" t="str">
        <f t="shared" si="7"/>
        <v>Winner</v>
      </c>
      <c r="J255">
        <f t="shared" si="8"/>
        <v>6</v>
      </c>
      <c r="K255" t="str">
        <f t="shared" si="2"/>
        <v>Higher</v>
      </c>
    </row>
    <row r="256" spans="1:11" x14ac:dyDescent="0.25">
      <c r="A256">
        <v>2009</v>
      </c>
      <c r="B256" t="s">
        <v>18</v>
      </c>
      <c r="C256">
        <v>2</v>
      </c>
      <c r="D256" t="s">
        <v>25</v>
      </c>
      <c r="E256">
        <v>81</v>
      </c>
      <c r="F256">
        <v>15</v>
      </c>
      <c r="G256" t="s">
        <v>185</v>
      </c>
      <c r="H256">
        <v>70</v>
      </c>
      <c r="I256" t="str">
        <f t="shared" si="7"/>
        <v>Winner</v>
      </c>
      <c r="J256">
        <f t="shared" si="8"/>
        <v>2</v>
      </c>
      <c r="K256" t="str">
        <f t="shared" si="2"/>
        <v>Higher</v>
      </c>
    </row>
    <row r="257" spans="1:11" x14ac:dyDescent="0.25">
      <c r="A257">
        <v>2009</v>
      </c>
      <c r="B257" t="s">
        <v>18</v>
      </c>
      <c r="C257">
        <v>7</v>
      </c>
      <c r="D257" t="s">
        <v>32</v>
      </c>
      <c r="E257">
        <v>71</v>
      </c>
      <c r="F257">
        <v>10</v>
      </c>
      <c r="G257" t="s">
        <v>161</v>
      </c>
      <c r="H257">
        <v>84</v>
      </c>
      <c r="I257" t="str">
        <f t="shared" si="7"/>
        <v>Loser</v>
      </c>
      <c r="J257">
        <f t="shared" si="8"/>
        <v>10</v>
      </c>
      <c r="K257" t="str">
        <f t="shared" si="2"/>
        <v>Lower</v>
      </c>
    </row>
    <row r="258" spans="1:11" x14ac:dyDescent="0.25">
      <c r="A258">
        <v>2009</v>
      </c>
      <c r="B258" t="s">
        <v>18</v>
      </c>
      <c r="C258">
        <v>4</v>
      </c>
      <c r="D258" t="s">
        <v>133</v>
      </c>
      <c r="E258">
        <v>71</v>
      </c>
      <c r="F258">
        <v>13</v>
      </c>
      <c r="G258" t="s">
        <v>186</v>
      </c>
      <c r="H258">
        <v>58</v>
      </c>
      <c r="I258" t="str">
        <f t="shared" ref="I258:I321" si="9">IF($E258&gt;$H258,"Winner","Loser")</f>
        <v>Winner</v>
      </c>
      <c r="J258">
        <f t="shared" ref="J258:J321" si="10">IF($E258&gt;$H258,$C258,$F258)</f>
        <v>4</v>
      </c>
      <c r="K258" t="str">
        <f t="shared" si="2"/>
        <v>Higher</v>
      </c>
    </row>
    <row r="259" spans="1:11" x14ac:dyDescent="0.25">
      <c r="A259">
        <v>2009</v>
      </c>
      <c r="B259" t="s">
        <v>18</v>
      </c>
      <c r="C259">
        <v>5</v>
      </c>
      <c r="D259" t="s">
        <v>102</v>
      </c>
      <c r="E259">
        <v>61</v>
      </c>
      <c r="F259">
        <v>12</v>
      </c>
      <c r="G259" t="s">
        <v>158</v>
      </c>
      <c r="H259">
        <v>56</v>
      </c>
      <c r="I259" t="str">
        <f t="shared" si="9"/>
        <v>Winner</v>
      </c>
      <c r="J259">
        <f t="shared" si="10"/>
        <v>5</v>
      </c>
      <c r="K259" t="str">
        <f t="shared" si="2"/>
        <v>Higher</v>
      </c>
    </row>
    <row r="260" spans="1:11" x14ac:dyDescent="0.25">
      <c r="A260">
        <v>2009</v>
      </c>
      <c r="B260" t="s">
        <v>18</v>
      </c>
      <c r="C260">
        <v>8</v>
      </c>
      <c r="D260" t="s">
        <v>121</v>
      </c>
      <c r="E260">
        <v>66</v>
      </c>
      <c r="F260">
        <v>9</v>
      </c>
      <c r="G260" t="s">
        <v>138</v>
      </c>
      <c r="H260">
        <v>79</v>
      </c>
      <c r="I260" t="str">
        <f t="shared" si="9"/>
        <v>Loser</v>
      </c>
      <c r="J260">
        <f t="shared" si="10"/>
        <v>9</v>
      </c>
      <c r="K260" t="str">
        <f t="shared" si="2"/>
        <v>Lower</v>
      </c>
    </row>
    <row r="261" spans="1:11" x14ac:dyDescent="0.25">
      <c r="A261">
        <v>2009</v>
      </c>
      <c r="B261" t="s">
        <v>18</v>
      </c>
      <c r="C261">
        <v>1</v>
      </c>
      <c r="D261" t="s">
        <v>127</v>
      </c>
      <c r="E261">
        <v>103</v>
      </c>
      <c r="F261">
        <v>16</v>
      </c>
      <c r="G261" t="s">
        <v>187</v>
      </c>
      <c r="H261">
        <v>47</v>
      </c>
      <c r="I261" t="str">
        <f t="shared" si="9"/>
        <v>Winner</v>
      </c>
      <c r="J261">
        <f t="shared" si="10"/>
        <v>1</v>
      </c>
      <c r="K261" t="str">
        <f t="shared" si="2"/>
        <v>Higher</v>
      </c>
    </row>
    <row r="262" spans="1:11" x14ac:dyDescent="0.25">
      <c r="A262">
        <v>2009</v>
      </c>
      <c r="B262" t="s">
        <v>18</v>
      </c>
      <c r="C262">
        <v>3</v>
      </c>
      <c r="D262" t="s">
        <v>40</v>
      </c>
      <c r="E262">
        <v>80</v>
      </c>
      <c r="F262">
        <v>14</v>
      </c>
      <c r="G262" t="s">
        <v>188</v>
      </c>
      <c r="H262">
        <v>67</v>
      </c>
      <c r="I262" t="str">
        <f t="shared" si="9"/>
        <v>Winner</v>
      </c>
      <c r="J262">
        <f t="shared" si="10"/>
        <v>3</v>
      </c>
      <c r="K262" t="str">
        <f t="shared" si="2"/>
        <v>Higher</v>
      </c>
    </row>
    <row r="263" spans="1:11" x14ac:dyDescent="0.25">
      <c r="A263">
        <v>2009</v>
      </c>
      <c r="B263" t="s">
        <v>31</v>
      </c>
      <c r="C263">
        <v>16</v>
      </c>
      <c r="D263" t="s">
        <v>135</v>
      </c>
      <c r="E263">
        <v>58</v>
      </c>
      <c r="F263">
        <v>16</v>
      </c>
      <c r="G263" t="s">
        <v>154</v>
      </c>
      <c r="H263">
        <v>43</v>
      </c>
      <c r="I263" t="str">
        <f t="shared" si="9"/>
        <v>Winner</v>
      </c>
      <c r="J263">
        <f t="shared" si="10"/>
        <v>16</v>
      </c>
      <c r="K263" t="str">
        <f t="shared" si="2"/>
        <v>Higher</v>
      </c>
    </row>
    <row r="264" spans="1:11" x14ac:dyDescent="0.25">
      <c r="A264">
        <v>2008</v>
      </c>
      <c r="B264" t="s">
        <v>0</v>
      </c>
      <c r="C264">
        <v>1</v>
      </c>
      <c r="D264" t="s">
        <v>1</v>
      </c>
      <c r="E264">
        <v>75</v>
      </c>
      <c r="F264">
        <v>1</v>
      </c>
      <c r="G264" t="s">
        <v>25</v>
      </c>
      <c r="H264">
        <v>68</v>
      </c>
      <c r="I264" t="str">
        <f t="shared" si="9"/>
        <v>Winner</v>
      </c>
      <c r="J264">
        <f t="shared" si="10"/>
        <v>1</v>
      </c>
      <c r="K264" t="str">
        <f t="shared" si="2"/>
        <v>Higher</v>
      </c>
    </row>
    <row r="265" spans="1:11" x14ac:dyDescent="0.25">
      <c r="A265">
        <v>2008</v>
      </c>
      <c r="B265" t="s">
        <v>2</v>
      </c>
      <c r="C265">
        <v>1</v>
      </c>
      <c r="D265" t="s">
        <v>25</v>
      </c>
      <c r="E265">
        <v>78</v>
      </c>
      <c r="F265">
        <v>1</v>
      </c>
      <c r="G265" t="s">
        <v>37</v>
      </c>
      <c r="H265">
        <v>63</v>
      </c>
      <c r="I265" t="str">
        <f t="shared" si="9"/>
        <v>Winner</v>
      </c>
      <c r="J265">
        <f t="shared" si="10"/>
        <v>1</v>
      </c>
      <c r="K265" t="str">
        <f t="shared" si="2"/>
        <v>Higher</v>
      </c>
    </row>
    <row r="266" spans="1:11" x14ac:dyDescent="0.25">
      <c r="A266">
        <v>2008</v>
      </c>
      <c r="B266" t="s">
        <v>2</v>
      </c>
      <c r="C266">
        <v>1</v>
      </c>
      <c r="D266" t="s">
        <v>94</v>
      </c>
      <c r="E266">
        <v>66</v>
      </c>
      <c r="F266">
        <v>1</v>
      </c>
      <c r="G266" t="s">
        <v>1</v>
      </c>
      <c r="H266">
        <v>84</v>
      </c>
      <c r="I266" t="str">
        <f t="shared" si="9"/>
        <v>Loser</v>
      </c>
      <c r="J266">
        <f t="shared" si="10"/>
        <v>1</v>
      </c>
      <c r="K266" t="str">
        <f t="shared" si="2"/>
        <v>Lower</v>
      </c>
    </row>
    <row r="267" spans="1:11" x14ac:dyDescent="0.25">
      <c r="A267">
        <v>2008</v>
      </c>
      <c r="B267" t="s">
        <v>4</v>
      </c>
      <c r="C267">
        <v>1</v>
      </c>
      <c r="D267" t="s">
        <v>25</v>
      </c>
      <c r="E267">
        <v>85</v>
      </c>
      <c r="F267">
        <v>2</v>
      </c>
      <c r="G267" t="s">
        <v>110</v>
      </c>
      <c r="H267">
        <v>67</v>
      </c>
      <c r="I267" t="str">
        <f t="shared" si="9"/>
        <v>Winner</v>
      </c>
      <c r="J267">
        <f t="shared" si="10"/>
        <v>1</v>
      </c>
      <c r="K267" t="str">
        <f t="shared" si="2"/>
        <v>Higher</v>
      </c>
    </row>
    <row r="268" spans="1:11" x14ac:dyDescent="0.25">
      <c r="A268">
        <v>2008</v>
      </c>
      <c r="B268" t="s">
        <v>4</v>
      </c>
      <c r="C268">
        <v>1</v>
      </c>
      <c r="D268" t="s">
        <v>1</v>
      </c>
      <c r="E268">
        <v>59</v>
      </c>
      <c r="F268">
        <v>10</v>
      </c>
      <c r="G268" t="s">
        <v>26</v>
      </c>
      <c r="H268">
        <v>57</v>
      </c>
      <c r="I268" t="str">
        <f t="shared" si="9"/>
        <v>Winner</v>
      </c>
      <c r="J268">
        <f t="shared" si="10"/>
        <v>1</v>
      </c>
      <c r="K268" t="str">
        <f t="shared" si="2"/>
        <v>Higher</v>
      </c>
    </row>
    <row r="269" spans="1:11" x14ac:dyDescent="0.25">
      <c r="A269">
        <v>2008</v>
      </c>
      <c r="B269" t="s">
        <v>4</v>
      </c>
      <c r="C269">
        <v>1</v>
      </c>
      <c r="D269" t="s">
        <v>94</v>
      </c>
      <c r="E269">
        <v>83</v>
      </c>
      <c r="F269">
        <v>3</v>
      </c>
      <c r="G269" t="s">
        <v>3</v>
      </c>
      <c r="H269">
        <v>73</v>
      </c>
      <c r="I269" t="str">
        <f t="shared" si="9"/>
        <v>Winner</v>
      </c>
      <c r="J269">
        <f t="shared" si="10"/>
        <v>1</v>
      </c>
      <c r="K269" t="str">
        <f t="shared" si="2"/>
        <v>Higher</v>
      </c>
    </row>
    <row r="270" spans="1:11" x14ac:dyDescent="0.25">
      <c r="A270">
        <v>2008</v>
      </c>
      <c r="B270" t="s">
        <v>4</v>
      </c>
      <c r="C270">
        <v>1</v>
      </c>
      <c r="D270" t="s">
        <v>37</v>
      </c>
      <c r="E270">
        <v>76</v>
      </c>
      <c r="F270">
        <v>3</v>
      </c>
      <c r="G270" t="s">
        <v>95</v>
      </c>
      <c r="H270">
        <v>57</v>
      </c>
      <c r="I270" t="str">
        <f t="shared" si="9"/>
        <v>Winner</v>
      </c>
      <c r="J270">
        <f t="shared" si="10"/>
        <v>1</v>
      </c>
      <c r="K270" t="str">
        <f t="shared" si="2"/>
        <v>Higher</v>
      </c>
    </row>
    <row r="271" spans="1:11" x14ac:dyDescent="0.25">
      <c r="A271">
        <v>2008</v>
      </c>
      <c r="B271" t="s">
        <v>7</v>
      </c>
      <c r="C271">
        <v>3</v>
      </c>
      <c r="D271" t="s">
        <v>189</v>
      </c>
      <c r="E271">
        <v>62</v>
      </c>
      <c r="F271">
        <v>2</v>
      </c>
      <c r="G271" t="s">
        <v>110</v>
      </c>
      <c r="H271">
        <v>82</v>
      </c>
      <c r="I271" t="str">
        <f t="shared" si="9"/>
        <v>Loser</v>
      </c>
      <c r="J271">
        <f t="shared" si="10"/>
        <v>2</v>
      </c>
      <c r="K271" t="str">
        <f t="shared" si="2"/>
        <v>Lower</v>
      </c>
    </row>
    <row r="272" spans="1:11" x14ac:dyDescent="0.25">
      <c r="A272">
        <v>2008</v>
      </c>
      <c r="B272" t="s">
        <v>7</v>
      </c>
      <c r="C272">
        <v>1</v>
      </c>
      <c r="D272" t="s">
        <v>1</v>
      </c>
      <c r="E272">
        <v>72</v>
      </c>
      <c r="F272">
        <v>12</v>
      </c>
      <c r="G272" t="s">
        <v>40</v>
      </c>
      <c r="H272">
        <v>57</v>
      </c>
      <c r="I272" t="str">
        <f t="shared" si="9"/>
        <v>Winner</v>
      </c>
      <c r="J272">
        <f t="shared" si="10"/>
        <v>1</v>
      </c>
      <c r="K272" t="str">
        <f t="shared" si="2"/>
        <v>Higher</v>
      </c>
    </row>
    <row r="273" spans="1:11" x14ac:dyDescent="0.25">
      <c r="A273">
        <v>2008</v>
      </c>
      <c r="B273" t="s">
        <v>7</v>
      </c>
      <c r="C273">
        <v>3</v>
      </c>
      <c r="D273" t="s">
        <v>9</v>
      </c>
      <c r="E273">
        <v>56</v>
      </c>
      <c r="F273">
        <v>10</v>
      </c>
      <c r="G273" t="s">
        <v>26</v>
      </c>
      <c r="H273">
        <v>73</v>
      </c>
      <c r="I273" t="str">
        <f t="shared" si="9"/>
        <v>Loser</v>
      </c>
      <c r="J273">
        <f t="shared" si="10"/>
        <v>10</v>
      </c>
      <c r="K273" t="str">
        <f t="shared" si="2"/>
        <v>Lower</v>
      </c>
    </row>
    <row r="274" spans="1:11" x14ac:dyDescent="0.25">
      <c r="A274">
        <v>2008</v>
      </c>
      <c r="B274" t="s">
        <v>7</v>
      </c>
      <c r="C274">
        <v>1</v>
      </c>
      <c r="D274" t="s">
        <v>25</v>
      </c>
      <c r="E274">
        <v>92</v>
      </c>
      <c r="F274">
        <v>5</v>
      </c>
      <c r="G274" t="s">
        <v>98</v>
      </c>
      <c r="H274">
        <v>74</v>
      </c>
      <c r="I274" t="str">
        <f t="shared" si="9"/>
        <v>Winner</v>
      </c>
      <c r="J274">
        <f t="shared" si="10"/>
        <v>1</v>
      </c>
      <c r="K274" t="str">
        <f t="shared" si="2"/>
        <v>Higher</v>
      </c>
    </row>
    <row r="275" spans="1:11" x14ac:dyDescent="0.25">
      <c r="A275">
        <v>2008</v>
      </c>
      <c r="B275" t="s">
        <v>7</v>
      </c>
      <c r="C275">
        <v>1</v>
      </c>
      <c r="D275" t="s">
        <v>94</v>
      </c>
      <c r="E275">
        <v>68</v>
      </c>
      <c r="F275">
        <v>4</v>
      </c>
      <c r="G275" t="s">
        <v>190</v>
      </c>
      <c r="H275">
        <v>47</v>
      </c>
      <c r="I275" t="str">
        <f t="shared" si="9"/>
        <v>Winner</v>
      </c>
      <c r="J275">
        <f t="shared" si="10"/>
        <v>1</v>
      </c>
      <c r="K275" t="str">
        <f t="shared" si="2"/>
        <v>Higher</v>
      </c>
    </row>
    <row r="276" spans="1:11" x14ac:dyDescent="0.25">
      <c r="A276">
        <v>2008</v>
      </c>
      <c r="B276" t="s">
        <v>7</v>
      </c>
      <c r="C276">
        <v>3</v>
      </c>
      <c r="D276" t="s">
        <v>95</v>
      </c>
      <c r="E276">
        <v>79</v>
      </c>
      <c r="F276">
        <v>7</v>
      </c>
      <c r="G276" t="s">
        <v>125</v>
      </c>
      <c r="H276">
        <v>75</v>
      </c>
      <c r="I276" t="str">
        <f t="shared" si="9"/>
        <v>Winner</v>
      </c>
      <c r="J276">
        <f t="shared" si="10"/>
        <v>3</v>
      </c>
      <c r="K276" t="str">
        <f t="shared" si="2"/>
        <v>Higher</v>
      </c>
    </row>
    <row r="277" spans="1:11" x14ac:dyDescent="0.25">
      <c r="A277">
        <v>2008</v>
      </c>
      <c r="B277" t="s">
        <v>7</v>
      </c>
      <c r="C277">
        <v>3</v>
      </c>
      <c r="D277" t="s">
        <v>3</v>
      </c>
      <c r="E277">
        <v>79</v>
      </c>
      <c r="F277">
        <v>2</v>
      </c>
      <c r="G277" t="s">
        <v>139</v>
      </c>
      <c r="H277">
        <v>60</v>
      </c>
      <c r="I277" t="str">
        <f t="shared" si="9"/>
        <v>Winner</v>
      </c>
      <c r="J277">
        <f t="shared" si="10"/>
        <v>3</v>
      </c>
      <c r="K277" t="str">
        <f t="shared" si="2"/>
        <v>Higher</v>
      </c>
    </row>
    <row r="278" spans="1:11" x14ac:dyDescent="0.25">
      <c r="A278">
        <v>2008</v>
      </c>
      <c r="B278" t="s">
        <v>7</v>
      </c>
      <c r="C278">
        <v>1</v>
      </c>
      <c r="D278" t="s">
        <v>37</v>
      </c>
      <c r="E278">
        <v>88</v>
      </c>
      <c r="F278">
        <v>12</v>
      </c>
      <c r="G278" t="s">
        <v>29</v>
      </c>
      <c r="H278">
        <v>78</v>
      </c>
      <c r="I278" t="str">
        <f t="shared" si="9"/>
        <v>Winner</v>
      </c>
      <c r="J278">
        <f t="shared" si="10"/>
        <v>1</v>
      </c>
      <c r="K278" t="str">
        <f t="shared" si="2"/>
        <v>Higher</v>
      </c>
    </row>
    <row r="279" spans="1:11" x14ac:dyDescent="0.25">
      <c r="A279">
        <v>2008</v>
      </c>
      <c r="B279" t="s">
        <v>12</v>
      </c>
      <c r="C279">
        <v>12</v>
      </c>
      <c r="D279" t="s">
        <v>40</v>
      </c>
      <c r="E279">
        <v>84</v>
      </c>
      <c r="F279">
        <v>13</v>
      </c>
      <c r="G279" t="s">
        <v>164</v>
      </c>
      <c r="H279">
        <v>72</v>
      </c>
      <c r="I279" t="str">
        <f t="shared" si="9"/>
        <v>Winner</v>
      </c>
      <c r="J279">
        <f t="shared" si="10"/>
        <v>12</v>
      </c>
      <c r="K279" t="str">
        <f t="shared" si="2"/>
        <v>Higher</v>
      </c>
    </row>
    <row r="280" spans="1:11" x14ac:dyDescent="0.25">
      <c r="A280">
        <v>2008</v>
      </c>
      <c r="B280" t="s">
        <v>12</v>
      </c>
      <c r="C280">
        <v>12</v>
      </c>
      <c r="D280" t="s">
        <v>29</v>
      </c>
      <c r="E280">
        <v>72</v>
      </c>
      <c r="F280">
        <v>13</v>
      </c>
      <c r="G280" t="s">
        <v>191</v>
      </c>
      <c r="H280">
        <v>63</v>
      </c>
      <c r="I280" t="str">
        <f t="shared" si="9"/>
        <v>Winner</v>
      </c>
      <c r="J280">
        <f t="shared" si="10"/>
        <v>12</v>
      </c>
      <c r="K280" t="str">
        <f t="shared" si="2"/>
        <v>Higher</v>
      </c>
    </row>
    <row r="281" spans="1:11" x14ac:dyDescent="0.25">
      <c r="A281">
        <v>2008</v>
      </c>
      <c r="B281" t="s">
        <v>12</v>
      </c>
      <c r="C281">
        <v>6</v>
      </c>
      <c r="D281" t="s">
        <v>43</v>
      </c>
      <c r="E281">
        <v>48</v>
      </c>
      <c r="F281">
        <v>3</v>
      </c>
      <c r="G281" t="s">
        <v>3</v>
      </c>
      <c r="H281">
        <v>78</v>
      </c>
      <c r="I281" t="str">
        <f t="shared" si="9"/>
        <v>Loser</v>
      </c>
      <c r="J281">
        <f t="shared" si="10"/>
        <v>3</v>
      </c>
      <c r="K281" t="str">
        <f t="shared" si="2"/>
        <v>Lower</v>
      </c>
    </row>
    <row r="282" spans="1:11" x14ac:dyDescent="0.25">
      <c r="A282">
        <v>2008</v>
      </c>
      <c r="B282" t="s">
        <v>12</v>
      </c>
      <c r="C282">
        <v>7</v>
      </c>
      <c r="D282" t="s">
        <v>192</v>
      </c>
      <c r="E282">
        <v>72</v>
      </c>
      <c r="F282">
        <v>2</v>
      </c>
      <c r="G282" t="s">
        <v>110</v>
      </c>
      <c r="H282">
        <v>75</v>
      </c>
      <c r="I282" t="str">
        <f t="shared" si="9"/>
        <v>Loser</v>
      </c>
      <c r="J282">
        <f t="shared" si="10"/>
        <v>2</v>
      </c>
      <c r="K282" t="str">
        <f t="shared" si="2"/>
        <v>Lower</v>
      </c>
    </row>
    <row r="283" spans="1:11" x14ac:dyDescent="0.25">
      <c r="A283">
        <v>2008</v>
      </c>
      <c r="B283" t="s">
        <v>12</v>
      </c>
      <c r="C283">
        <v>10</v>
      </c>
      <c r="D283" t="s">
        <v>26</v>
      </c>
      <c r="E283">
        <v>74</v>
      </c>
      <c r="F283">
        <v>2</v>
      </c>
      <c r="G283" t="s">
        <v>13</v>
      </c>
      <c r="H283">
        <v>70</v>
      </c>
      <c r="I283" t="str">
        <f t="shared" si="9"/>
        <v>Winner</v>
      </c>
      <c r="J283">
        <f t="shared" si="10"/>
        <v>10</v>
      </c>
      <c r="K283" t="str">
        <f t="shared" si="2"/>
        <v>Higher</v>
      </c>
    </row>
    <row r="284" spans="1:11" x14ac:dyDescent="0.25">
      <c r="A284">
        <v>2008</v>
      </c>
      <c r="B284" t="s">
        <v>12</v>
      </c>
      <c r="C284">
        <v>1</v>
      </c>
      <c r="D284" t="s">
        <v>94</v>
      </c>
      <c r="E284">
        <v>108</v>
      </c>
      <c r="F284">
        <v>9</v>
      </c>
      <c r="G284" t="s">
        <v>193</v>
      </c>
      <c r="H284">
        <v>77</v>
      </c>
      <c r="I284" t="str">
        <f t="shared" si="9"/>
        <v>Winner</v>
      </c>
      <c r="J284">
        <f t="shared" si="10"/>
        <v>1</v>
      </c>
      <c r="K284" t="str">
        <f t="shared" si="2"/>
        <v>Higher</v>
      </c>
    </row>
    <row r="285" spans="1:11" x14ac:dyDescent="0.25">
      <c r="A285">
        <v>2008</v>
      </c>
      <c r="B285" t="s">
        <v>12</v>
      </c>
      <c r="C285">
        <v>1</v>
      </c>
      <c r="D285" t="s">
        <v>25</v>
      </c>
      <c r="E285">
        <v>77</v>
      </c>
      <c r="F285">
        <v>8</v>
      </c>
      <c r="G285" t="s">
        <v>186</v>
      </c>
      <c r="H285">
        <v>74</v>
      </c>
      <c r="I285" t="str">
        <f t="shared" si="9"/>
        <v>Winner</v>
      </c>
      <c r="J285">
        <f t="shared" si="10"/>
        <v>1</v>
      </c>
      <c r="K285" t="str">
        <f t="shared" si="2"/>
        <v>Higher</v>
      </c>
    </row>
    <row r="286" spans="1:11" x14ac:dyDescent="0.25">
      <c r="A286">
        <v>2008</v>
      </c>
      <c r="B286" t="s">
        <v>12</v>
      </c>
      <c r="C286">
        <v>7</v>
      </c>
      <c r="D286" t="s">
        <v>34</v>
      </c>
      <c r="E286">
        <v>71</v>
      </c>
      <c r="F286">
        <v>2</v>
      </c>
      <c r="G286" t="s">
        <v>139</v>
      </c>
      <c r="H286">
        <v>76</v>
      </c>
      <c r="I286" t="str">
        <f t="shared" si="9"/>
        <v>Loser</v>
      </c>
      <c r="J286">
        <f t="shared" si="10"/>
        <v>2</v>
      </c>
      <c r="K286" t="str">
        <f t="shared" si="2"/>
        <v>Lower</v>
      </c>
    </row>
    <row r="287" spans="1:11" x14ac:dyDescent="0.25">
      <c r="A287">
        <v>2008</v>
      </c>
      <c r="B287" t="s">
        <v>12</v>
      </c>
      <c r="C287">
        <v>6</v>
      </c>
      <c r="D287" t="s">
        <v>11</v>
      </c>
      <c r="E287">
        <v>81</v>
      </c>
      <c r="F287">
        <v>3</v>
      </c>
      <c r="G287" t="s">
        <v>189</v>
      </c>
      <c r="H287">
        <v>82</v>
      </c>
      <c r="I287" t="str">
        <f t="shared" si="9"/>
        <v>Loser</v>
      </c>
      <c r="J287">
        <f t="shared" si="10"/>
        <v>3</v>
      </c>
      <c r="K287" t="str">
        <f t="shared" si="2"/>
        <v>Lower</v>
      </c>
    </row>
    <row r="288" spans="1:11" x14ac:dyDescent="0.25">
      <c r="A288">
        <v>2008</v>
      </c>
      <c r="B288" t="s">
        <v>12</v>
      </c>
      <c r="C288">
        <v>11</v>
      </c>
      <c r="D288" t="s">
        <v>105</v>
      </c>
      <c r="E288">
        <v>55</v>
      </c>
      <c r="F288">
        <v>3</v>
      </c>
      <c r="G288" t="s">
        <v>9</v>
      </c>
      <c r="H288">
        <v>72</v>
      </c>
      <c r="I288" t="str">
        <f t="shared" si="9"/>
        <v>Loser</v>
      </c>
      <c r="J288">
        <f t="shared" si="10"/>
        <v>3</v>
      </c>
      <c r="K288" t="str">
        <f t="shared" si="2"/>
        <v>Lower</v>
      </c>
    </row>
    <row r="289" spans="1:11" x14ac:dyDescent="0.25">
      <c r="A289">
        <v>2008</v>
      </c>
      <c r="B289" t="s">
        <v>12</v>
      </c>
      <c r="C289">
        <v>5</v>
      </c>
      <c r="D289" t="s">
        <v>23</v>
      </c>
      <c r="E289">
        <v>41</v>
      </c>
      <c r="F289">
        <v>4</v>
      </c>
      <c r="G289" t="s">
        <v>190</v>
      </c>
      <c r="H289">
        <v>61</v>
      </c>
      <c r="I289" t="str">
        <f t="shared" si="9"/>
        <v>Loser</v>
      </c>
      <c r="J289">
        <f t="shared" si="10"/>
        <v>4</v>
      </c>
      <c r="K289" t="str">
        <f t="shared" si="2"/>
        <v>Lower</v>
      </c>
    </row>
    <row r="290" spans="1:11" x14ac:dyDescent="0.25">
      <c r="A290">
        <v>2008</v>
      </c>
      <c r="B290" t="s">
        <v>12</v>
      </c>
      <c r="C290">
        <v>1</v>
      </c>
      <c r="D290" t="s">
        <v>1</v>
      </c>
      <c r="E290">
        <v>75</v>
      </c>
      <c r="F290">
        <v>8</v>
      </c>
      <c r="G290" t="s">
        <v>30</v>
      </c>
      <c r="H290">
        <v>56</v>
      </c>
      <c r="I290" t="str">
        <f t="shared" si="9"/>
        <v>Winner</v>
      </c>
      <c r="J290">
        <f t="shared" si="10"/>
        <v>1</v>
      </c>
      <c r="K290" t="str">
        <f t="shared" si="2"/>
        <v>Higher</v>
      </c>
    </row>
    <row r="291" spans="1:11" x14ac:dyDescent="0.25">
      <c r="A291">
        <v>2008</v>
      </c>
      <c r="B291" t="s">
        <v>12</v>
      </c>
      <c r="C291">
        <v>7</v>
      </c>
      <c r="D291" t="s">
        <v>125</v>
      </c>
      <c r="E291">
        <v>73</v>
      </c>
      <c r="F291">
        <v>2</v>
      </c>
      <c r="G291" t="s">
        <v>22</v>
      </c>
      <c r="H291">
        <v>67</v>
      </c>
      <c r="I291" t="str">
        <f t="shared" si="9"/>
        <v>Winner</v>
      </c>
      <c r="J291">
        <f t="shared" si="10"/>
        <v>7</v>
      </c>
      <c r="K291" t="str">
        <f t="shared" si="2"/>
        <v>Higher</v>
      </c>
    </row>
    <row r="292" spans="1:11" x14ac:dyDescent="0.25">
      <c r="A292">
        <v>2008</v>
      </c>
      <c r="B292" t="s">
        <v>12</v>
      </c>
      <c r="C292">
        <v>1</v>
      </c>
      <c r="D292" t="s">
        <v>37</v>
      </c>
      <c r="E292">
        <v>51</v>
      </c>
      <c r="F292">
        <v>9</v>
      </c>
      <c r="G292" t="s">
        <v>138</v>
      </c>
      <c r="H292">
        <v>49</v>
      </c>
      <c r="I292" t="str">
        <f t="shared" si="9"/>
        <v>Winner</v>
      </c>
      <c r="J292">
        <f t="shared" si="10"/>
        <v>1</v>
      </c>
      <c r="K292" t="str">
        <f t="shared" si="2"/>
        <v>Higher</v>
      </c>
    </row>
    <row r="293" spans="1:11" x14ac:dyDescent="0.25">
      <c r="A293">
        <v>2008</v>
      </c>
      <c r="B293" t="s">
        <v>12</v>
      </c>
      <c r="C293">
        <v>6</v>
      </c>
      <c r="D293" t="s">
        <v>102</v>
      </c>
      <c r="E293">
        <v>78</v>
      </c>
      <c r="F293">
        <v>3</v>
      </c>
      <c r="G293" t="s">
        <v>95</v>
      </c>
      <c r="H293">
        <v>85</v>
      </c>
      <c r="I293" t="str">
        <f t="shared" si="9"/>
        <v>Loser</v>
      </c>
      <c r="J293">
        <f t="shared" si="10"/>
        <v>3</v>
      </c>
      <c r="K293" t="str">
        <f t="shared" si="2"/>
        <v>Lower</v>
      </c>
    </row>
    <row r="294" spans="1:11" x14ac:dyDescent="0.25">
      <c r="A294">
        <v>2008</v>
      </c>
      <c r="B294" t="s">
        <v>12</v>
      </c>
      <c r="C294">
        <v>5</v>
      </c>
      <c r="D294" t="s">
        <v>98</v>
      </c>
      <c r="E294">
        <v>65</v>
      </c>
      <c r="F294">
        <v>4</v>
      </c>
      <c r="G294" t="s">
        <v>38</v>
      </c>
      <c r="H294">
        <v>54</v>
      </c>
      <c r="I294" t="str">
        <f t="shared" si="9"/>
        <v>Winner</v>
      </c>
      <c r="J294">
        <f t="shared" si="10"/>
        <v>5</v>
      </c>
      <c r="K294" t="str">
        <f t="shared" si="2"/>
        <v>Higher</v>
      </c>
    </row>
    <row r="295" spans="1:11" x14ac:dyDescent="0.25">
      <c r="A295">
        <v>2008</v>
      </c>
      <c r="B295" t="s">
        <v>18</v>
      </c>
      <c r="C295">
        <v>1</v>
      </c>
      <c r="D295" t="s">
        <v>25</v>
      </c>
      <c r="E295">
        <v>87</v>
      </c>
      <c r="F295">
        <v>16</v>
      </c>
      <c r="G295" t="s">
        <v>194</v>
      </c>
      <c r="H295">
        <v>63</v>
      </c>
      <c r="I295" t="str">
        <f t="shared" si="9"/>
        <v>Winner</v>
      </c>
      <c r="J295">
        <f t="shared" si="10"/>
        <v>1</v>
      </c>
      <c r="K295" t="str">
        <f t="shared" si="2"/>
        <v>Higher</v>
      </c>
    </row>
    <row r="296" spans="1:11" x14ac:dyDescent="0.25">
      <c r="A296">
        <v>2008</v>
      </c>
      <c r="B296" t="s">
        <v>18</v>
      </c>
      <c r="C296">
        <v>2</v>
      </c>
      <c r="D296" t="s">
        <v>139</v>
      </c>
      <c r="E296">
        <v>72</v>
      </c>
      <c r="F296">
        <v>15</v>
      </c>
      <c r="G296" t="s">
        <v>188</v>
      </c>
      <c r="H296">
        <v>57</v>
      </c>
      <c r="I296" t="str">
        <f t="shared" si="9"/>
        <v>Winner</v>
      </c>
      <c r="J296">
        <f t="shared" si="10"/>
        <v>2</v>
      </c>
      <c r="K296" t="str">
        <f t="shared" si="2"/>
        <v>Higher</v>
      </c>
    </row>
    <row r="297" spans="1:11" x14ac:dyDescent="0.25">
      <c r="A297">
        <v>2008</v>
      </c>
      <c r="B297" t="s">
        <v>18</v>
      </c>
      <c r="C297">
        <v>2</v>
      </c>
      <c r="D297" t="s">
        <v>110</v>
      </c>
      <c r="E297">
        <v>74</v>
      </c>
      <c r="F297">
        <v>15</v>
      </c>
      <c r="G297" t="s">
        <v>195</v>
      </c>
      <c r="H297">
        <v>54</v>
      </c>
      <c r="I297" t="str">
        <f t="shared" si="9"/>
        <v>Winner</v>
      </c>
      <c r="J297">
        <f t="shared" si="10"/>
        <v>2</v>
      </c>
      <c r="K297" t="str">
        <f t="shared" si="2"/>
        <v>Higher</v>
      </c>
    </row>
    <row r="298" spans="1:11" x14ac:dyDescent="0.25">
      <c r="A298">
        <v>2008</v>
      </c>
      <c r="B298" t="s">
        <v>18</v>
      </c>
      <c r="C298">
        <v>2</v>
      </c>
      <c r="D298" t="s">
        <v>13</v>
      </c>
      <c r="E298">
        <v>66</v>
      </c>
      <c r="F298">
        <v>15</v>
      </c>
      <c r="G298" t="s">
        <v>196</v>
      </c>
      <c r="H298">
        <v>47</v>
      </c>
      <c r="I298" t="str">
        <f t="shared" si="9"/>
        <v>Winner</v>
      </c>
      <c r="J298">
        <f t="shared" si="10"/>
        <v>2</v>
      </c>
      <c r="K298" t="str">
        <f t="shared" si="2"/>
        <v>Higher</v>
      </c>
    </row>
    <row r="299" spans="1:11" x14ac:dyDescent="0.25">
      <c r="A299">
        <v>2008</v>
      </c>
      <c r="B299" t="s">
        <v>18</v>
      </c>
      <c r="C299">
        <v>3</v>
      </c>
      <c r="D299" t="s">
        <v>3</v>
      </c>
      <c r="E299">
        <v>79</v>
      </c>
      <c r="F299">
        <v>14</v>
      </c>
      <c r="G299" t="s">
        <v>197</v>
      </c>
      <c r="H299">
        <v>61</v>
      </c>
      <c r="I299" t="str">
        <f t="shared" si="9"/>
        <v>Winner</v>
      </c>
      <c r="J299">
        <f t="shared" si="10"/>
        <v>3</v>
      </c>
      <c r="K299" t="str">
        <f t="shared" si="2"/>
        <v>Higher</v>
      </c>
    </row>
    <row r="300" spans="1:11" x14ac:dyDescent="0.25">
      <c r="A300">
        <v>2008</v>
      </c>
      <c r="B300" t="s">
        <v>18</v>
      </c>
      <c r="C300">
        <v>1</v>
      </c>
      <c r="D300" t="s">
        <v>94</v>
      </c>
      <c r="E300">
        <v>113</v>
      </c>
      <c r="F300">
        <v>16</v>
      </c>
      <c r="G300" t="s">
        <v>198</v>
      </c>
      <c r="H300">
        <v>74</v>
      </c>
      <c r="I300" t="str">
        <f t="shared" si="9"/>
        <v>Winner</v>
      </c>
      <c r="J300">
        <f t="shared" si="10"/>
        <v>1</v>
      </c>
      <c r="K300" t="str">
        <f t="shared" si="2"/>
        <v>Higher</v>
      </c>
    </row>
    <row r="301" spans="1:11" x14ac:dyDescent="0.25">
      <c r="A301">
        <v>2008</v>
      </c>
      <c r="B301" t="s">
        <v>18</v>
      </c>
      <c r="C301">
        <v>4</v>
      </c>
      <c r="D301" t="s">
        <v>107</v>
      </c>
      <c r="E301">
        <v>62</v>
      </c>
      <c r="F301">
        <v>13</v>
      </c>
      <c r="G301" t="s">
        <v>164</v>
      </c>
      <c r="H301">
        <v>83</v>
      </c>
      <c r="I301" t="str">
        <f t="shared" si="9"/>
        <v>Loser</v>
      </c>
      <c r="J301">
        <f t="shared" si="10"/>
        <v>13</v>
      </c>
      <c r="K301" t="str">
        <f t="shared" si="2"/>
        <v>Lower</v>
      </c>
    </row>
    <row r="302" spans="1:11" x14ac:dyDescent="0.25">
      <c r="A302">
        <v>2008</v>
      </c>
      <c r="B302" t="s">
        <v>18</v>
      </c>
      <c r="C302">
        <v>4</v>
      </c>
      <c r="D302" t="s">
        <v>127</v>
      </c>
      <c r="E302">
        <v>69</v>
      </c>
      <c r="F302">
        <v>13</v>
      </c>
      <c r="G302" t="s">
        <v>191</v>
      </c>
      <c r="H302">
        <v>70</v>
      </c>
      <c r="I302" t="str">
        <f t="shared" si="9"/>
        <v>Loser</v>
      </c>
      <c r="J302">
        <f t="shared" si="10"/>
        <v>13</v>
      </c>
      <c r="K302" t="str">
        <f t="shared" si="2"/>
        <v>Lower</v>
      </c>
    </row>
    <row r="303" spans="1:11" x14ac:dyDescent="0.25">
      <c r="A303">
        <v>2008</v>
      </c>
      <c r="B303" t="s">
        <v>18</v>
      </c>
      <c r="C303">
        <v>6</v>
      </c>
      <c r="D303" t="s">
        <v>43</v>
      </c>
      <c r="E303">
        <v>72</v>
      </c>
      <c r="F303">
        <v>11</v>
      </c>
      <c r="G303" t="s">
        <v>199</v>
      </c>
      <c r="H303">
        <v>64</v>
      </c>
      <c r="I303" t="str">
        <f t="shared" si="9"/>
        <v>Winner</v>
      </c>
      <c r="J303">
        <f t="shared" si="10"/>
        <v>6</v>
      </c>
      <c r="K303" t="str">
        <f t="shared" si="2"/>
        <v>Higher</v>
      </c>
    </row>
    <row r="304" spans="1:11" x14ac:dyDescent="0.25">
      <c r="A304">
        <v>2008</v>
      </c>
      <c r="B304" t="s">
        <v>18</v>
      </c>
      <c r="C304">
        <v>8</v>
      </c>
      <c r="D304" t="s">
        <v>186</v>
      </c>
      <c r="E304">
        <v>76</v>
      </c>
      <c r="F304">
        <v>9</v>
      </c>
      <c r="G304" t="s">
        <v>44</v>
      </c>
      <c r="H304">
        <v>69</v>
      </c>
      <c r="I304" t="str">
        <f t="shared" si="9"/>
        <v>Winner</v>
      </c>
      <c r="J304">
        <f t="shared" si="10"/>
        <v>8</v>
      </c>
      <c r="K304" t="str">
        <f t="shared" si="2"/>
        <v>Higher</v>
      </c>
    </row>
    <row r="305" spans="1:11" x14ac:dyDescent="0.25">
      <c r="A305">
        <v>2008</v>
      </c>
      <c r="B305" t="s">
        <v>18</v>
      </c>
      <c r="C305">
        <v>8</v>
      </c>
      <c r="D305" t="s">
        <v>8</v>
      </c>
      <c r="E305">
        <v>72</v>
      </c>
      <c r="F305">
        <v>9</v>
      </c>
      <c r="G305" t="s">
        <v>193</v>
      </c>
      <c r="H305">
        <v>86</v>
      </c>
      <c r="I305" t="str">
        <f t="shared" si="9"/>
        <v>Loser</v>
      </c>
      <c r="J305">
        <f t="shared" si="10"/>
        <v>9</v>
      </c>
      <c r="K305" t="str">
        <f t="shared" si="2"/>
        <v>Lower</v>
      </c>
    </row>
    <row r="306" spans="1:11" x14ac:dyDescent="0.25">
      <c r="A306">
        <v>2008</v>
      </c>
      <c r="B306" t="s">
        <v>18</v>
      </c>
      <c r="C306">
        <v>7</v>
      </c>
      <c r="D306" t="s">
        <v>15</v>
      </c>
      <c r="E306">
        <v>76</v>
      </c>
      <c r="F306">
        <v>10</v>
      </c>
      <c r="G306" t="s">
        <v>26</v>
      </c>
      <c r="H306">
        <v>82</v>
      </c>
      <c r="I306" t="str">
        <f t="shared" si="9"/>
        <v>Loser</v>
      </c>
      <c r="J306">
        <f t="shared" si="10"/>
        <v>10</v>
      </c>
      <c r="K306" t="str">
        <f t="shared" si="2"/>
        <v>Lower</v>
      </c>
    </row>
    <row r="307" spans="1:11" x14ac:dyDescent="0.25">
      <c r="A307">
        <v>2008</v>
      </c>
      <c r="B307" t="s">
        <v>18</v>
      </c>
      <c r="C307">
        <v>7</v>
      </c>
      <c r="D307" t="s">
        <v>34</v>
      </c>
      <c r="E307">
        <v>81</v>
      </c>
      <c r="F307">
        <v>10</v>
      </c>
      <c r="G307" t="s">
        <v>200</v>
      </c>
      <c r="H307">
        <v>61</v>
      </c>
      <c r="I307" t="str">
        <f t="shared" si="9"/>
        <v>Winner</v>
      </c>
      <c r="J307">
        <f t="shared" si="10"/>
        <v>7</v>
      </c>
      <c r="K307" t="str">
        <f t="shared" si="2"/>
        <v>Higher</v>
      </c>
    </row>
    <row r="308" spans="1:11" x14ac:dyDescent="0.25">
      <c r="A308">
        <v>2008</v>
      </c>
      <c r="B308" t="s">
        <v>18</v>
      </c>
      <c r="C308">
        <v>5</v>
      </c>
      <c r="D308" t="s">
        <v>201</v>
      </c>
      <c r="E308">
        <v>99</v>
      </c>
      <c r="F308">
        <v>12</v>
      </c>
      <c r="G308" t="s">
        <v>29</v>
      </c>
      <c r="H308">
        <v>101</v>
      </c>
      <c r="I308" t="str">
        <f t="shared" si="9"/>
        <v>Loser</v>
      </c>
      <c r="J308">
        <f t="shared" si="10"/>
        <v>12</v>
      </c>
      <c r="K308" t="str">
        <f t="shared" si="2"/>
        <v>Lower</v>
      </c>
    </row>
    <row r="309" spans="1:11" x14ac:dyDescent="0.25">
      <c r="A309">
        <v>2008</v>
      </c>
      <c r="B309" t="s">
        <v>18</v>
      </c>
      <c r="C309">
        <v>5</v>
      </c>
      <c r="D309" t="s">
        <v>145</v>
      </c>
      <c r="E309">
        <v>69</v>
      </c>
      <c r="F309">
        <v>12</v>
      </c>
      <c r="G309" t="s">
        <v>40</v>
      </c>
      <c r="H309">
        <v>75</v>
      </c>
      <c r="I309" t="str">
        <f t="shared" si="9"/>
        <v>Loser</v>
      </c>
      <c r="J309">
        <f t="shared" si="10"/>
        <v>12</v>
      </c>
      <c r="K309" t="str">
        <f t="shared" si="2"/>
        <v>Lower</v>
      </c>
    </row>
    <row r="310" spans="1:11" x14ac:dyDescent="0.25">
      <c r="A310">
        <v>2008</v>
      </c>
      <c r="B310" t="s">
        <v>18</v>
      </c>
      <c r="C310">
        <v>7</v>
      </c>
      <c r="D310" t="s">
        <v>192</v>
      </c>
      <c r="E310">
        <v>78</v>
      </c>
      <c r="F310">
        <v>10</v>
      </c>
      <c r="G310" t="s">
        <v>116</v>
      </c>
      <c r="H310">
        <v>64</v>
      </c>
      <c r="I310" t="str">
        <f t="shared" si="9"/>
        <v>Winner</v>
      </c>
      <c r="J310">
        <f t="shared" si="10"/>
        <v>7</v>
      </c>
      <c r="K310" t="str">
        <f t="shared" si="2"/>
        <v>Higher</v>
      </c>
    </row>
    <row r="311" spans="1:11" x14ac:dyDescent="0.25">
      <c r="A311">
        <v>2008</v>
      </c>
      <c r="B311" t="s">
        <v>18</v>
      </c>
      <c r="C311">
        <v>3</v>
      </c>
      <c r="D311" t="s">
        <v>189</v>
      </c>
      <c r="E311">
        <v>77</v>
      </c>
      <c r="F311">
        <v>14</v>
      </c>
      <c r="G311" t="s">
        <v>159</v>
      </c>
      <c r="H311">
        <v>53</v>
      </c>
      <c r="I311" t="str">
        <f t="shared" si="9"/>
        <v>Winner</v>
      </c>
      <c r="J311">
        <f t="shared" si="10"/>
        <v>3</v>
      </c>
      <c r="K311" t="str">
        <f t="shared" si="2"/>
        <v>Higher</v>
      </c>
    </row>
    <row r="312" spans="1:11" x14ac:dyDescent="0.25">
      <c r="A312">
        <v>2008</v>
      </c>
      <c r="B312" t="s">
        <v>18</v>
      </c>
      <c r="C312">
        <v>3</v>
      </c>
      <c r="D312" t="s">
        <v>9</v>
      </c>
      <c r="E312">
        <v>71</v>
      </c>
      <c r="F312">
        <v>14</v>
      </c>
      <c r="G312" t="s">
        <v>202</v>
      </c>
      <c r="H312">
        <v>56</v>
      </c>
      <c r="I312" t="str">
        <f t="shared" si="9"/>
        <v>Winner</v>
      </c>
      <c r="J312">
        <f t="shared" si="10"/>
        <v>3</v>
      </c>
      <c r="K312" t="str">
        <f t="shared" si="2"/>
        <v>Higher</v>
      </c>
    </row>
    <row r="313" spans="1:11" x14ac:dyDescent="0.25">
      <c r="A313">
        <v>2008</v>
      </c>
      <c r="B313" t="s">
        <v>18</v>
      </c>
      <c r="C313">
        <v>8</v>
      </c>
      <c r="D313" t="s">
        <v>121</v>
      </c>
      <c r="E313">
        <v>62</v>
      </c>
      <c r="F313">
        <v>9</v>
      </c>
      <c r="G313" t="s">
        <v>138</v>
      </c>
      <c r="H313">
        <v>67</v>
      </c>
      <c r="I313" t="str">
        <f t="shared" si="9"/>
        <v>Loser</v>
      </c>
      <c r="J313">
        <f t="shared" si="10"/>
        <v>9</v>
      </c>
      <c r="K313" t="str">
        <f t="shared" si="2"/>
        <v>Lower</v>
      </c>
    </row>
    <row r="314" spans="1:11" x14ac:dyDescent="0.25">
      <c r="A314">
        <v>2008</v>
      </c>
      <c r="B314" t="s">
        <v>18</v>
      </c>
      <c r="C314">
        <v>7</v>
      </c>
      <c r="D314" t="s">
        <v>125</v>
      </c>
      <c r="E314">
        <v>75</v>
      </c>
      <c r="F314">
        <v>10</v>
      </c>
      <c r="G314" t="s">
        <v>35</v>
      </c>
      <c r="H314">
        <v>65</v>
      </c>
      <c r="I314" t="str">
        <f t="shared" si="9"/>
        <v>Winner</v>
      </c>
      <c r="J314">
        <f t="shared" si="10"/>
        <v>7</v>
      </c>
      <c r="K314" t="str">
        <f t="shared" si="2"/>
        <v>Higher</v>
      </c>
    </row>
    <row r="315" spans="1:11" x14ac:dyDescent="0.25">
      <c r="A315">
        <v>2008</v>
      </c>
      <c r="B315" t="s">
        <v>18</v>
      </c>
      <c r="C315">
        <v>4</v>
      </c>
      <c r="D315" t="s">
        <v>190</v>
      </c>
      <c r="E315">
        <v>71</v>
      </c>
      <c r="F315">
        <v>13</v>
      </c>
      <c r="G315" t="s">
        <v>173</v>
      </c>
      <c r="H315">
        <v>40</v>
      </c>
      <c r="I315" t="str">
        <f t="shared" si="9"/>
        <v>Winner</v>
      </c>
      <c r="J315">
        <f t="shared" si="10"/>
        <v>4</v>
      </c>
      <c r="K315" t="str">
        <f t="shared" si="2"/>
        <v>Higher</v>
      </c>
    </row>
    <row r="316" spans="1:11" x14ac:dyDescent="0.25">
      <c r="A316">
        <v>2008</v>
      </c>
      <c r="B316" t="s">
        <v>18</v>
      </c>
      <c r="C316">
        <v>3</v>
      </c>
      <c r="D316" t="s">
        <v>95</v>
      </c>
      <c r="E316">
        <v>73</v>
      </c>
      <c r="F316">
        <v>14</v>
      </c>
      <c r="G316" t="s">
        <v>144</v>
      </c>
      <c r="H316">
        <v>61</v>
      </c>
      <c r="I316" t="str">
        <f t="shared" si="9"/>
        <v>Winner</v>
      </c>
      <c r="J316">
        <f t="shared" si="10"/>
        <v>3</v>
      </c>
      <c r="K316" t="str">
        <f t="shared" si="2"/>
        <v>Higher</v>
      </c>
    </row>
    <row r="317" spans="1:11" x14ac:dyDescent="0.25">
      <c r="A317">
        <v>2008</v>
      </c>
      <c r="B317" t="s">
        <v>18</v>
      </c>
      <c r="C317">
        <v>4</v>
      </c>
      <c r="D317" t="s">
        <v>38</v>
      </c>
      <c r="E317">
        <v>82</v>
      </c>
      <c r="F317">
        <v>13</v>
      </c>
      <c r="G317" t="s">
        <v>203</v>
      </c>
      <c r="H317">
        <v>63</v>
      </c>
      <c r="I317" t="str">
        <f t="shared" si="9"/>
        <v>Winner</v>
      </c>
      <c r="J317">
        <f t="shared" si="10"/>
        <v>4</v>
      </c>
      <c r="K317" t="str">
        <f t="shared" si="2"/>
        <v>Higher</v>
      </c>
    </row>
    <row r="318" spans="1:11" x14ac:dyDescent="0.25">
      <c r="A318">
        <v>2008</v>
      </c>
      <c r="B318" t="s">
        <v>18</v>
      </c>
      <c r="C318">
        <v>2</v>
      </c>
      <c r="D318" t="s">
        <v>22</v>
      </c>
      <c r="E318">
        <v>71</v>
      </c>
      <c r="F318">
        <v>15</v>
      </c>
      <c r="G318" t="s">
        <v>19</v>
      </c>
      <c r="H318">
        <v>70</v>
      </c>
      <c r="I318" t="str">
        <f t="shared" si="9"/>
        <v>Winner</v>
      </c>
      <c r="J318">
        <f t="shared" si="10"/>
        <v>2</v>
      </c>
      <c r="K318" t="str">
        <f t="shared" si="2"/>
        <v>Higher</v>
      </c>
    </row>
    <row r="319" spans="1:11" x14ac:dyDescent="0.25">
      <c r="A319">
        <v>2008</v>
      </c>
      <c r="B319" t="s">
        <v>18</v>
      </c>
      <c r="C319">
        <v>1</v>
      </c>
      <c r="D319" t="s">
        <v>1</v>
      </c>
      <c r="E319">
        <v>85</v>
      </c>
      <c r="F319">
        <v>16</v>
      </c>
      <c r="G319" t="s">
        <v>180</v>
      </c>
      <c r="H319">
        <v>61</v>
      </c>
      <c r="I319" t="str">
        <f t="shared" si="9"/>
        <v>Winner</v>
      </c>
      <c r="J319">
        <f t="shared" si="10"/>
        <v>1</v>
      </c>
      <c r="K319" t="str">
        <f t="shared" si="2"/>
        <v>Higher</v>
      </c>
    </row>
    <row r="320" spans="1:11" x14ac:dyDescent="0.25">
      <c r="A320">
        <v>2008</v>
      </c>
      <c r="B320" t="s">
        <v>18</v>
      </c>
      <c r="C320">
        <v>5</v>
      </c>
      <c r="D320" t="s">
        <v>98</v>
      </c>
      <c r="E320">
        <v>72</v>
      </c>
      <c r="F320">
        <v>12</v>
      </c>
      <c r="G320" t="s">
        <v>24</v>
      </c>
      <c r="H320">
        <v>61</v>
      </c>
      <c r="I320" t="str">
        <f t="shared" si="9"/>
        <v>Winner</v>
      </c>
      <c r="J320">
        <f t="shared" si="10"/>
        <v>5</v>
      </c>
      <c r="K320" t="str">
        <f t="shared" si="2"/>
        <v>Higher</v>
      </c>
    </row>
    <row r="321" spans="1:11" x14ac:dyDescent="0.25">
      <c r="A321">
        <v>2008</v>
      </c>
      <c r="B321" t="s">
        <v>18</v>
      </c>
      <c r="C321">
        <v>5</v>
      </c>
      <c r="D321" t="s">
        <v>23</v>
      </c>
      <c r="E321">
        <v>68</v>
      </c>
      <c r="F321">
        <v>12</v>
      </c>
      <c r="G321" t="s">
        <v>134</v>
      </c>
      <c r="H321">
        <v>50</v>
      </c>
      <c r="I321" t="str">
        <f t="shared" si="9"/>
        <v>Winner</v>
      </c>
      <c r="J321">
        <f t="shared" si="10"/>
        <v>5</v>
      </c>
      <c r="K321" t="str">
        <f t="shared" si="2"/>
        <v>Higher</v>
      </c>
    </row>
    <row r="322" spans="1:11" x14ac:dyDescent="0.25">
      <c r="A322">
        <v>2008</v>
      </c>
      <c r="B322" t="s">
        <v>18</v>
      </c>
      <c r="C322">
        <v>1</v>
      </c>
      <c r="D322" t="s">
        <v>37</v>
      </c>
      <c r="E322">
        <v>70</v>
      </c>
      <c r="F322">
        <v>16</v>
      </c>
      <c r="G322" t="s">
        <v>131</v>
      </c>
      <c r="H322">
        <v>29</v>
      </c>
      <c r="I322" t="str">
        <f t="shared" ref="I322:I385" si="11">IF($E322&gt;$H322,"Winner","Loser")</f>
        <v>Winner</v>
      </c>
      <c r="J322">
        <f t="shared" ref="J322:J385" si="12">IF($E322&gt;$H322,$C322,$F322)</f>
        <v>1</v>
      </c>
      <c r="K322" t="str">
        <f t="shared" si="2"/>
        <v>Higher</v>
      </c>
    </row>
    <row r="323" spans="1:11" x14ac:dyDescent="0.25">
      <c r="A323">
        <v>2008</v>
      </c>
      <c r="B323" t="s">
        <v>18</v>
      </c>
      <c r="C323">
        <v>8</v>
      </c>
      <c r="D323" t="s">
        <v>30</v>
      </c>
      <c r="E323">
        <v>71</v>
      </c>
      <c r="F323">
        <v>9</v>
      </c>
      <c r="G323" t="s">
        <v>204</v>
      </c>
      <c r="H323">
        <v>58</v>
      </c>
      <c r="I323" t="str">
        <f t="shared" si="11"/>
        <v>Winner</v>
      </c>
      <c r="J323">
        <f t="shared" si="12"/>
        <v>8</v>
      </c>
      <c r="K323" t="str">
        <f t="shared" si="2"/>
        <v>Higher</v>
      </c>
    </row>
    <row r="324" spans="1:11" x14ac:dyDescent="0.25">
      <c r="A324">
        <v>2008</v>
      </c>
      <c r="B324" t="s">
        <v>18</v>
      </c>
      <c r="C324">
        <v>6</v>
      </c>
      <c r="D324" t="s">
        <v>11</v>
      </c>
      <c r="E324">
        <v>74</v>
      </c>
      <c r="F324">
        <v>11</v>
      </c>
      <c r="G324" t="s">
        <v>91</v>
      </c>
      <c r="H324">
        <v>66</v>
      </c>
      <c r="I324" t="str">
        <f t="shared" si="11"/>
        <v>Winner</v>
      </c>
      <c r="J324">
        <f t="shared" si="12"/>
        <v>6</v>
      </c>
      <c r="K324" t="str">
        <f t="shared" si="2"/>
        <v>Higher</v>
      </c>
    </row>
    <row r="325" spans="1:11" x14ac:dyDescent="0.25">
      <c r="A325">
        <v>2008</v>
      </c>
      <c r="B325" t="s">
        <v>18</v>
      </c>
      <c r="C325">
        <v>6</v>
      </c>
      <c r="D325" t="s">
        <v>102</v>
      </c>
      <c r="E325">
        <v>90</v>
      </c>
      <c r="F325">
        <v>11</v>
      </c>
      <c r="G325" t="s">
        <v>93</v>
      </c>
      <c r="H325">
        <v>79</v>
      </c>
      <c r="I325" t="str">
        <f t="shared" si="11"/>
        <v>Winner</v>
      </c>
      <c r="J325">
        <f t="shared" si="12"/>
        <v>6</v>
      </c>
      <c r="K325" t="str">
        <f t="shared" si="2"/>
        <v>Higher</v>
      </c>
    </row>
    <row r="326" spans="1:11" x14ac:dyDescent="0.25">
      <c r="A326">
        <v>2008</v>
      </c>
      <c r="B326" t="s">
        <v>18</v>
      </c>
      <c r="C326">
        <v>6</v>
      </c>
      <c r="D326" t="s">
        <v>155</v>
      </c>
      <c r="E326">
        <v>67</v>
      </c>
      <c r="F326">
        <v>11</v>
      </c>
      <c r="G326" t="s">
        <v>105</v>
      </c>
      <c r="H326">
        <v>80</v>
      </c>
      <c r="I326" t="str">
        <f t="shared" si="11"/>
        <v>Loser</v>
      </c>
      <c r="J326">
        <f t="shared" si="12"/>
        <v>11</v>
      </c>
      <c r="K326" t="str">
        <f t="shared" si="2"/>
        <v>Lower</v>
      </c>
    </row>
    <row r="327" spans="1:11" x14ac:dyDescent="0.25">
      <c r="A327">
        <v>2008</v>
      </c>
      <c r="B327" t="s">
        <v>31</v>
      </c>
      <c r="C327">
        <v>16</v>
      </c>
      <c r="D327" t="s">
        <v>198</v>
      </c>
      <c r="E327">
        <v>69</v>
      </c>
      <c r="F327">
        <v>16</v>
      </c>
      <c r="G327" t="s">
        <v>205</v>
      </c>
      <c r="H327">
        <v>60</v>
      </c>
      <c r="I327" t="str">
        <f t="shared" si="11"/>
        <v>Winner</v>
      </c>
      <c r="J327">
        <f t="shared" si="12"/>
        <v>16</v>
      </c>
      <c r="K327" t="str">
        <f t="shared" si="2"/>
        <v>Higher</v>
      </c>
    </row>
    <row r="328" spans="1:11" x14ac:dyDescent="0.25">
      <c r="A328">
        <v>2007</v>
      </c>
      <c r="B328" t="s">
        <v>0</v>
      </c>
      <c r="C328">
        <v>1</v>
      </c>
      <c r="D328" t="s">
        <v>5</v>
      </c>
      <c r="E328">
        <v>84</v>
      </c>
      <c r="F328">
        <v>1</v>
      </c>
      <c r="G328" t="s">
        <v>92</v>
      </c>
      <c r="H328">
        <v>75</v>
      </c>
      <c r="I328" t="str">
        <f t="shared" si="11"/>
        <v>Winner</v>
      </c>
      <c r="J328">
        <f t="shared" si="12"/>
        <v>1</v>
      </c>
      <c r="K328" t="str">
        <f t="shared" si="2"/>
        <v>Higher</v>
      </c>
    </row>
    <row r="329" spans="1:11" x14ac:dyDescent="0.25">
      <c r="A329">
        <v>2007</v>
      </c>
      <c r="B329" t="s">
        <v>2</v>
      </c>
      <c r="C329">
        <v>2</v>
      </c>
      <c r="D329" t="s">
        <v>13</v>
      </c>
      <c r="E329">
        <v>60</v>
      </c>
      <c r="F329">
        <v>1</v>
      </c>
      <c r="G329" t="s">
        <v>92</v>
      </c>
      <c r="H329">
        <v>67</v>
      </c>
      <c r="I329" t="str">
        <f t="shared" si="11"/>
        <v>Loser</v>
      </c>
      <c r="J329">
        <f t="shared" si="12"/>
        <v>1</v>
      </c>
      <c r="K329" t="str">
        <f t="shared" si="2"/>
        <v>Lower</v>
      </c>
    </row>
    <row r="330" spans="1:11" x14ac:dyDescent="0.25">
      <c r="A330">
        <v>2007</v>
      </c>
      <c r="B330" t="s">
        <v>2</v>
      </c>
      <c r="C330">
        <v>1</v>
      </c>
      <c r="D330" t="s">
        <v>5</v>
      </c>
      <c r="E330">
        <v>76</v>
      </c>
      <c r="F330">
        <v>2</v>
      </c>
      <c r="G330" t="s">
        <v>37</v>
      </c>
      <c r="H330">
        <v>66</v>
      </c>
      <c r="I330" t="str">
        <f t="shared" si="11"/>
        <v>Winner</v>
      </c>
      <c r="J330">
        <f t="shared" si="12"/>
        <v>1</v>
      </c>
      <c r="K330" t="str">
        <f t="shared" si="2"/>
        <v>Higher</v>
      </c>
    </row>
    <row r="331" spans="1:11" x14ac:dyDescent="0.25">
      <c r="A331">
        <v>2007</v>
      </c>
      <c r="B331" t="s">
        <v>4</v>
      </c>
      <c r="C331">
        <v>1</v>
      </c>
      <c r="D331" t="s">
        <v>94</v>
      </c>
      <c r="E331">
        <v>84</v>
      </c>
      <c r="F331">
        <v>2</v>
      </c>
      <c r="G331" t="s">
        <v>13</v>
      </c>
      <c r="H331">
        <v>96</v>
      </c>
      <c r="I331" t="str">
        <f t="shared" si="11"/>
        <v>Loser</v>
      </c>
      <c r="J331">
        <f t="shared" si="12"/>
        <v>2</v>
      </c>
      <c r="K331" t="str">
        <f t="shared" si="2"/>
        <v>Lower</v>
      </c>
    </row>
    <row r="332" spans="1:11" x14ac:dyDescent="0.25">
      <c r="A332">
        <v>2007</v>
      </c>
      <c r="B332" t="s">
        <v>4</v>
      </c>
      <c r="C332">
        <v>1</v>
      </c>
      <c r="D332" t="s">
        <v>5</v>
      </c>
      <c r="E332">
        <v>85</v>
      </c>
      <c r="F332">
        <v>3</v>
      </c>
      <c r="G332" t="s">
        <v>44</v>
      </c>
      <c r="H332">
        <v>77</v>
      </c>
      <c r="I332" t="str">
        <f t="shared" si="11"/>
        <v>Winner</v>
      </c>
      <c r="J332">
        <f t="shared" si="12"/>
        <v>1</v>
      </c>
      <c r="K332" t="str">
        <f t="shared" si="2"/>
        <v>Higher</v>
      </c>
    </row>
    <row r="333" spans="1:11" x14ac:dyDescent="0.25">
      <c r="A333">
        <v>2007</v>
      </c>
      <c r="B333" t="s">
        <v>4</v>
      </c>
      <c r="C333">
        <v>1</v>
      </c>
      <c r="D333" t="s">
        <v>92</v>
      </c>
      <c r="E333">
        <v>92</v>
      </c>
      <c r="F333">
        <v>2</v>
      </c>
      <c r="G333" t="s">
        <v>25</v>
      </c>
      <c r="H333">
        <v>76</v>
      </c>
      <c r="I333" t="str">
        <f t="shared" si="11"/>
        <v>Winner</v>
      </c>
      <c r="J333">
        <f t="shared" si="12"/>
        <v>1</v>
      </c>
      <c r="K333" t="str">
        <f t="shared" si="2"/>
        <v>Higher</v>
      </c>
    </row>
    <row r="334" spans="1:11" x14ac:dyDescent="0.25">
      <c r="A334">
        <v>2007</v>
      </c>
      <c r="B334" t="s">
        <v>4</v>
      </c>
      <c r="C334">
        <v>1</v>
      </c>
      <c r="D334" t="s">
        <v>1</v>
      </c>
      <c r="E334">
        <v>55</v>
      </c>
      <c r="F334">
        <v>2</v>
      </c>
      <c r="G334" t="s">
        <v>37</v>
      </c>
      <c r="H334">
        <v>68</v>
      </c>
      <c r="I334" t="str">
        <f t="shared" si="11"/>
        <v>Loser</v>
      </c>
      <c r="J334">
        <f t="shared" si="12"/>
        <v>2</v>
      </c>
      <c r="K334" t="str">
        <f t="shared" si="2"/>
        <v>Lower</v>
      </c>
    </row>
    <row r="335" spans="1:11" x14ac:dyDescent="0.25">
      <c r="A335">
        <v>2007</v>
      </c>
      <c r="B335" t="s">
        <v>7</v>
      </c>
      <c r="C335">
        <v>6</v>
      </c>
      <c r="D335" t="s">
        <v>107</v>
      </c>
      <c r="E335">
        <v>65</v>
      </c>
      <c r="F335">
        <v>2</v>
      </c>
      <c r="G335" t="s">
        <v>13</v>
      </c>
      <c r="H335">
        <v>66</v>
      </c>
      <c r="I335" t="str">
        <f t="shared" si="11"/>
        <v>Loser</v>
      </c>
      <c r="J335">
        <f t="shared" si="12"/>
        <v>2</v>
      </c>
      <c r="K335" t="str">
        <f t="shared" si="2"/>
        <v>Lower</v>
      </c>
    </row>
    <row r="336" spans="1:11" x14ac:dyDescent="0.25">
      <c r="A336">
        <v>2007</v>
      </c>
      <c r="B336" t="s">
        <v>7</v>
      </c>
      <c r="C336">
        <v>1</v>
      </c>
      <c r="D336" t="s">
        <v>94</v>
      </c>
      <c r="E336">
        <v>74</v>
      </c>
      <c r="F336">
        <v>5</v>
      </c>
      <c r="G336" t="s">
        <v>155</v>
      </c>
      <c r="H336">
        <v>64</v>
      </c>
      <c r="I336" t="str">
        <f t="shared" si="11"/>
        <v>Winner</v>
      </c>
      <c r="J336">
        <f t="shared" si="12"/>
        <v>1</v>
      </c>
      <c r="K336" t="str">
        <f t="shared" si="2"/>
        <v>Higher</v>
      </c>
    </row>
    <row r="337" spans="1:11" x14ac:dyDescent="0.25">
      <c r="A337">
        <v>2007</v>
      </c>
      <c r="B337" t="s">
        <v>7</v>
      </c>
      <c r="C337">
        <v>3</v>
      </c>
      <c r="D337" t="s">
        <v>44</v>
      </c>
      <c r="E337">
        <v>76</v>
      </c>
      <c r="F337">
        <v>7</v>
      </c>
      <c r="G337" t="s">
        <v>30</v>
      </c>
      <c r="H337">
        <v>72</v>
      </c>
      <c r="I337" t="str">
        <f t="shared" si="11"/>
        <v>Winner</v>
      </c>
      <c r="J337">
        <f t="shared" si="12"/>
        <v>3</v>
      </c>
      <c r="K337" t="str">
        <f t="shared" si="2"/>
        <v>Higher</v>
      </c>
    </row>
    <row r="338" spans="1:11" x14ac:dyDescent="0.25">
      <c r="A338">
        <v>2007</v>
      </c>
      <c r="B338" t="s">
        <v>7</v>
      </c>
      <c r="C338">
        <v>1</v>
      </c>
      <c r="D338" t="s">
        <v>5</v>
      </c>
      <c r="E338">
        <v>65</v>
      </c>
      <c r="F338">
        <v>5</v>
      </c>
      <c r="G338" t="s">
        <v>34</v>
      </c>
      <c r="H338">
        <v>57</v>
      </c>
      <c r="I338" t="str">
        <f t="shared" si="11"/>
        <v>Winner</v>
      </c>
      <c r="J338">
        <f t="shared" si="12"/>
        <v>1</v>
      </c>
      <c r="K338" t="str">
        <f t="shared" si="2"/>
        <v>Higher</v>
      </c>
    </row>
    <row r="339" spans="1:11" x14ac:dyDescent="0.25">
      <c r="A339">
        <v>2007</v>
      </c>
      <c r="B339" t="s">
        <v>7</v>
      </c>
      <c r="C339">
        <v>1</v>
      </c>
      <c r="D339" t="s">
        <v>1</v>
      </c>
      <c r="E339">
        <v>61</v>
      </c>
      <c r="F339">
        <v>4</v>
      </c>
      <c r="G339" t="s">
        <v>206</v>
      </c>
      <c r="H339">
        <v>58</v>
      </c>
      <c r="I339" t="str">
        <f t="shared" si="11"/>
        <v>Winner</v>
      </c>
      <c r="J339">
        <f t="shared" si="12"/>
        <v>1</v>
      </c>
      <c r="K339" t="str">
        <f t="shared" si="2"/>
        <v>Higher</v>
      </c>
    </row>
    <row r="340" spans="1:11" x14ac:dyDescent="0.25">
      <c r="A340">
        <v>2007</v>
      </c>
      <c r="B340" t="s">
        <v>7</v>
      </c>
      <c r="C340">
        <v>3</v>
      </c>
      <c r="D340" t="s">
        <v>138</v>
      </c>
      <c r="E340">
        <v>64</v>
      </c>
      <c r="F340">
        <v>2</v>
      </c>
      <c r="G340" t="s">
        <v>25</v>
      </c>
      <c r="H340">
        <v>65</v>
      </c>
      <c r="I340" t="str">
        <f t="shared" si="11"/>
        <v>Loser</v>
      </c>
      <c r="J340">
        <f t="shared" si="12"/>
        <v>2</v>
      </c>
      <c r="K340" t="str">
        <f t="shared" si="2"/>
        <v>Lower</v>
      </c>
    </row>
    <row r="341" spans="1:11" x14ac:dyDescent="0.25">
      <c r="A341">
        <v>2007</v>
      </c>
      <c r="B341" t="s">
        <v>7</v>
      </c>
      <c r="C341">
        <v>1</v>
      </c>
      <c r="D341" t="s">
        <v>92</v>
      </c>
      <c r="E341">
        <v>85</v>
      </c>
      <c r="F341">
        <v>5</v>
      </c>
      <c r="G341" t="s">
        <v>139</v>
      </c>
      <c r="H341">
        <v>84</v>
      </c>
      <c r="I341" t="str">
        <f t="shared" si="11"/>
        <v>Winner</v>
      </c>
      <c r="J341">
        <f t="shared" si="12"/>
        <v>1</v>
      </c>
      <c r="K341" t="str">
        <f t="shared" si="2"/>
        <v>Higher</v>
      </c>
    </row>
    <row r="342" spans="1:11" x14ac:dyDescent="0.25">
      <c r="A342">
        <v>2007</v>
      </c>
      <c r="B342" t="s">
        <v>7</v>
      </c>
      <c r="C342">
        <v>3</v>
      </c>
      <c r="D342" t="s">
        <v>38</v>
      </c>
      <c r="E342">
        <v>55</v>
      </c>
      <c r="F342">
        <v>2</v>
      </c>
      <c r="G342" t="s">
        <v>37</v>
      </c>
      <c r="H342">
        <v>64</v>
      </c>
      <c r="I342" t="str">
        <f t="shared" si="11"/>
        <v>Loser</v>
      </c>
      <c r="J342">
        <f t="shared" si="12"/>
        <v>2</v>
      </c>
      <c r="K342" t="str">
        <f t="shared" si="2"/>
        <v>Lower</v>
      </c>
    </row>
    <row r="343" spans="1:11" x14ac:dyDescent="0.25">
      <c r="A343">
        <v>2007</v>
      </c>
      <c r="B343" t="s">
        <v>12</v>
      </c>
      <c r="C343">
        <v>7</v>
      </c>
      <c r="D343" t="s">
        <v>30</v>
      </c>
      <c r="E343">
        <v>74</v>
      </c>
      <c r="F343">
        <v>2</v>
      </c>
      <c r="G343" t="s">
        <v>9</v>
      </c>
      <c r="H343">
        <v>68</v>
      </c>
      <c r="I343" t="str">
        <f t="shared" si="11"/>
        <v>Winner</v>
      </c>
      <c r="J343">
        <f t="shared" si="12"/>
        <v>7</v>
      </c>
      <c r="K343" t="str">
        <f t="shared" si="2"/>
        <v>Higher</v>
      </c>
    </row>
    <row r="344" spans="1:11" x14ac:dyDescent="0.25">
      <c r="A344">
        <v>2007</v>
      </c>
      <c r="B344" t="s">
        <v>12</v>
      </c>
      <c r="C344">
        <v>5</v>
      </c>
      <c r="D344" t="s">
        <v>155</v>
      </c>
      <c r="E344">
        <v>87</v>
      </c>
      <c r="F344">
        <v>4</v>
      </c>
      <c r="G344" t="s">
        <v>110</v>
      </c>
      <c r="H344">
        <v>68</v>
      </c>
      <c r="I344" t="str">
        <f t="shared" si="11"/>
        <v>Winner</v>
      </c>
      <c r="J344">
        <f t="shared" si="12"/>
        <v>5</v>
      </c>
      <c r="K344" t="str">
        <f t="shared" si="2"/>
        <v>Higher</v>
      </c>
    </row>
    <row r="345" spans="1:11" x14ac:dyDescent="0.25">
      <c r="A345">
        <v>2007</v>
      </c>
      <c r="B345" t="s">
        <v>12</v>
      </c>
      <c r="C345">
        <v>5</v>
      </c>
      <c r="D345" t="s">
        <v>139</v>
      </c>
      <c r="E345">
        <v>77</v>
      </c>
      <c r="F345">
        <v>4</v>
      </c>
      <c r="G345" t="s">
        <v>113</v>
      </c>
      <c r="H345">
        <v>74</v>
      </c>
      <c r="I345" t="str">
        <f t="shared" si="11"/>
        <v>Winner</v>
      </c>
      <c r="J345">
        <f t="shared" si="12"/>
        <v>5</v>
      </c>
      <c r="K345" t="str">
        <f t="shared" si="2"/>
        <v>Higher</v>
      </c>
    </row>
    <row r="346" spans="1:11" x14ac:dyDescent="0.25">
      <c r="A346">
        <v>2007</v>
      </c>
      <c r="B346" t="s">
        <v>12</v>
      </c>
      <c r="C346">
        <v>11</v>
      </c>
      <c r="D346" t="s">
        <v>173</v>
      </c>
      <c r="E346">
        <v>61</v>
      </c>
      <c r="F346">
        <v>3</v>
      </c>
      <c r="G346" t="s">
        <v>44</v>
      </c>
      <c r="H346">
        <v>75</v>
      </c>
      <c r="I346" t="str">
        <f t="shared" si="11"/>
        <v>Loser</v>
      </c>
      <c r="J346">
        <f t="shared" si="12"/>
        <v>3</v>
      </c>
      <c r="K346" t="str">
        <f t="shared" si="2"/>
        <v>Lower</v>
      </c>
    </row>
    <row r="347" spans="1:11" x14ac:dyDescent="0.25">
      <c r="A347">
        <v>2007</v>
      </c>
      <c r="B347" t="s">
        <v>12</v>
      </c>
      <c r="C347">
        <v>1</v>
      </c>
      <c r="D347" t="s">
        <v>1</v>
      </c>
      <c r="E347">
        <v>88</v>
      </c>
      <c r="F347">
        <v>8</v>
      </c>
      <c r="G347" t="s">
        <v>91</v>
      </c>
      <c r="H347">
        <v>76</v>
      </c>
      <c r="I347" t="str">
        <f t="shared" si="11"/>
        <v>Winner</v>
      </c>
      <c r="J347">
        <f t="shared" si="12"/>
        <v>1</v>
      </c>
      <c r="K347" t="str">
        <f t="shared" si="2"/>
        <v>Higher</v>
      </c>
    </row>
    <row r="348" spans="1:11" x14ac:dyDescent="0.25">
      <c r="A348">
        <v>2007</v>
      </c>
      <c r="B348" t="s">
        <v>12</v>
      </c>
      <c r="C348">
        <v>5</v>
      </c>
      <c r="D348" t="s">
        <v>207</v>
      </c>
      <c r="E348">
        <v>48</v>
      </c>
      <c r="F348">
        <v>4</v>
      </c>
      <c r="G348" t="s">
        <v>206</v>
      </c>
      <c r="H348">
        <v>63</v>
      </c>
      <c r="I348" t="str">
        <f t="shared" si="11"/>
        <v>Loser</v>
      </c>
      <c r="J348">
        <f t="shared" si="12"/>
        <v>4</v>
      </c>
      <c r="K348" t="str">
        <f t="shared" si="2"/>
        <v>Lower</v>
      </c>
    </row>
    <row r="349" spans="1:11" x14ac:dyDescent="0.25">
      <c r="A349">
        <v>2007</v>
      </c>
      <c r="B349" t="s">
        <v>12</v>
      </c>
      <c r="C349">
        <v>1</v>
      </c>
      <c r="D349" t="s">
        <v>5</v>
      </c>
      <c r="E349">
        <v>74</v>
      </c>
      <c r="F349">
        <v>9</v>
      </c>
      <c r="G349" t="s">
        <v>102</v>
      </c>
      <c r="H349">
        <v>67</v>
      </c>
      <c r="I349" t="str">
        <f t="shared" si="11"/>
        <v>Winner</v>
      </c>
      <c r="J349">
        <f t="shared" si="12"/>
        <v>1</v>
      </c>
      <c r="K349" t="str">
        <f t="shared" si="2"/>
        <v>Higher</v>
      </c>
    </row>
    <row r="350" spans="1:11" x14ac:dyDescent="0.25">
      <c r="A350">
        <v>2007</v>
      </c>
      <c r="B350" t="s">
        <v>12</v>
      </c>
      <c r="C350">
        <v>7</v>
      </c>
      <c r="D350" t="s">
        <v>208</v>
      </c>
      <c r="E350">
        <v>62</v>
      </c>
      <c r="F350">
        <v>2</v>
      </c>
      <c r="G350" t="s">
        <v>25</v>
      </c>
      <c r="H350">
        <v>78</v>
      </c>
      <c r="I350" t="str">
        <f t="shared" si="11"/>
        <v>Loser</v>
      </c>
      <c r="J350">
        <f t="shared" si="12"/>
        <v>2</v>
      </c>
      <c r="K350" t="str">
        <f t="shared" si="2"/>
        <v>Lower</v>
      </c>
    </row>
    <row r="351" spans="1:11" x14ac:dyDescent="0.25">
      <c r="A351">
        <v>2007</v>
      </c>
      <c r="B351" t="s">
        <v>12</v>
      </c>
      <c r="C351">
        <v>5</v>
      </c>
      <c r="D351" t="s">
        <v>34</v>
      </c>
      <c r="E351">
        <v>62</v>
      </c>
      <c r="F351">
        <v>4</v>
      </c>
      <c r="G351" t="s">
        <v>161</v>
      </c>
      <c r="H351">
        <v>59</v>
      </c>
      <c r="I351" t="str">
        <f t="shared" si="11"/>
        <v>Winner</v>
      </c>
      <c r="J351">
        <f t="shared" si="12"/>
        <v>5</v>
      </c>
      <c r="K351" t="str">
        <f t="shared" si="2"/>
        <v>Higher</v>
      </c>
    </row>
    <row r="352" spans="1:11" x14ac:dyDescent="0.25">
      <c r="A352">
        <v>2007</v>
      </c>
      <c r="B352" t="s">
        <v>12</v>
      </c>
      <c r="C352">
        <v>1</v>
      </c>
      <c r="D352" t="s">
        <v>92</v>
      </c>
      <c r="E352">
        <v>78</v>
      </c>
      <c r="F352">
        <v>9</v>
      </c>
      <c r="G352" t="s">
        <v>95</v>
      </c>
      <c r="H352">
        <v>71</v>
      </c>
      <c r="I352" t="str">
        <f t="shared" si="11"/>
        <v>Winner</v>
      </c>
      <c r="J352">
        <f t="shared" si="12"/>
        <v>1</v>
      </c>
      <c r="K352" t="str">
        <f t="shared" si="2"/>
        <v>Higher</v>
      </c>
    </row>
    <row r="353" spans="1:11" x14ac:dyDescent="0.25">
      <c r="A353">
        <v>2007</v>
      </c>
      <c r="B353" t="s">
        <v>12</v>
      </c>
      <c r="C353">
        <v>6</v>
      </c>
      <c r="D353" t="s">
        <v>3</v>
      </c>
      <c r="E353">
        <v>69</v>
      </c>
      <c r="F353">
        <v>3</v>
      </c>
      <c r="G353" t="s">
        <v>138</v>
      </c>
      <c r="H353">
        <v>72</v>
      </c>
      <c r="I353" t="str">
        <f t="shared" si="11"/>
        <v>Loser</v>
      </c>
      <c r="J353">
        <f t="shared" si="12"/>
        <v>3</v>
      </c>
      <c r="K353" t="str">
        <f t="shared" si="2"/>
        <v>Lower</v>
      </c>
    </row>
    <row r="354" spans="1:11" x14ac:dyDescent="0.25">
      <c r="A354">
        <v>2007</v>
      </c>
      <c r="B354" t="s">
        <v>12</v>
      </c>
      <c r="C354">
        <v>1</v>
      </c>
      <c r="D354" t="s">
        <v>94</v>
      </c>
      <c r="E354">
        <v>81</v>
      </c>
      <c r="F354">
        <v>9</v>
      </c>
      <c r="G354" t="s">
        <v>98</v>
      </c>
      <c r="H354">
        <v>67</v>
      </c>
      <c r="I354" t="str">
        <f t="shared" si="11"/>
        <v>Winner</v>
      </c>
      <c r="J354">
        <f t="shared" si="12"/>
        <v>1</v>
      </c>
      <c r="K354" t="str">
        <f t="shared" si="2"/>
        <v>Higher</v>
      </c>
    </row>
    <row r="355" spans="1:11" x14ac:dyDescent="0.25">
      <c r="A355">
        <v>2007</v>
      </c>
      <c r="B355" t="s">
        <v>12</v>
      </c>
      <c r="C355">
        <v>7</v>
      </c>
      <c r="D355" t="s">
        <v>8</v>
      </c>
      <c r="E355">
        <v>49</v>
      </c>
      <c r="F355">
        <v>2</v>
      </c>
      <c r="G355" t="s">
        <v>37</v>
      </c>
      <c r="H355">
        <v>54</v>
      </c>
      <c r="I355" t="str">
        <f t="shared" si="11"/>
        <v>Loser</v>
      </c>
      <c r="J355">
        <f t="shared" si="12"/>
        <v>2</v>
      </c>
      <c r="K355" t="str">
        <f t="shared" si="2"/>
        <v>Lower</v>
      </c>
    </row>
    <row r="356" spans="1:11" x14ac:dyDescent="0.25">
      <c r="A356">
        <v>2007</v>
      </c>
      <c r="B356" t="s">
        <v>12</v>
      </c>
      <c r="C356">
        <v>6</v>
      </c>
      <c r="D356" t="s">
        <v>107</v>
      </c>
      <c r="E356">
        <v>78</v>
      </c>
      <c r="F356">
        <v>3</v>
      </c>
      <c r="G356" t="s">
        <v>190</v>
      </c>
      <c r="H356">
        <v>74</v>
      </c>
      <c r="I356" t="str">
        <f t="shared" si="11"/>
        <v>Winner</v>
      </c>
      <c r="J356">
        <f t="shared" si="12"/>
        <v>6</v>
      </c>
      <c r="K356" t="str">
        <f t="shared" si="2"/>
        <v>Higher</v>
      </c>
    </row>
    <row r="357" spans="1:11" x14ac:dyDescent="0.25">
      <c r="A357">
        <v>2007</v>
      </c>
      <c r="B357" t="s">
        <v>12</v>
      </c>
      <c r="C357">
        <v>11</v>
      </c>
      <c r="D357" t="s">
        <v>108</v>
      </c>
      <c r="E357">
        <v>79</v>
      </c>
      <c r="F357">
        <v>3</v>
      </c>
      <c r="G357" t="s">
        <v>38</v>
      </c>
      <c r="H357">
        <v>84</v>
      </c>
      <c r="I357" t="str">
        <f t="shared" si="11"/>
        <v>Loser</v>
      </c>
      <c r="J357">
        <f t="shared" si="12"/>
        <v>3</v>
      </c>
      <c r="K357" t="str">
        <f t="shared" si="2"/>
        <v>Lower</v>
      </c>
    </row>
    <row r="358" spans="1:11" x14ac:dyDescent="0.25">
      <c r="A358">
        <v>2007</v>
      </c>
      <c r="B358" t="s">
        <v>12</v>
      </c>
      <c r="C358">
        <v>7</v>
      </c>
      <c r="D358" t="s">
        <v>178</v>
      </c>
      <c r="E358">
        <v>55</v>
      </c>
      <c r="F358">
        <v>2</v>
      </c>
      <c r="G358" t="s">
        <v>13</v>
      </c>
      <c r="H358">
        <v>62</v>
      </c>
      <c r="I358" t="str">
        <f t="shared" si="11"/>
        <v>Loser</v>
      </c>
      <c r="J358">
        <f t="shared" si="12"/>
        <v>2</v>
      </c>
      <c r="K358" t="str">
        <f t="shared" si="2"/>
        <v>Lower</v>
      </c>
    </row>
    <row r="359" spans="1:11" x14ac:dyDescent="0.25">
      <c r="A359">
        <v>2007</v>
      </c>
      <c r="B359" t="s">
        <v>18</v>
      </c>
      <c r="C359">
        <v>1</v>
      </c>
      <c r="D359" t="s">
        <v>5</v>
      </c>
      <c r="E359">
        <v>112</v>
      </c>
      <c r="F359">
        <v>16</v>
      </c>
      <c r="G359" t="s">
        <v>209</v>
      </c>
      <c r="H359">
        <v>69</v>
      </c>
      <c r="I359" t="str">
        <f t="shared" si="11"/>
        <v>Winner</v>
      </c>
      <c r="J359">
        <f t="shared" si="12"/>
        <v>1</v>
      </c>
      <c r="K359" t="str">
        <f t="shared" si="2"/>
        <v>Higher</v>
      </c>
    </row>
    <row r="360" spans="1:11" x14ac:dyDescent="0.25">
      <c r="A360">
        <v>2007</v>
      </c>
      <c r="B360" t="s">
        <v>18</v>
      </c>
      <c r="C360">
        <v>5</v>
      </c>
      <c r="D360" t="s">
        <v>139</v>
      </c>
      <c r="E360">
        <v>121</v>
      </c>
      <c r="F360">
        <v>12</v>
      </c>
      <c r="G360" t="s">
        <v>123</v>
      </c>
      <c r="H360">
        <v>86</v>
      </c>
      <c r="I360" t="str">
        <f t="shared" si="11"/>
        <v>Winner</v>
      </c>
      <c r="J360">
        <f t="shared" si="12"/>
        <v>5</v>
      </c>
      <c r="K360" t="str">
        <f t="shared" si="2"/>
        <v>Higher</v>
      </c>
    </row>
    <row r="361" spans="1:11" x14ac:dyDescent="0.25">
      <c r="A361">
        <v>2007</v>
      </c>
      <c r="B361" t="s">
        <v>18</v>
      </c>
      <c r="C361">
        <v>4</v>
      </c>
      <c r="D361" t="s">
        <v>110</v>
      </c>
      <c r="E361">
        <v>79</v>
      </c>
      <c r="F361">
        <v>13</v>
      </c>
      <c r="G361" t="s">
        <v>128</v>
      </c>
      <c r="H361">
        <v>67</v>
      </c>
      <c r="I361" t="str">
        <f t="shared" si="11"/>
        <v>Winner</v>
      </c>
      <c r="J361">
        <f t="shared" si="12"/>
        <v>4</v>
      </c>
      <c r="K361" t="str">
        <f t="shared" si="2"/>
        <v>Higher</v>
      </c>
    </row>
    <row r="362" spans="1:11" x14ac:dyDescent="0.25">
      <c r="A362">
        <v>2007</v>
      </c>
      <c r="B362" t="s">
        <v>18</v>
      </c>
      <c r="C362">
        <v>4</v>
      </c>
      <c r="D362" t="s">
        <v>113</v>
      </c>
      <c r="E362">
        <v>84</v>
      </c>
      <c r="F362">
        <v>13</v>
      </c>
      <c r="G362" t="s">
        <v>210</v>
      </c>
      <c r="H362">
        <v>57</v>
      </c>
      <c r="I362" t="str">
        <f t="shared" si="11"/>
        <v>Winner</v>
      </c>
      <c r="J362">
        <f t="shared" si="12"/>
        <v>4</v>
      </c>
      <c r="K362" t="str">
        <f t="shared" si="2"/>
        <v>Higher</v>
      </c>
    </row>
    <row r="363" spans="1:11" x14ac:dyDescent="0.25">
      <c r="A363">
        <v>2007</v>
      </c>
      <c r="B363" t="s">
        <v>18</v>
      </c>
      <c r="C363">
        <v>7</v>
      </c>
      <c r="D363" t="s">
        <v>208</v>
      </c>
      <c r="E363">
        <v>77</v>
      </c>
      <c r="F363">
        <v>10</v>
      </c>
      <c r="G363" t="s">
        <v>14</v>
      </c>
      <c r="H363">
        <v>71</v>
      </c>
      <c r="I363" t="str">
        <f t="shared" si="11"/>
        <v>Winner</v>
      </c>
      <c r="J363">
        <f t="shared" si="12"/>
        <v>7</v>
      </c>
      <c r="K363" t="str">
        <f t="shared" si="2"/>
        <v>Higher</v>
      </c>
    </row>
    <row r="364" spans="1:11" x14ac:dyDescent="0.25">
      <c r="A364">
        <v>2007</v>
      </c>
      <c r="B364" t="s">
        <v>18</v>
      </c>
      <c r="C364">
        <v>2</v>
      </c>
      <c r="D364" t="s">
        <v>25</v>
      </c>
      <c r="E364">
        <v>73</v>
      </c>
      <c r="F364">
        <v>15</v>
      </c>
      <c r="G364" t="s">
        <v>168</v>
      </c>
      <c r="H364">
        <v>58</v>
      </c>
      <c r="I364" t="str">
        <f t="shared" si="11"/>
        <v>Winner</v>
      </c>
      <c r="J364">
        <f t="shared" si="12"/>
        <v>2</v>
      </c>
      <c r="K364" t="str">
        <f t="shared" si="2"/>
        <v>Higher</v>
      </c>
    </row>
    <row r="365" spans="1:11" x14ac:dyDescent="0.25">
      <c r="A365">
        <v>2007</v>
      </c>
      <c r="B365" t="s">
        <v>18</v>
      </c>
      <c r="C365">
        <v>3</v>
      </c>
      <c r="D365" t="s">
        <v>44</v>
      </c>
      <c r="E365">
        <v>58</v>
      </c>
      <c r="F365">
        <v>14</v>
      </c>
      <c r="G365" t="s">
        <v>211</v>
      </c>
      <c r="H365">
        <v>56</v>
      </c>
      <c r="I365" t="str">
        <f t="shared" si="11"/>
        <v>Winner</v>
      </c>
      <c r="J365">
        <f t="shared" si="12"/>
        <v>3</v>
      </c>
      <c r="K365" t="str">
        <f t="shared" si="2"/>
        <v>Higher</v>
      </c>
    </row>
    <row r="366" spans="1:11" x14ac:dyDescent="0.25">
      <c r="A366">
        <v>2007</v>
      </c>
      <c r="B366" t="s">
        <v>18</v>
      </c>
      <c r="C366">
        <v>7</v>
      </c>
      <c r="D366" t="s">
        <v>30</v>
      </c>
      <c r="E366">
        <v>67</v>
      </c>
      <c r="F366">
        <v>10</v>
      </c>
      <c r="G366" t="s">
        <v>160</v>
      </c>
      <c r="H366">
        <v>63</v>
      </c>
      <c r="I366" t="str">
        <f t="shared" si="11"/>
        <v>Winner</v>
      </c>
      <c r="J366">
        <f t="shared" si="12"/>
        <v>7</v>
      </c>
      <c r="K366" t="str">
        <f t="shared" si="2"/>
        <v>Higher</v>
      </c>
    </row>
    <row r="367" spans="1:11" x14ac:dyDescent="0.25">
      <c r="A367">
        <v>2007</v>
      </c>
      <c r="B367" t="s">
        <v>18</v>
      </c>
      <c r="C367">
        <v>2</v>
      </c>
      <c r="D367" t="s">
        <v>9</v>
      </c>
      <c r="E367">
        <v>76</v>
      </c>
      <c r="F367">
        <v>15</v>
      </c>
      <c r="G367" t="s">
        <v>212</v>
      </c>
      <c r="H367">
        <v>63</v>
      </c>
      <c r="I367" t="str">
        <f t="shared" si="11"/>
        <v>Winner</v>
      </c>
      <c r="J367">
        <f t="shared" si="12"/>
        <v>2</v>
      </c>
      <c r="K367" t="str">
        <f t="shared" si="2"/>
        <v>Higher</v>
      </c>
    </row>
    <row r="368" spans="1:11" x14ac:dyDescent="0.25">
      <c r="A368">
        <v>2007</v>
      </c>
      <c r="B368" t="s">
        <v>18</v>
      </c>
      <c r="C368">
        <v>8</v>
      </c>
      <c r="D368" t="s">
        <v>35</v>
      </c>
      <c r="E368">
        <v>63</v>
      </c>
      <c r="F368">
        <v>9</v>
      </c>
      <c r="G368" t="s">
        <v>102</v>
      </c>
      <c r="H368">
        <v>72</v>
      </c>
      <c r="I368" t="str">
        <f t="shared" si="11"/>
        <v>Loser</v>
      </c>
      <c r="J368">
        <f t="shared" si="12"/>
        <v>9</v>
      </c>
      <c r="K368" t="str">
        <f t="shared" si="2"/>
        <v>Lower</v>
      </c>
    </row>
    <row r="369" spans="1:11" x14ac:dyDescent="0.25">
      <c r="A369">
        <v>2007</v>
      </c>
      <c r="B369" t="s">
        <v>18</v>
      </c>
      <c r="C369">
        <v>6</v>
      </c>
      <c r="D369" t="s">
        <v>23</v>
      </c>
      <c r="E369">
        <v>64</v>
      </c>
      <c r="F369">
        <v>11</v>
      </c>
      <c r="G369" t="s">
        <v>173</v>
      </c>
      <c r="H369">
        <v>74</v>
      </c>
      <c r="I369" t="str">
        <f t="shared" si="11"/>
        <v>Loser</v>
      </c>
      <c r="J369">
        <f t="shared" si="12"/>
        <v>11</v>
      </c>
      <c r="K369" t="str">
        <f t="shared" si="2"/>
        <v>Lower</v>
      </c>
    </row>
    <row r="370" spans="1:11" x14ac:dyDescent="0.25">
      <c r="A370">
        <v>2007</v>
      </c>
      <c r="B370" t="s">
        <v>18</v>
      </c>
      <c r="C370">
        <v>1</v>
      </c>
      <c r="D370" t="s">
        <v>1</v>
      </c>
      <c r="E370">
        <v>107</v>
      </c>
      <c r="F370">
        <v>16</v>
      </c>
      <c r="G370" t="s">
        <v>213</v>
      </c>
      <c r="H370">
        <v>67</v>
      </c>
      <c r="I370" t="str">
        <f t="shared" si="11"/>
        <v>Winner</v>
      </c>
      <c r="J370">
        <f t="shared" si="12"/>
        <v>1</v>
      </c>
      <c r="K370" t="str">
        <f t="shared" si="2"/>
        <v>Higher</v>
      </c>
    </row>
    <row r="371" spans="1:11" x14ac:dyDescent="0.25">
      <c r="A371">
        <v>2007</v>
      </c>
      <c r="B371" t="s">
        <v>18</v>
      </c>
      <c r="C371">
        <v>8</v>
      </c>
      <c r="D371" t="s">
        <v>91</v>
      </c>
      <c r="E371">
        <v>67</v>
      </c>
      <c r="F371">
        <v>9</v>
      </c>
      <c r="G371" t="s">
        <v>40</v>
      </c>
      <c r="H371">
        <v>58</v>
      </c>
      <c r="I371" t="str">
        <f t="shared" si="11"/>
        <v>Winner</v>
      </c>
      <c r="J371">
        <f t="shared" si="12"/>
        <v>8</v>
      </c>
      <c r="K371" t="str">
        <f t="shared" si="2"/>
        <v>Higher</v>
      </c>
    </row>
    <row r="372" spans="1:11" x14ac:dyDescent="0.25">
      <c r="A372">
        <v>2007</v>
      </c>
      <c r="B372" t="s">
        <v>18</v>
      </c>
      <c r="C372">
        <v>5</v>
      </c>
      <c r="D372" t="s">
        <v>207</v>
      </c>
      <c r="E372">
        <v>54</v>
      </c>
      <c r="F372">
        <v>12</v>
      </c>
      <c r="G372" t="s">
        <v>36</v>
      </c>
      <c r="H372">
        <v>52</v>
      </c>
      <c r="I372" t="str">
        <f t="shared" si="11"/>
        <v>Winner</v>
      </c>
      <c r="J372">
        <f t="shared" si="12"/>
        <v>5</v>
      </c>
      <c r="K372" t="str">
        <f t="shared" si="2"/>
        <v>Higher</v>
      </c>
    </row>
    <row r="373" spans="1:11" x14ac:dyDescent="0.25">
      <c r="A373">
        <v>2007</v>
      </c>
      <c r="B373" t="s">
        <v>18</v>
      </c>
      <c r="C373">
        <v>5</v>
      </c>
      <c r="D373" t="s">
        <v>155</v>
      </c>
      <c r="E373">
        <v>77</v>
      </c>
      <c r="F373">
        <v>12</v>
      </c>
      <c r="G373" t="s">
        <v>193</v>
      </c>
      <c r="H373">
        <v>60</v>
      </c>
      <c r="I373" t="str">
        <f t="shared" si="11"/>
        <v>Winner</v>
      </c>
      <c r="J373">
        <f t="shared" si="12"/>
        <v>5</v>
      </c>
      <c r="K373" t="str">
        <f t="shared" si="2"/>
        <v>Higher</v>
      </c>
    </row>
    <row r="374" spans="1:11" x14ac:dyDescent="0.25">
      <c r="A374">
        <v>2007</v>
      </c>
      <c r="B374" t="s">
        <v>18</v>
      </c>
      <c r="C374">
        <v>4</v>
      </c>
      <c r="D374" t="s">
        <v>206</v>
      </c>
      <c r="E374">
        <v>61</v>
      </c>
      <c r="F374">
        <v>13</v>
      </c>
      <c r="G374" t="s">
        <v>214</v>
      </c>
      <c r="H374">
        <v>51</v>
      </c>
      <c r="I374" t="str">
        <f t="shared" si="11"/>
        <v>Winner</v>
      </c>
      <c r="J374">
        <f t="shared" si="12"/>
        <v>4</v>
      </c>
      <c r="K374" t="str">
        <f t="shared" si="2"/>
        <v>Higher</v>
      </c>
    </row>
    <row r="375" spans="1:11" x14ac:dyDescent="0.25">
      <c r="A375">
        <v>2007</v>
      </c>
      <c r="B375" t="s">
        <v>18</v>
      </c>
      <c r="C375">
        <v>2</v>
      </c>
      <c r="D375" t="s">
        <v>37</v>
      </c>
      <c r="E375">
        <v>70</v>
      </c>
      <c r="F375">
        <v>15</v>
      </c>
      <c r="G375" t="s">
        <v>215</v>
      </c>
      <c r="H375">
        <v>42</v>
      </c>
      <c r="I375" t="str">
        <f t="shared" si="11"/>
        <v>Winner</v>
      </c>
      <c r="J375">
        <f t="shared" si="12"/>
        <v>2</v>
      </c>
      <c r="K375" t="str">
        <f t="shared" si="2"/>
        <v>Higher</v>
      </c>
    </row>
    <row r="376" spans="1:11" x14ac:dyDescent="0.25">
      <c r="A376">
        <v>2007</v>
      </c>
      <c r="B376" t="s">
        <v>18</v>
      </c>
      <c r="C376">
        <v>3</v>
      </c>
      <c r="D376" t="s">
        <v>138</v>
      </c>
      <c r="E376">
        <v>68</v>
      </c>
      <c r="F376">
        <v>14</v>
      </c>
      <c r="G376" t="s">
        <v>216</v>
      </c>
      <c r="H376">
        <v>52</v>
      </c>
      <c r="I376" t="str">
        <f t="shared" si="11"/>
        <v>Winner</v>
      </c>
      <c r="J376">
        <f t="shared" si="12"/>
        <v>3</v>
      </c>
      <c r="K376" t="str">
        <f t="shared" si="2"/>
        <v>Higher</v>
      </c>
    </row>
    <row r="377" spans="1:11" x14ac:dyDescent="0.25">
      <c r="A377">
        <v>2007</v>
      </c>
      <c r="B377" t="s">
        <v>18</v>
      </c>
      <c r="C377">
        <v>3</v>
      </c>
      <c r="D377" t="s">
        <v>38</v>
      </c>
      <c r="E377">
        <v>79</v>
      </c>
      <c r="F377">
        <v>14</v>
      </c>
      <c r="G377" t="s">
        <v>217</v>
      </c>
      <c r="H377">
        <v>58</v>
      </c>
      <c r="I377" t="str">
        <f t="shared" si="11"/>
        <v>Winner</v>
      </c>
      <c r="J377">
        <f t="shared" si="12"/>
        <v>3</v>
      </c>
      <c r="K377" t="str">
        <f t="shared" si="2"/>
        <v>Higher</v>
      </c>
    </row>
    <row r="378" spans="1:11" x14ac:dyDescent="0.25">
      <c r="A378">
        <v>2007</v>
      </c>
      <c r="B378" t="s">
        <v>18</v>
      </c>
      <c r="C378">
        <v>6</v>
      </c>
      <c r="D378" t="s">
        <v>107</v>
      </c>
      <c r="E378">
        <v>77</v>
      </c>
      <c r="F378">
        <v>11</v>
      </c>
      <c r="G378" t="s">
        <v>218</v>
      </c>
      <c r="H378">
        <v>44</v>
      </c>
      <c r="I378" t="str">
        <f t="shared" si="11"/>
        <v>Winner</v>
      </c>
      <c r="J378">
        <f t="shared" si="12"/>
        <v>6</v>
      </c>
      <c r="K378" t="str">
        <f t="shared" si="2"/>
        <v>Higher</v>
      </c>
    </row>
    <row r="379" spans="1:11" x14ac:dyDescent="0.25">
      <c r="A379">
        <v>2007</v>
      </c>
      <c r="B379" t="s">
        <v>18</v>
      </c>
      <c r="C379">
        <v>1</v>
      </c>
      <c r="D379" t="s">
        <v>94</v>
      </c>
      <c r="E379">
        <v>86</v>
      </c>
      <c r="F379">
        <v>16</v>
      </c>
      <c r="G379" t="s">
        <v>219</v>
      </c>
      <c r="H379">
        <v>65</v>
      </c>
      <c r="I379" t="str">
        <f t="shared" si="11"/>
        <v>Winner</v>
      </c>
      <c r="J379">
        <f t="shared" si="12"/>
        <v>1</v>
      </c>
      <c r="K379" t="str">
        <f t="shared" si="2"/>
        <v>Higher</v>
      </c>
    </row>
    <row r="380" spans="1:11" x14ac:dyDescent="0.25">
      <c r="A380">
        <v>2007</v>
      </c>
      <c r="B380" t="s">
        <v>18</v>
      </c>
      <c r="C380">
        <v>2</v>
      </c>
      <c r="D380" t="s">
        <v>13</v>
      </c>
      <c r="E380">
        <v>80</v>
      </c>
      <c r="F380">
        <v>15</v>
      </c>
      <c r="G380" t="s">
        <v>19</v>
      </c>
      <c r="H380">
        <v>55</v>
      </c>
      <c r="I380" t="str">
        <f t="shared" si="11"/>
        <v>Winner</v>
      </c>
      <c r="J380">
        <f t="shared" si="12"/>
        <v>2</v>
      </c>
      <c r="K380" t="str">
        <f t="shared" si="2"/>
        <v>Higher</v>
      </c>
    </row>
    <row r="381" spans="1:11" x14ac:dyDescent="0.25">
      <c r="A381">
        <v>2007</v>
      </c>
      <c r="B381" t="s">
        <v>18</v>
      </c>
      <c r="C381">
        <v>6</v>
      </c>
      <c r="D381" t="s">
        <v>22</v>
      </c>
      <c r="E381">
        <v>77</v>
      </c>
      <c r="F381">
        <v>11</v>
      </c>
      <c r="G381" t="s">
        <v>108</v>
      </c>
      <c r="H381">
        <v>79</v>
      </c>
      <c r="I381" t="str">
        <f t="shared" si="11"/>
        <v>Loser</v>
      </c>
      <c r="J381">
        <f t="shared" si="12"/>
        <v>11</v>
      </c>
      <c r="K381" t="str">
        <f t="shared" si="2"/>
        <v>Lower</v>
      </c>
    </row>
    <row r="382" spans="1:11" x14ac:dyDescent="0.25">
      <c r="A382">
        <v>2007</v>
      </c>
      <c r="B382" t="s">
        <v>18</v>
      </c>
      <c r="C382">
        <v>8</v>
      </c>
      <c r="D382" t="s">
        <v>121</v>
      </c>
      <c r="E382">
        <v>77</v>
      </c>
      <c r="F382">
        <v>9</v>
      </c>
      <c r="G382" t="s">
        <v>95</v>
      </c>
      <c r="H382">
        <v>79</v>
      </c>
      <c r="I382" t="str">
        <f t="shared" si="11"/>
        <v>Loser</v>
      </c>
      <c r="J382">
        <f t="shared" si="12"/>
        <v>9</v>
      </c>
      <c r="K382" t="str">
        <f t="shared" si="2"/>
        <v>Lower</v>
      </c>
    </row>
    <row r="383" spans="1:11" x14ac:dyDescent="0.25">
      <c r="A383">
        <v>2007</v>
      </c>
      <c r="B383" t="s">
        <v>18</v>
      </c>
      <c r="C383">
        <v>4</v>
      </c>
      <c r="D383" t="s">
        <v>161</v>
      </c>
      <c r="E383">
        <v>82</v>
      </c>
      <c r="F383">
        <v>13</v>
      </c>
      <c r="G383" t="s">
        <v>26</v>
      </c>
      <c r="H383">
        <v>70</v>
      </c>
      <c r="I383" t="str">
        <f t="shared" si="11"/>
        <v>Winner</v>
      </c>
      <c r="J383">
        <f t="shared" si="12"/>
        <v>4</v>
      </c>
      <c r="K383" t="str">
        <f t="shared" si="2"/>
        <v>Higher</v>
      </c>
    </row>
    <row r="384" spans="1:11" x14ac:dyDescent="0.25">
      <c r="A384">
        <v>2007</v>
      </c>
      <c r="B384" t="s">
        <v>18</v>
      </c>
      <c r="C384">
        <v>5</v>
      </c>
      <c r="D384" t="s">
        <v>34</v>
      </c>
      <c r="E384">
        <v>57</v>
      </c>
      <c r="F384">
        <v>12</v>
      </c>
      <c r="G384" t="s">
        <v>153</v>
      </c>
      <c r="H384">
        <v>46</v>
      </c>
      <c r="I384" t="str">
        <f t="shared" si="11"/>
        <v>Winner</v>
      </c>
      <c r="J384">
        <f t="shared" si="12"/>
        <v>5</v>
      </c>
      <c r="K384" t="str">
        <f t="shared" si="2"/>
        <v>Higher</v>
      </c>
    </row>
    <row r="385" spans="1:11" x14ac:dyDescent="0.25">
      <c r="A385">
        <v>2007</v>
      </c>
      <c r="B385" t="s">
        <v>18</v>
      </c>
      <c r="C385">
        <v>3</v>
      </c>
      <c r="D385" t="s">
        <v>190</v>
      </c>
      <c r="E385">
        <v>70</v>
      </c>
      <c r="F385">
        <v>14</v>
      </c>
      <c r="G385" t="s">
        <v>203</v>
      </c>
      <c r="H385">
        <v>54</v>
      </c>
      <c r="I385" t="str">
        <f t="shared" si="11"/>
        <v>Winner</v>
      </c>
      <c r="J385">
        <f t="shared" si="12"/>
        <v>3</v>
      </c>
      <c r="K385" t="str">
        <f t="shared" si="2"/>
        <v>Higher</v>
      </c>
    </row>
    <row r="386" spans="1:11" x14ac:dyDescent="0.25">
      <c r="A386">
        <v>2007</v>
      </c>
      <c r="B386" t="s">
        <v>18</v>
      </c>
      <c r="C386">
        <v>8</v>
      </c>
      <c r="D386" t="s">
        <v>11</v>
      </c>
      <c r="E386">
        <v>49</v>
      </c>
      <c r="F386">
        <v>9</v>
      </c>
      <c r="G386" t="s">
        <v>98</v>
      </c>
      <c r="H386">
        <v>61</v>
      </c>
      <c r="I386" t="str">
        <f t="shared" ref="I386:I449" si="13">IF($E386&gt;$H386,"Winner","Loser")</f>
        <v>Loser</v>
      </c>
      <c r="J386">
        <f t="shared" ref="J386:J449" si="14">IF($E386&gt;$H386,$C386,$F386)</f>
        <v>9</v>
      </c>
      <c r="K386" t="str">
        <f t="shared" si="2"/>
        <v>Lower</v>
      </c>
    </row>
    <row r="387" spans="1:11" x14ac:dyDescent="0.25">
      <c r="A387">
        <v>2007</v>
      </c>
      <c r="B387" t="s">
        <v>18</v>
      </c>
      <c r="C387">
        <v>7</v>
      </c>
      <c r="D387" t="s">
        <v>178</v>
      </c>
      <c r="E387">
        <v>84</v>
      </c>
      <c r="F387">
        <v>10</v>
      </c>
      <c r="G387" t="s">
        <v>220</v>
      </c>
      <c r="H387">
        <v>75</v>
      </c>
      <c r="I387" t="str">
        <f t="shared" si="13"/>
        <v>Winner</v>
      </c>
      <c r="J387">
        <f t="shared" si="14"/>
        <v>7</v>
      </c>
      <c r="K387" t="str">
        <f t="shared" si="2"/>
        <v>Higher</v>
      </c>
    </row>
    <row r="388" spans="1:11" x14ac:dyDescent="0.25">
      <c r="A388">
        <v>2007</v>
      </c>
      <c r="B388" t="s">
        <v>18</v>
      </c>
      <c r="C388">
        <v>1</v>
      </c>
      <c r="D388" t="s">
        <v>92</v>
      </c>
      <c r="E388">
        <v>78</v>
      </c>
      <c r="F388">
        <v>16</v>
      </c>
      <c r="G388" t="s">
        <v>221</v>
      </c>
      <c r="H388">
        <v>57</v>
      </c>
      <c r="I388" t="str">
        <f t="shared" si="13"/>
        <v>Winner</v>
      </c>
      <c r="J388">
        <f t="shared" si="14"/>
        <v>1</v>
      </c>
      <c r="K388" t="str">
        <f t="shared" si="2"/>
        <v>Higher</v>
      </c>
    </row>
    <row r="389" spans="1:11" x14ac:dyDescent="0.25">
      <c r="A389">
        <v>2007</v>
      </c>
      <c r="B389" t="s">
        <v>18</v>
      </c>
      <c r="C389">
        <v>7</v>
      </c>
      <c r="D389" t="s">
        <v>8</v>
      </c>
      <c r="E389">
        <v>70</v>
      </c>
      <c r="F389">
        <v>10</v>
      </c>
      <c r="G389" t="s">
        <v>15</v>
      </c>
      <c r="H389">
        <v>57</v>
      </c>
      <c r="I389" t="str">
        <f t="shared" si="13"/>
        <v>Winner</v>
      </c>
      <c r="J389">
        <f t="shared" si="14"/>
        <v>7</v>
      </c>
      <c r="K389" t="str">
        <f t="shared" si="2"/>
        <v>Higher</v>
      </c>
    </row>
    <row r="390" spans="1:11" x14ac:dyDescent="0.25">
      <c r="A390">
        <v>2007</v>
      </c>
      <c r="B390" t="s">
        <v>18</v>
      </c>
      <c r="C390">
        <v>6</v>
      </c>
      <c r="D390" t="s">
        <v>3</v>
      </c>
      <c r="E390">
        <v>78</v>
      </c>
      <c r="F390">
        <v>11</v>
      </c>
      <c r="G390" t="s">
        <v>189</v>
      </c>
      <c r="H390">
        <v>58</v>
      </c>
      <c r="I390" t="str">
        <f t="shared" si="13"/>
        <v>Winner</v>
      </c>
      <c r="J390">
        <f t="shared" si="14"/>
        <v>6</v>
      </c>
      <c r="K390" t="str">
        <f t="shared" si="2"/>
        <v>Higher</v>
      </c>
    </row>
    <row r="391" spans="1:11" x14ac:dyDescent="0.25">
      <c r="A391">
        <v>2007</v>
      </c>
      <c r="B391" t="s">
        <v>31</v>
      </c>
      <c r="C391">
        <v>16</v>
      </c>
      <c r="D391" t="s">
        <v>213</v>
      </c>
      <c r="E391">
        <v>77</v>
      </c>
      <c r="F391">
        <v>16</v>
      </c>
      <c r="G391" t="s">
        <v>222</v>
      </c>
      <c r="H391">
        <v>69</v>
      </c>
      <c r="I391" t="str">
        <f t="shared" si="13"/>
        <v>Winner</v>
      </c>
      <c r="J391">
        <f t="shared" si="14"/>
        <v>16</v>
      </c>
      <c r="K391" t="str">
        <f t="shared" si="2"/>
        <v>Higher</v>
      </c>
    </row>
    <row r="392" spans="1:11" x14ac:dyDescent="0.25">
      <c r="A392">
        <v>2006</v>
      </c>
      <c r="B392" t="s">
        <v>0</v>
      </c>
      <c r="C392">
        <v>2</v>
      </c>
      <c r="D392" t="s">
        <v>37</v>
      </c>
      <c r="E392">
        <v>57</v>
      </c>
      <c r="F392">
        <v>3</v>
      </c>
      <c r="G392" t="s">
        <v>5</v>
      </c>
      <c r="H392">
        <v>73</v>
      </c>
      <c r="I392" t="str">
        <f t="shared" si="13"/>
        <v>Loser</v>
      </c>
      <c r="J392">
        <f t="shared" si="14"/>
        <v>3</v>
      </c>
      <c r="K392" t="str">
        <f t="shared" si="2"/>
        <v>Lower</v>
      </c>
    </row>
    <row r="393" spans="1:11" x14ac:dyDescent="0.25">
      <c r="A393">
        <v>2006</v>
      </c>
      <c r="B393" t="s">
        <v>2</v>
      </c>
      <c r="C393">
        <v>4</v>
      </c>
      <c r="D393" t="s">
        <v>177</v>
      </c>
      <c r="E393">
        <v>45</v>
      </c>
      <c r="F393">
        <v>2</v>
      </c>
      <c r="G393" t="s">
        <v>37</v>
      </c>
      <c r="H393">
        <v>59</v>
      </c>
      <c r="I393" t="str">
        <f t="shared" si="13"/>
        <v>Loser</v>
      </c>
      <c r="J393">
        <f t="shared" si="14"/>
        <v>2</v>
      </c>
      <c r="K393" t="str">
        <f t="shared" si="2"/>
        <v>Lower</v>
      </c>
    </row>
    <row r="394" spans="1:11" x14ac:dyDescent="0.25">
      <c r="A394">
        <v>2006</v>
      </c>
      <c r="B394" t="s">
        <v>2</v>
      </c>
      <c r="C394">
        <v>11</v>
      </c>
      <c r="D394" t="s">
        <v>134</v>
      </c>
      <c r="E394">
        <v>58</v>
      </c>
      <c r="F394">
        <v>3</v>
      </c>
      <c r="G394" t="s">
        <v>5</v>
      </c>
      <c r="H394">
        <v>73</v>
      </c>
      <c r="I394" t="str">
        <f t="shared" si="13"/>
        <v>Loser</v>
      </c>
      <c r="J394">
        <f t="shared" si="14"/>
        <v>3</v>
      </c>
      <c r="K394" t="str">
        <f t="shared" si="2"/>
        <v>Lower</v>
      </c>
    </row>
    <row r="395" spans="1:11" x14ac:dyDescent="0.25">
      <c r="A395">
        <v>2006</v>
      </c>
      <c r="B395" t="s">
        <v>4</v>
      </c>
      <c r="C395">
        <v>1</v>
      </c>
      <c r="D395" t="s">
        <v>40</v>
      </c>
      <c r="E395">
        <v>62</v>
      </c>
      <c r="F395">
        <v>3</v>
      </c>
      <c r="G395" t="s">
        <v>5</v>
      </c>
      <c r="H395">
        <v>75</v>
      </c>
      <c r="I395" t="str">
        <f t="shared" si="13"/>
        <v>Loser</v>
      </c>
      <c r="J395">
        <f t="shared" si="14"/>
        <v>3</v>
      </c>
      <c r="K395" t="str">
        <f t="shared" si="2"/>
        <v>Lower</v>
      </c>
    </row>
    <row r="396" spans="1:11" x14ac:dyDescent="0.25">
      <c r="A396">
        <v>2006</v>
      </c>
      <c r="B396" t="s">
        <v>4</v>
      </c>
      <c r="C396">
        <v>1</v>
      </c>
      <c r="D396" t="s">
        <v>127</v>
      </c>
      <c r="E396">
        <v>84</v>
      </c>
      <c r="F396">
        <v>11</v>
      </c>
      <c r="G396" t="s">
        <v>134</v>
      </c>
      <c r="H396">
        <v>86</v>
      </c>
      <c r="I396" t="str">
        <f t="shared" si="13"/>
        <v>Loser</v>
      </c>
      <c r="J396">
        <f t="shared" si="14"/>
        <v>11</v>
      </c>
      <c r="K396" t="str">
        <f t="shared" si="2"/>
        <v>Lower</v>
      </c>
    </row>
    <row r="397" spans="1:11" x14ac:dyDescent="0.25">
      <c r="A397">
        <v>2006</v>
      </c>
      <c r="B397" t="s">
        <v>4</v>
      </c>
      <c r="C397">
        <v>1</v>
      </c>
      <c r="D397" t="s">
        <v>25</v>
      </c>
      <c r="E397">
        <v>45</v>
      </c>
      <c r="F397">
        <v>2</v>
      </c>
      <c r="G397" t="s">
        <v>37</v>
      </c>
      <c r="H397">
        <v>50</v>
      </c>
      <c r="I397" t="str">
        <f t="shared" si="13"/>
        <v>Loser</v>
      </c>
      <c r="J397">
        <f t="shared" si="14"/>
        <v>2</v>
      </c>
      <c r="K397" t="str">
        <f t="shared" si="2"/>
        <v>Lower</v>
      </c>
    </row>
    <row r="398" spans="1:11" x14ac:dyDescent="0.25">
      <c r="A398">
        <v>2006</v>
      </c>
      <c r="B398" t="s">
        <v>4</v>
      </c>
      <c r="C398">
        <v>4</v>
      </c>
      <c r="D398" t="s">
        <v>177</v>
      </c>
      <c r="E398">
        <v>70</v>
      </c>
      <c r="F398">
        <v>2</v>
      </c>
      <c r="G398" t="s">
        <v>110</v>
      </c>
      <c r="H398">
        <v>60</v>
      </c>
      <c r="I398" t="str">
        <f t="shared" si="13"/>
        <v>Winner</v>
      </c>
      <c r="J398">
        <f t="shared" si="14"/>
        <v>4</v>
      </c>
      <c r="K398" t="str">
        <f t="shared" si="2"/>
        <v>Higher</v>
      </c>
    </row>
    <row r="399" spans="1:11" x14ac:dyDescent="0.25">
      <c r="A399">
        <v>2006</v>
      </c>
      <c r="B399" t="s">
        <v>7</v>
      </c>
      <c r="C399">
        <v>1</v>
      </c>
      <c r="D399" t="s">
        <v>40</v>
      </c>
      <c r="E399">
        <v>60</v>
      </c>
      <c r="F399">
        <v>4</v>
      </c>
      <c r="G399" t="s">
        <v>178</v>
      </c>
      <c r="H399">
        <v>59</v>
      </c>
      <c r="I399" t="str">
        <f t="shared" si="13"/>
        <v>Winner</v>
      </c>
      <c r="J399">
        <f t="shared" si="14"/>
        <v>1</v>
      </c>
      <c r="K399" t="str">
        <f t="shared" si="2"/>
        <v>Higher</v>
      </c>
    </row>
    <row r="400" spans="1:11" x14ac:dyDescent="0.25">
      <c r="A400">
        <v>2006</v>
      </c>
      <c r="B400" t="s">
        <v>7</v>
      </c>
      <c r="C400">
        <v>3</v>
      </c>
      <c r="D400" t="s">
        <v>5</v>
      </c>
      <c r="E400">
        <v>57</v>
      </c>
      <c r="F400">
        <v>7</v>
      </c>
      <c r="G400" t="s">
        <v>13</v>
      </c>
      <c r="H400">
        <v>53</v>
      </c>
      <c r="I400" t="str">
        <f t="shared" si="13"/>
        <v>Winner</v>
      </c>
      <c r="J400">
        <f t="shared" si="14"/>
        <v>3</v>
      </c>
      <c r="K400" t="str">
        <f t="shared" si="2"/>
        <v>Higher</v>
      </c>
    </row>
    <row r="401" spans="1:11" x14ac:dyDescent="0.25">
      <c r="A401">
        <v>2006</v>
      </c>
      <c r="B401" t="s">
        <v>7</v>
      </c>
      <c r="C401">
        <v>11</v>
      </c>
      <c r="D401" t="s">
        <v>134</v>
      </c>
      <c r="E401">
        <v>63</v>
      </c>
      <c r="F401">
        <v>7</v>
      </c>
      <c r="G401" t="s">
        <v>124</v>
      </c>
      <c r="H401">
        <v>55</v>
      </c>
      <c r="I401" t="str">
        <f t="shared" si="13"/>
        <v>Winner</v>
      </c>
      <c r="J401">
        <f t="shared" si="14"/>
        <v>11</v>
      </c>
      <c r="K401" t="str">
        <f t="shared" si="2"/>
        <v>Higher</v>
      </c>
    </row>
    <row r="402" spans="1:11" x14ac:dyDescent="0.25">
      <c r="A402">
        <v>2006</v>
      </c>
      <c r="B402" t="s">
        <v>7</v>
      </c>
      <c r="C402">
        <v>1</v>
      </c>
      <c r="D402" t="s">
        <v>127</v>
      </c>
      <c r="E402">
        <v>98</v>
      </c>
      <c r="F402">
        <v>5</v>
      </c>
      <c r="G402" t="s">
        <v>133</v>
      </c>
      <c r="H402">
        <v>92</v>
      </c>
      <c r="I402" t="str">
        <f t="shared" si="13"/>
        <v>Winner</v>
      </c>
      <c r="J402">
        <f t="shared" si="14"/>
        <v>1</v>
      </c>
      <c r="K402" t="str">
        <f t="shared" si="2"/>
        <v>Higher</v>
      </c>
    </row>
    <row r="403" spans="1:11" x14ac:dyDescent="0.25">
      <c r="A403">
        <v>2006</v>
      </c>
      <c r="B403" t="s">
        <v>7</v>
      </c>
      <c r="C403">
        <v>3</v>
      </c>
      <c r="D403" t="s">
        <v>15</v>
      </c>
      <c r="E403">
        <v>71</v>
      </c>
      <c r="F403">
        <v>2</v>
      </c>
      <c r="G403" t="s">
        <v>37</v>
      </c>
      <c r="H403">
        <v>73</v>
      </c>
      <c r="I403" t="str">
        <f t="shared" si="13"/>
        <v>Loser</v>
      </c>
      <c r="J403">
        <f t="shared" si="14"/>
        <v>2</v>
      </c>
      <c r="K403" t="str">
        <f t="shared" si="2"/>
        <v>Lower</v>
      </c>
    </row>
    <row r="404" spans="1:11" x14ac:dyDescent="0.25">
      <c r="A404">
        <v>2006</v>
      </c>
      <c r="B404" t="s">
        <v>7</v>
      </c>
      <c r="C404">
        <v>1</v>
      </c>
      <c r="D404" t="s">
        <v>22</v>
      </c>
      <c r="E404">
        <v>54</v>
      </c>
      <c r="F404">
        <v>4</v>
      </c>
      <c r="G404" t="s">
        <v>177</v>
      </c>
      <c r="H404">
        <v>62</v>
      </c>
      <c r="I404" t="str">
        <f t="shared" si="13"/>
        <v>Loser</v>
      </c>
      <c r="J404">
        <f t="shared" si="14"/>
        <v>4</v>
      </c>
      <c r="K404" t="str">
        <f t="shared" si="2"/>
        <v>Lower</v>
      </c>
    </row>
    <row r="405" spans="1:11" x14ac:dyDescent="0.25">
      <c r="A405">
        <v>2006</v>
      </c>
      <c r="B405" t="s">
        <v>7</v>
      </c>
      <c r="C405">
        <v>6</v>
      </c>
      <c r="D405" t="s">
        <v>125</v>
      </c>
      <c r="E405">
        <v>71</v>
      </c>
      <c r="F405">
        <v>2</v>
      </c>
      <c r="G405" t="s">
        <v>110</v>
      </c>
      <c r="H405">
        <v>74</v>
      </c>
      <c r="I405" t="str">
        <f t="shared" si="13"/>
        <v>Loser</v>
      </c>
      <c r="J405">
        <f t="shared" si="14"/>
        <v>2</v>
      </c>
      <c r="K405" t="str">
        <f t="shared" si="2"/>
        <v>Lower</v>
      </c>
    </row>
    <row r="406" spans="1:11" x14ac:dyDescent="0.25">
      <c r="A406">
        <v>2006</v>
      </c>
      <c r="B406" t="s">
        <v>7</v>
      </c>
      <c r="C406">
        <v>1</v>
      </c>
      <c r="D406" t="s">
        <v>25</v>
      </c>
      <c r="E406">
        <v>80</v>
      </c>
      <c r="F406">
        <v>13</v>
      </c>
      <c r="G406" t="s">
        <v>223</v>
      </c>
      <c r="H406">
        <v>64</v>
      </c>
      <c r="I406" t="str">
        <f t="shared" si="13"/>
        <v>Winner</v>
      </c>
      <c r="J406">
        <f t="shared" si="14"/>
        <v>1</v>
      </c>
      <c r="K406" t="str">
        <f t="shared" si="2"/>
        <v>Higher</v>
      </c>
    </row>
    <row r="407" spans="1:11" x14ac:dyDescent="0.25">
      <c r="A407">
        <v>2006</v>
      </c>
      <c r="B407" t="s">
        <v>12</v>
      </c>
      <c r="C407">
        <v>1</v>
      </c>
      <c r="D407" t="s">
        <v>25</v>
      </c>
      <c r="E407">
        <v>72</v>
      </c>
      <c r="F407">
        <v>9</v>
      </c>
      <c r="G407" t="s">
        <v>41</v>
      </c>
      <c r="H407">
        <v>56</v>
      </c>
      <c r="I407" t="str">
        <f t="shared" si="13"/>
        <v>Winner</v>
      </c>
      <c r="J407">
        <f t="shared" si="14"/>
        <v>1</v>
      </c>
      <c r="K407" t="str">
        <f t="shared" si="2"/>
        <v>Higher</v>
      </c>
    </row>
    <row r="408" spans="1:11" x14ac:dyDescent="0.25">
      <c r="A408">
        <v>2006</v>
      </c>
      <c r="B408" t="s">
        <v>12</v>
      </c>
      <c r="C408">
        <v>6</v>
      </c>
      <c r="D408" t="s">
        <v>125</v>
      </c>
      <c r="E408">
        <v>67</v>
      </c>
      <c r="F408">
        <v>14</v>
      </c>
      <c r="G408" t="s">
        <v>224</v>
      </c>
      <c r="H408">
        <v>54</v>
      </c>
      <c r="I408" t="str">
        <f t="shared" si="13"/>
        <v>Winner</v>
      </c>
      <c r="J408">
        <f t="shared" si="14"/>
        <v>6</v>
      </c>
      <c r="K408" t="str">
        <f t="shared" si="2"/>
        <v>Higher</v>
      </c>
    </row>
    <row r="409" spans="1:11" x14ac:dyDescent="0.25">
      <c r="A409">
        <v>2006</v>
      </c>
      <c r="B409" t="s">
        <v>12</v>
      </c>
      <c r="C409">
        <v>7</v>
      </c>
      <c r="D409" t="s">
        <v>13</v>
      </c>
      <c r="E409">
        <v>70</v>
      </c>
      <c r="F409">
        <v>2</v>
      </c>
      <c r="G409" t="s">
        <v>92</v>
      </c>
      <c r="H409">
        <v>52</v>
      </c>
      <c r="I409" t="str">
        <f t="shared" si="13"/>
        <v>Winner</v>
      </c>
      <c r="J409">
        <f t="shared" si="14"/>
        <v>7</v>
      </c>
      <c r="K409" t="str">
        <f t="shared" si="2"/>
        <v>Higher</v>
      </c>
    </row>
    <row r="410" spans="1:11" x14ac:dyDescent="0.25">
      <c r="A410">
        <v>2006</v>
      </c>
      <c r="B410" t="s">
        <v>12</v>
      </c>
      <c r="C410">
        <v>1</v>
      </c>
      <c r="D410" t="s">
        <v>40</v>
      </c>
      <c r="E410">
        <v>82</v>
      </c>
      <c r="F410">
        <v>8</v>
      </c>
      <c r="G410" t="s">
        <v>35</v>
      </c>
      <c r="H410">
        <v>78</v>
      </c>
      <c r="I410" t="str">
        <f t="shared" si="13"/>
        <v>Winner</v>
      </c>
      <c r="J410">
        <f t="shared" si="14"/>
        <v>1</v>
      </c>
      <c r="K410" t="str">
        <f t="shared" si="2"/>
        <v>Higher</v>
      </c>
    </row>
    <row r="411" spans="1:11" x14ac:dyDescent="0.25">
      <c r="A411">
        <v>2006</v>
      </c>
      <c r="B411" t="s">
        <v>12</v>
      </c>
      <c r="C411">
        <v>11</v>
      </c>
      <c r="D411" t="s">
        <v>134</v>
      </c>
      <c r="E411">
        <v>65</v>
      </c>
      <c r="F411">
        <v>3</v>
      </c>
      <c r="G411" t="s">
        <v>94</v>
      </c>
      <c r="H411">
        <v>60</v>
      </c>
      <c r="I411" t="str">
        <f t="shared" si="13"/>
        <v>Winner</v>
      </c>
      <c r="J411">
        <f t="shared" si="14"/>
        <v>11</v>
      </c>
      <c r="K411" t="str">
        <f t="shared" si="2"/>
        <v>Higher</v>
      </c>
    </row>
    <row r="412" spans="1:11" x14ac:dyDescent="0.25">
      <c r="A412">
        <v>2006</v>
      </c>
      <c r="B412" t="s">
        <v>12</v>
      </c>
      <c r="C412">
        <v>1</v>
      </c>
      <c r="D412" t="s">
        <v>127</v>
      </c>
      <c r="E412">
        <v>87</v>
      </c>
      <c r="F412">
        <v>8</v>
      </c>
      <c r="G412" t="s">
        <v>91</v>
      </c>
      <c r="H412">
        <v>83</v>
      </c>
      <c r="I412" t="str">
        <f t="shared" si="13"/>
        <v>Winner</v>
      </c>
      <c r="J412">
        <f t="shared" si="14"/>
        <v>1</v>
      </c>
      <c r="K412" t="str">
        <f t="shared" si="2"/>
        <v>Higher</v>
      </c>
    </row>
    <row r="413" spans="1:11" x14ac:dyDescent="0.25">
      <c r="A413">
        <v>2006</v>
      </c>
      <c r="B413" t="s">
        <v>12</v>
      </c>
      <c r="C413">
        <v>5</v>
      </c>
      <c r="D413" t="s">
        <v>38</v>
      </c>
      <c r="E413">
        <v>66</v>
      </c>
      <c r="F413">
        <v>13</v>
      </c>
      <c r="G413" t="s">
        <v>223</v>
      </c>
      <c r="H413">
        <v>72</v>
      </c>
      <c r="I413" t="str">
        <f t="shared" si="13"/>
        <v>Loser</v>
      </c>
      <c r="J413">
        <f t="shared" si="14"/>
        <v>13</v>
      </c>
      <c r="K413" t="str">
        <f t="shared" si="2"/>
        <v>Lower</v>
      </c>
    </row>
    <row r="414" spans="1:11" x14ac:dyDescent="0.25">
      <c r="A414">
        <v>2006</v>
      </c>
      <c r="B414" t="s">
        <v>12</v>
      </c>
      <c r="C414">
        <v>10</v>
      </c>
      <c r="D414" t="s">
        <v>97</v>
      </c>
      <c r="E414">
        <v>54</v>
      </c>
      <c r="F414">
        <v>2</v>
      </c>
      <c r="G414" t="s">
        <v>110</v>
      </c>
      <c r="H414">
        <v>75</v>
      </c>
      <c r="I414" t="str">
        <f t="shared" si="13"/>
        <v>Loser</v>
      </c>
      <c r="J414">
        <f t="shared" si="14"/>
        <v>2</v>
      </c>
      <c r="K414" t="str">
        <f t="shared" si="2"/>
        <v>Lower</v>
      </c>
    </row>
    <row r="415" spans="1:11" x14ac:dyDescent="0.25">
      <c r="A415">
        <v>2006</v>
      </c>
      <c r="B415" t="s">
        <v>12</v>
      </c>
      <c r="C415">
        <v>11</v>
      </c>
      <c r="D415" t="s">
        <v>225</v>
      </c>
      <c r="E415">
        <v>60</v>
      </c>
      <c r="F415">
        <v>3</v>
      </c>
      <c r="G415" t="s">
        <v>5</v>
      </c>
      <c r="H415">
        <v>82</v>
      </c>
      <c r="I415" t="str">
        <f t="shared" si="13"/>
        <v>Loser</v>
      </c>
      <c r="J415">
        <f t="shared" si="14"/>
        <v>3</v>
      </c>
      <c r="K415" t="str">
        <f t="shared" si="2"/>
        <v>Lower</v>
      </c>
    </row>
    <row r="416" spans="1:11" x14ac:dyDescent="0.25">
      <c r="A416">
        <v>2006</v>
      </c>
      <c r="B416" t="s">
        <v>12</v>
      </c>
      <c r="C416">
        <v>12</v>
      </c>
      <c r="D416" t="s">
        <v>138</v>
      </c>
      <c r="E416">
        <v>57</v>
      </c>
      <c r="F416">
        <v>4</v>
      </c>
      <c r="G416" t="s">
        <v>177</v>
      </c>
      <c r="H416">
        <v>58</v>
      </c>
      <c r="I416" t="str">
        <f t="shared" si="13"/>
        <v>Loser</v>
      </c>
      <c r="J416">
        <f t="shared" si="14"/>
        <v>4</v>
      </c>
      <c r="K416" t="str">
        <f t="shared" si="2"/>
        <v>Lower</v>
      </c>
    </row>
    <row r="417" spans="1:11" x14ac:dyDescent="0.25">
      <c r="A417">
        <v>2006</v>
      </c>
      <c r="B417" t="s">
        <v>12</v>
      </c>
      <c r="C417">
        <v>1</v>
      </c>
      <c r="D417" t="s">
        <v>22</v>
      </c>
      <c r="E417">
        <v>70</v>
      </c>
      <c r="F417">
        <v>8</v>
      </c>
      <c r="G417" t="s">
        <v>218</v>
      </c>
      <c r="H417">
        <v>64</v>
      </c>
      <c r="I417" t="str">
        <f t="shared" si="13"/>
        <v>Winner</v>
      </c>
      <c r="J417">
        <f t="shared" si="14"/>
        <v>1</v>
      </c>
      <c r="K417" t="str">
        <f t="shared" si="2"/>
        <v>Higher</v>
      </c>
    </row>
    <row r="418" spans="1:11" x14ac:dyDescent="0.25">
      <c r="A418">
        <v>2006</v>
      </c>
      <c r="B418" t="s">
        <v>12</v>
      </c>
      <c r="C418">
        <v>12</v>
      </c>
      <c r="D418" t="s">
        <v>27</v>
      </c>
      <c r="E418">
        <v>56</v>
      </c>
      <c r="F418">
        <v>4</v>
      </c>
      <c r="G418" t="s">
        <v>178</v>
      </c>
      <c r="H418">
        <v>69</v>
      </c>
      <c r="I418" t="str">
        <f t="shared" si="13"/>
        <v>Loser</v>
      </c>
      <c r="J418">
        <f t="shared" si="14"/>
        <v>4</v>
      </c>
      <c r="K418" t="str">
        <f t="shared" si="2"/>
        <v>Lower</v>
      </c>
    </row>
    <row r="419" spans="1:11" x14ac:dyDescent="0.25">
      <c r="A419">
        <v>2006</v>
      </c>
      <c r="B419" t="s">
        <v>12</v>
      </c>
      <c r="C419">
        <v>5</v>
      </c>
      <c r="D419" t="s">
        <v>133</v>
      </c>
      <c r="E419">
        <v>67</v>
      </c>
      <c r="F419">
        <v>4</v>
      </c>
      <c r="G419" t="s">
        <v>36</v>
      </c>
      <c r="H419">
        <v>64</v>
      </c>
      <c r="I419" t="str">
        <f t="shared" si="13"/>
        <v>Winner</v>
      </c>
      <c r="J419">
        <f t="shared" si="14"/>
        <v>5</v>
      </c>
      <c r="K419" t="str">
        <f t="shared" si="2"/>
        <v>Higher</v>
      </c>
    </row>
    <row r="420" spans="1:11" x14ac:dyDescent="0.25">
      <c r="A420">
        <v>2006</v>
      </c>
      <c r="B420" t="s">
        <v>12</v>
      </c>
      <c r="C420">
        <v>7</v>
      </c>
      <c r="D420" t="s">
        <v>124</v>
      </c>
      <c r="E420">
        <v>80</v>
      </c>
      <c r="F420">
        <v>2</v>
      </c>
      <c r="G420" t="s">
        <v>139</v>
      </c>
      <c r="H420">
        <v>73</v>
      </c>
      <c r="I420" t="str">
        <f t="shared" si="13"/>
        <v>Winner</v>
      </c>
      <c r="J420">
        <f t="shared" si="14"/>
        <v>7</v>
      </c>
      <c r="K420" t="str">
        <f t="shared" si="2"/>
        <v>Higher</v>
      </c>
    </row>
    <row r="421" spans="1:11" x14ac:dyDescent="0.25">
      <c r="A421">
        <v>2006</v>
      </c>
      <c r="B421" t="s">
        <v>12</v>
      </c>
      <c r="C421">
        <v>10</v>
      </c>
      <c r="D421" t="s">
        <v>111</v>
      </c>
      <c r="E421">
        <v>59</v>
      </c>
      <c r="F421">
        <v>2</v>
      </c>
      <c r="G421" t="s">
        <v>37</v>
      </c>
      <c r="H421">
        <v>62</v>
      </c>
      <c r="I421" t="str">
        <f t="shared" si="13"/>
        <v>Loser</v>
      </c>
      <c r="J421">
        <f t="shared" si="14"/>
        <v>2</v>
      </c>
      <c r="K421" t="str">
        <f t="shared" si="2"/>
        <v>Lower</v>
      </c>
    </row>
    <row r="422" spans="1:11" x14ac:dyDescent="0.25">
      <c r="A422">
        <v>2006</v>
      </c>
      <c r="B422" t="s">
        <v>12</v>
      </c>
      <c r="C422">
        <v>6</v>
      </c>
      <c r="D422" t="s">
        <v>8</v>
      </c>
      <c r="E422">
        <v>80</v>
      </c>
      <c r="F422">
        <v>3</v>
      </c>
      <c r="G422" t="s">
        <v>15</v>
      </c>
      <c r="H422">
        <v>90</v>
      </c>
      <c r="I422" t="str">
        <f t="shared" si="13"/>
        <v>Loser</v>
      </c>
      <c r="J422">
        <f t="shared" si="14"/>
        <v>3</v>
      </c>
      <c r="K422" t="str">
        <f t="shared" si="2"/>
        <v>Lower</v>
      </c>
    </row>
    <row r="423" spans="1:11" x14ac:dyDescent="0.25">
      <c r="A423">
        <v>2006</v>
      </c>
      <c r="B423" t="s">
        <v>18</v>
      </c>
      <c r="C423">
        <v>3</v>
      </c>
      <c r="D423" t="s">
        <v>226</v>
      </c>
      <c r="E423">
        <v>63</v>
      </c>
      <c r="F423">
        <v>14</v>
      </c>
      <c r="G423" t="s">
        <v>224</v>
      </c>
      <c r="H423">
        <v>64</v>
      </c>
      <c r="I423" t="str">
        <f t="shared" si="13"/>
        <v>Loser</v>
      </c>
      <c r="J423">
        <f t="shared" si="14"/>
        <v>14</v>
      </c>
      <c r="K423" t="str">
        <f t="shared" si="2"/>
        <v>Lower</v>
      </c>
    </row>
    <row r="424" spans="1:11" x14ac:dyDescent="0.25">
      <c r="A424">
        <v>2006</v>
      </c>
      <c r="B424" t="s">
        <v>18</v>
      </c>
      <c r="C424">
        <v>1</v>
      </c>
      <c r="D424" t="s">
        <v>127</v>
      </c>
      <c r="E424">
        <v>72</v>
      </c>
      <c r="F424">
        <v>16</v>
      </c>
      <c r="G424" t="s">
        <v>210</v>
      </c>
      <c r="H424">
        <v>59</v>
      </c>
      <c r="I424" t="str">
        <f t="shared" si="13"/>
        <v>Winner</v>
      </c>
      <c r="J424">
        <f t="shared" si="14"/>
        <v>1</v>
      </c>
      <c r="K424" t="str">
        <f t="shared" si="2"/>
        <v>Higher</v>
      </c>
    </row>
    <row r="425" spans="1:11" x14ac:dyDescent="0.25">
      <c r="A425">
        <v>2006</v>
      </c>
      <c r="B425" t="s">
        <v>18</v>
      </c>
      <c r="C425">
        <v>7</v>
      </c>
      <c r="D425" t="s">
        <v>13</v>
      </c>
      <c r="E425">
        <v>54</v>
      </c>
      <c r="F425">
        <v>10</v>
      </c>
      <c r="G425" t="s">
        <v>158</v>
      </c>
      <c r="H425">
        <v>49</v>
      </c>
      <c r="I425" t="str">
        <f t="shared" si="13"/>
        <v>Winner</v>
      </c>
      <c r="J425">
        <f t="shared" si="14"/>
        <v>7</v>
      </c>
      <c r="K425" t="str">
        <f t="shared" si="2"/>
        <v>Higher</v>
      </c>
    </row>
    <row r="426" spans="1:11" x14ac:dyDescent="0.25">
      <c r="A426">
        <v>2006</v>
      </c>
      <c r="B426" t="s">
        <v>18</v>
      </c>
      <c r="C426">
        <v>2</v>
      </c>
      <c r="D426" t="s">
        <v>92</v>
      </c>
      <c r="E426">
        <v>70</v>
      </c>
      <c r="F426">
        <v>15</v>
      </c>
      <c r="G426" t="s">
        <v>26</v>
      </c>
      <c r="H426">
        <v>62</v>
      </c>
      <c r="I426" t="str">
        <f t="shared" si="13"/>
        <v>Winner</v>
      </c>
      <c r="J426">
        <f t="shared" si="14"/>
        <v>2</v>
      </c>
      <c r="K426" t="str">
        <f t="shared" si="2"/>
        <v>Higher</v>
      </c>
    </row>
    <row r="427" spans="1:11" x14ac:dyDescent="0.25">
      <c r="A427">
        <v>2006</v>
      </c>
      <c r="B427" t="s">
        <v>18</v>
      </c>
      <c r="C427">
        <v>8</v>
      </c>
      <c r="D427" t="s">
        <v>193</v>
      </c>
      <c r="E427">
        <v>55</v>
      </c>
      <c r="F427">
        <v>9</v>
      </c>
      <c r="G427" t="s">
        <v>41</v>
      </c>
      <c r="H427">
        <v>59</v>
      </c>
      <c r="I427" t="str">
        <f t="shared" si="13"/>
        <v>Loser</v>
      </c>
      <c r="J427">
        <f t="shared" si="14"/>
        <v>9</v>
      </c>
      <c r="K427" t="str">
        <f t="shared" si="2"/>
        <v>Lower</v>
      </c>
    </row>
    <row r="428" spans="1:11" x14ac:dyDescent="0.25">
      <c r="A428">
        <v>2006</v>
      </c>
      <c r="B428" t="s">
        <v>18</v>
      </c>
      <c r="C428">
        <v>1</v>
      </c>
      <c r="D428" t="s">
        <v>25</v>
      </c>
      <c r="E428">
        <v>94</v>
      </c>
      <c r="F428">
        <v>16</v>
      </c>
      <c r="G428" t="s">
        <v>203</v>
      </c>
      <c r="H428">
        <v>78</v>
      </c>
      <c r="I428" t="str">
        <f t="shared" si="13"/>
        <v>Winner</v>
      </c>
      <c r="J428">
        <f t="shared" si="14"/>
        <v>1</v>
      </c>
      <c r="K428" t="str">
        <f t="shared" si="2"/>
        <v>Higher</v>
      </c>
    </row>
    <row r="429" spans="1:11" x14ac:dyDescent="0.25">
      <c r="A429">
        <v>2006</v>
      </c>
      <c r="B429" t="s">
        <v>18</v>
      </c>
      <c r="C429">
        <v>2</v>
      </c>
      <c r="D429" t="s">
        <v>110</v>
      </c>
      <c r="E429">
        <v>60</v>
      </c>
      <c r="F429">
        <v>15</v>
      </c>
      <c r="G429" t="s">
        <v>216</v>
      </c>
      <c r="H429">
        <v>52</v>
      </c>
      <c r="I429" t="str">
        <f t="shared" si="13"/>
        <v>Winner</v>
      </c>
      <c r="J429">
        <f t="shared" si="14"/>
        <v>2</v>
      </c>
      <c r="K429" t="str">
        <f t="shared" si="2"/>
        <v>Higher</v>
      </c>
    </row>
    <row r="430" spans="1:11" x14ac:dyDescent="0.25">
      <c r="A430">
        <v>2006</v>
      </c>
      <c r="B430" t="s">
        <v>18</v>
      </c>
      <c r="C430">
        <v>6</v>
      </c>
      <c r="D430" t="s">
        <v>125</v>
      </c>
      <c r="E430">
        <v>64</v>
      </c>
      <c r="F430">
        <v>11</v>
      </c>
      <c r="G430" t="s">
        <v>206</v>
      </c>
      <c r="H430">
        <v>46</v>
      </c>
      <c r="I430" t="str">
        <f t="shared" si="13"/>
        <v>Winner</v>
      </c>
      <c r="J430">
        <f t="shared" si="14"/>
        <v>6</v>
      </c>
      <c r="K430" t="str">
        <f t="shared" si="2"/>
        <v>Higher</v>
      </c>
    </row>
    <row r="431" spans="1:11" x14ac:dyDescent="0.25">
      <c r="A431">
        <v>2006</v>
      </c>
      <c r="B431" t="s">
        <v>18</v>
      </c>
      <c r="C431">
        <v>8</v>
      </c>
      <c r="D431" t="s">
        <v>91</v>
      </c>
      <c r="E431">
        <v>72</v>
      </c>
      <c r="F431">
        <v>9</v>
      </c>
      <c r="G431" t="s">
        <v>157</v>
      </c>
      <c r="H431">
        <v>59</v>
      </c>
      <c r="I431" t="str">
        <f t="shared" si="13"/>
        <v>Winner</v>
      </c>
      <c r="J431">
        <f t="shared" si="14"/>
        <v>8</v>
      </c>
      <c r="K431" t="str">
        <f t="shared" si="2"/>
        <v>Higher</v>
      </c>
    </row>
    <row r="432" spans="1:11" x14ac:dyDescent="0.25">
      <c r="A432">
        <v>2006</v>
      </c>
      <c r="B432" t="s">
        <v>18</v>
      </c>
      <c r="C432">
        <v>6</v>
      </c>
      <c r="D432" t="s">
        <v>98</v>
      </c>
      <c r="E432">
        <v>65</v>
      </c>
      <c r="F432">
        <v>11</v>
      </c>
      <c r="G432" t="s">
        <v>134</v>
      </c>
      <c r="H432">
        <v>75</v>
      </c>
      <c r="I432" t="str">
        <f t="shared" si="13"/>
        <v>Loser</v>
      </c>
      <c r="J432">
        <f t="shared" si="14"/>
        <v>11</v>
      </c>
      <c r="K432" t="str">
        <f t="shared" si="2"/>
        <v>Lower</v>
      </c>
    </row>
    <row r="433" spans="1:11" x14ac:dyDescent="0.25">
      <c r="A433">
        <v>2006</v>
      </c>
      <c r="B433" t="s">
        <v>18</v>
      </c>
      <c r="C433">
        <v>3</v>
      </c>
      <c r="D433" t="s">
        <v>94</v>
      </c>
      <c r="E433">
        <v>69</v>
      </c>
      <c r="F433">
        <v>14</v>
      </c>
      <c r="G433" t="s">
        <v>106</v>
      </c>
      <c r="H433">
        <v>65</v>
      </c>
      <c r="I433" t="str">
        <f t="shared" si="13"/>
        <v>Winner</v>
      </c>
      <c r="J433">
        <f t="shared" si="14"/>
        <v>3</v>
      </c>
      <c r="K433" t="str">
        <f t="shared" si="2"/>
        <v>Higher</v>
      </c>
    </row>
    <row r="434" spans="1:11" x14ac:dyDescent="0.25">
      <c r="A434">
        <v>2006</v>
      </c>
      <c r="B434" t="s">
        <v>18</v>
      </c>
      <c r="C434">
        <v>4</v>
      </c>
      <c r="D434" t="s">
        <v>1</v>
      </c>
      <c r="E434">
        <v>73</v>
      </c>
      <c r="F434">
        <v>13</v>
      </c>
      <c r="G434" t="s">
        <v>223</v>
      </c>
      <c r="H434">
        <v>77</v>
      </c>
      <c r="I434" t="str">
        <f t="shared" si="13"/>
        <v>Loser</v>
      </c>
      <c r="J434">
        <f t="shared" si="14"/>
        <v>13</v>
      </c>
      <c r="K434" t="str">
        <f t="shared" si="2"/>
        <v>Lower</v>
      </c>
    </row>
    <row r="435" spans="1:11" x14ac:dyDescent="0.25">
      <c r="A435">
        <v>2006</v>
      </c>
      <c r="B435" t="s">
        <v>18</v>
      </c>
      <c r="C435">
        <v>5</v>
      </c>
      <c r="D435" t="s">
        <v>38</v>
      </c>
      <c r="E435">
        <v>79</v>
      </c>
      <c r="F435">
        <v>12</v>
      </c>
      <c r="G435" t="s">
        <v>204</v>
      </c>
      <c r="H435">
        <v>64</v>
      </c>
      <c r="I435" t="str">
        <f t="shared" si="13"/>
        <v>Winner</v>
      </c>
      <c r="J435">
        <f t="shared" si="14"/>
        <v>5</v>
      </c>
      <c r="K435" t="str">
        <f t="shared" si="2"/>
        <v>Higher</v>
      </c>
    </row>
    <row r="436" spans="1:11" x14ac:dyDescent="0.25">
      <c r="A436">
        <v>2006</v>
      </c>
      <c r="B436" t="s">
        <v>18</v>
      </c>
      <c r="C436">
        <v>1</v>
      </c>
      <c r="D436" t="s">
        <v>40</v>
      </c>
      <c r="E436">
        <v>58</v>
      </c>
      <c r="F436">
        <v>16</v>
      </c>
      <c r="G436" t="s">
        <v>227</v>
      </c>
      <c r="H436">
        <v>45</v>
      </c>
      <c r="I436" t="str">
        <f t="shared" si="13"/>
        <v>Winner</v>
      </c>
      <c r="J436">
        <f t="shared" si="14"/>
        <v>1</v>
      </c>
      <c r="K436" t="str">
        <f t="shared" si="2"/>
        <v>Higher</v>
      </c>
    </row>
    <row r="437" spans="1:11" x14ac:dyDescent="0.25">
      <c r="A437">
        <v>2006</v>
      </c>
      <c r="B437" t="s">
        <v>18</v>
      </c>
      <c r="C437">
        <v>8</v>
      </c>
      <c r="D437" t="s">
        <v>35</v>
      </c>
      <c r="E437">
        <v>94</v>
      </c>
      <c r="F437">
        <v>9</v>
      </c>
      <c r="G437" t="s">
        <v>9</v>
      </c>
      <c r="H437">
        <v>75</v>
      </c>
      <c r="I437" t="str">
        <f t="shared" si="13"/>
        <v>Winner</v>
      </c>
      <c r="J437">
        <f t="shared" si="14"/>
        <v>8</v>
      </c>
      <c r="K437" t="str">
        <f t="shared" si="2"/>
        <v>Higher</v>
      </c>
    </row>
    <row r="438" spans="1:11" x14ac:dyDescent="0.25">
      <c r="A438">
        <v>2006</v>
      </c>
      <c r="B438" t="s">
        <v>18</v>
      </c>
      <c r="C438">
        <v>7</v>
      </c>
      <c r="D438" t="s">
        <v>32</v>
      </c>
      <c r="E438">
        <v>52</v>
      </c>
      <c r="F438">
        <v>10</v>
      </c>
      <c r="G438" t="s">
        <v>97</v>
      </c>
      <c r="H438">
        <v>58</v>
      </c>
      <c r="I438" t="str">
        <f t="shared" si="13"/>
        <v>Loser</v>
      </c>
      <c r="J438">
        <f t="shared" si="14"/>
        <v>10</v>
      </c>
      <c r="K438" t="str">
        <f t="shared" si="2"/>
        <v>Lower</v>
      </c>
    </row>
    <row r="439" spans="1:11" x14ac:dyDescent="0.25">
      <c r="A439">
        <v>2006</v>
      </c>
      <c r="B439" t="s">
        <v>18</v>
      </c>
      <c r="C439">
        <v>4</v>
      </c>
      <c r="D439" t="s">
        <v>177</v>
      </c>
      <c r="E439">
        <v>80</v>
      </c>
      <c r="F439">
        <v>13</v>
      </c>
      <c r="G439" t="s">
        <v>33</v>
      </c>
      <c r="H439">
        <v>64</v>
      </c>
      <c r="I439" t="str">
        <f t="shared" si="13"/>
        <v>Winner</v>
      </c>
      <c r="J439">
        <f t="shared" si="14"/>
        <v>4</v>
      </c>
      <c r="K439" t="str">
        <f t="shared" si="2"/>
        <v>Higher</v>
      </c>
    </row>
    <row r="440" spans="1:11" x14ac:dyDescent="0.25">
      <c r="A440">
        <v>2006</v>
      </c>
      <c r="B440" t="s">
        <v>18</v>
      </c>
      <c r="C440">
        <v>2</v>
      </c>
      <c r="D440" t="s">
        <v>37</v>
      </c>
      <c r="E440">
        <v>78</v>
      </c>
      <c r="F440">
        <v>15</v>
      </c>
      <c r="G440" t="s">
        <v>19</v>
      </c>
      <c r="H440">
        <v>44</v>
      </c>
      <c r="I440" t="str">
        <f t="shared" si="13"/>
        <v>Winner</v>
      </c>
      <c r="J440">
        <f t="shared" si="14"/>
        <v>2</v>
      </c>
      <c r="K440" t="str">
        <f t="shared" si="2"/>
        <v>Higher</v>
      </c>
    </row>
    <row r="441" spans="1:11" x14ac:dyDescent="0.25">
      <c r="A441">
        <v>2006</v>
      </c>
      <c r="B441" t="s">
        <v>18</v>
      </c>
      <c r="C441">
        <v>7</v>
      </c>
      <c r="D441" t="s">
        <v>11</v>
      </c>
      <c r="E441">
        <v>85</v>
      </c>
      <c r="F441">
        <v>10</v>
      </c>
      <c r="G441" t="s">
        <v>111</v>
      </c>
      <c r="H441">
        <v>90</v>
      </c>
      <c r="I441" t="str">
        <f t="shared" si="13"/>
        <v>Loser</v>
      </c>
      <c r="J441">
        <f t="shared" si="14"/>
        <v>10</v>
      </c>
      <c r="K441" t="str">
        <f t="shared" si="2"/>
        <v>Lower</v>
      </c>
    </row>
    <row r="442" spans="1:11" x14ac:dyDescent="0.25">
      <c r="A442">
        <v>2006</v>
      </c>
      <c r="B442" t="s">
        <v>18</v>
      </c>
      <c r="C442">
        <v>4</v>
      </c>
      <c r="D442" t="s">
        <v>36</v>
      </c>
      <c r="E442">
        <v>78</v>
      </c>
      <c r="F442">
        <v>13</v>
      </c>
      <c r="G442" t="s">
        <v>228</v>
      </c>
      <c r="H442">
        <v>69</v>
      </c>
      <c r="I442" t="str">
        <f t="shared" si="13"/>
        <v>Winner</v>
      </c>
      <c r="J442">
        <f t="shared" si="14"/>
        <v>4</v>
      </c>
      <c r="K442" t="str">
        <f t="shared" si="2"/>
        <v>Higher</v>
      </c>
    </row>
    <row r="443" spans="1:11" x14ac:dyDescent="0.25">
      <c r="A443">
        <v>2006</v>
      </c>
      <c r="B443" t="s">
        <v>18</v>
      </c>
      <c r="C443">
        <v>5</v>
      </c>
      <c r="D443" t="s">
        <v>208</v>
      </c>
      <c r="E443">
        <v>79</v>
      </c>
      <c r="F443">
        <v>12</v>
      </c>
      <c r="G443" t="s">
        <v>27</v>
      </c>
      <c r="H443">
        <v>87</v>
      </c>
      <c r="I443" t="str">
        <f t="shared" si="13"/>
        <v>Loser</v>
      </c>
      <c r="J443">
        <f t="shared" si="14"/>
        <v>12</v>
      </c>
      <c r="K443" t="str">
        <f t="shared" si="2"/>
        <v>Lower</v>
      </c>
    </row>
    <row r="444" spans="1:11" x14ac:dyDescent="0.25">
      <c r="A444">
        <v>2006</v>
      </c>
      <c r="B444" t="s">
        <v>18</v>
      </c>
      <c r="C444">
        <v>3</v>
      </c>
      <c r="D444" t="s">
        <v>15</v>
      </c>
      <c r="E444">
        <v>79</v>
      </c>
      <c r="F444">
        <v>14</v>
      </c>
      <c r="G444" t="s">
        <v>95</v>
      </c>
      <c r="H444">
        <v>75</v>
      </c>
      <c r="I444" t="str">
        <f t="shared" si="13"/>
        <v>Winner</v>
      </c>
      <c r="J444">
        <f t="shared" si="14"/>
        <v>3</v>
      </c>
      <c r="K444" t="str">
        <f t="shared" si="2"/>
        <v>Higher</v>
      </c>
    </row>
    <row r="445" spans="1:11" x14ac:dyDescent="0.25">
      <c r="A445">
        <v>2006</v>
      </c>
      <c r="B445" t="s">
        <v>18</v>
      </c>
      <c r="C445">
        <v>5</v>
      </c>
      <c r="D445" t="s">
        <v>6</v>
      </c>
      <c r="E445">
        <v>58</v>
      </c>
      <c r="F445">
        <v>12</v>
      </c>
      <c r="G445" t="s">
        <v>138</v>
      </c>
      <c r="H445">
        <v>66</v>
      </c>
      <c r="I445" t="str">
        <f t="shared" si="13"/>
        <v>Loser</v>
      </c>
      <c r="J445">
        <f t="shared" si="14"/>
        <v>12</v>
      </c>
      <c r="K445" t="str">
        <f t="shared" si="2"/>
        <v>Lower</v>
      </c>
    </row>
    <row r="446" spans="1:11" x14ac:dyDescent="0.25">
      <c r="A446">
        <v>2006</v>
      </c>
      <c r="B446" t="s">
        <v>18</v>
      </c>
      <c r="C446">
        <v>8</v>
      </c>
      <c r="D446" t="s">
        <v>218</v>
      </c>
      <c r="E446">
        <v>88</v>
      </c>
      <c r="F446">
        <v>9</v>
      </c>
      <c r="G446" t="s">
        <v>229</v>
      </c>
      <c r="H446">
        <v>85</v>
      </c>
      <c r="I446" t="str">
        <f t="shared" si="13"/>
        <v>Winner</v>
      </c>
      <c r="J446">
        <f t="shared" si="14"/>
        <v>8</v>
      </c>
      <c r="K446" t="str">
        <f t="shared" si="2"/>
        <v>Higher</v>
      </c>
    </row>
    <row r="447" spans="1:11" x14ac:dyDescent="0.25">
      <c r="A447">
        <v>2006</v>
      </c>
      <c r="B447" t="s">
        <v>18</v>
      </c>
      <c r="C447">
        <v>1</v>
      </c>
      <c r="D447" t="s">
        <v>22</v>
      </c>
      <c r="E447">
        <v>70</v>
      </c>
      <c r="F447">
        <v>16</v>
      </c>
      <c r="G447" t="s">
        <v>45</v>
      </c>
      <c r="H447">
        <v>54</v>
      </c>
      <c r="I447" t="str">
        <f t="shared" si="13"/>
        <v>Winner</v>
      </c>
      <c r="J447">
        <f t="shared" si="14"/>
        <v>1</v>
      </c>
      <c r="K447" t="str">
        <f t="shared" si="2"/>
        <v>Higher</v>
      </c>
    </row>
    <row r="448" spans="1:11" x14ac:dyDescent="0.25">
      <c r="A448">
        <v>2006</v>
      </c>
      <c r="B448" t="s">
        <v>18</v>
      </c>
      <c r="C448">
        <v>5</v>
      </c>
      <c r="D448" t="s">
        <v>133</v>
      </c>
      <c r="E448">
        <v>75</v>
      </c>
      <c r="F448">
        <v>12</v>
      </c>
      <c r="G448" t="s">
        <v>150</v>
      </c>
      <c r="H448">
        <v>61</v>
      </c>
      <c r="I448" t="str">
        <f t="shared" si="13"/>
        <v>Winner</v>
      </c>
      <c r="J448">
        <f t="shared" si="14"/>
        <v>5</v>
      </c>
      <c r="K448" t="str">
        <f t="shared" si="2"/>
        <v>Higher</v>
      </c>
    </row>
    <row r="449" spans="1:11" x14ac:dyDescent="0.25">
      <c r="A449">
        <v>2006</v>
      </c>
      <c r="B449" t="s">
        <v>18</v>
      </c>
      <c r="C449">
        <v>7</v>
      </c>
      <c r="D449" t="s">
        <v>124</v>
      </c>
      <c r="E449">
        <v>86</v>
      </c>
      <c r="F449">
        <v>10</v>
      </c>
      <c r="G449" t="s">
        <v>230</v>
      </c>
      <c r="H449">
        <v>66</v>
      </c>
      <c r="I449" t="str">
        <f t="shared" si="13"/>
        <v>Winner</v>
      </c>
      <c r="J449">
        <f t="shared" si="14"/>
        <v>7</v>
      </c>
      <c r="K449" t="str">
        <f t="shared" si="2"/>
        <v>Higher</v>
      </c>
    </row>
    <row r="450" spans="1:11" x14ac:dyDescent="0.25">
      <c r="A450">
        <v>2006</v>
      </c>
      <c r="B450" t="s">
        <v>18</v>
      </c>
      <c r="C450">
        <v>2</v>
      </c>
      <c r="D450" t="s">
        <v>139</v>
      </c>
      <c r="E450">
        <v>63</v>
      </c>
      <c r="F450">
        <v>15</v>
      </c>
      <c r="G450" t="s">
        <v>173</v>
      </c>
      <c r="H450">
        <v>61</v>
      </c>
      <c r="I450" t="str">
        <f t="shared" ref="I450:I513" si="15">IF($E450&gt;$H450,"Winner","Loser")</f>
        <v>Winner</v>
      </c>
      <c r="J450">
        <f t="shared" ref="J450:J513" si="16">IF($E450&gt;$H450,$C450,$F450)</f>
        <v>2</v>
      </c>
      <c r="K450" t="str">
        <f t="shared" si="2"/>
        <v>Higher</v>
      </c>
    </row>
    <row r="451" spans="1:11" x14ac:dyDescent="0.25">
      <c r="A451">
        <v>2006</v>
      </c>
      <c r="B451" t="s">
        <v>18</v>
      </c>
      <c r="C451">
        <v>4</v>
      </c>
      <c r="D451" t="s">
        <v>178</v>
      </c>
      <c r="E451">
        <v>88</v>
      </c>
      <c r="F451">
        <v>13</v>
      </c>
      <c r="G451" t="s">
        <v>46</v>
      </c>
      <c r="H451">
        <v>76</v>
      </c>
      <c r="I451" t="str">
        <f t="shared" si="15"/>
        <v>Winner</v>
      </c>
      <c r="J451">
        <f t="shared" si="16"/>
        <v>4</v>
      </c>
      <c r="K451" t="str">
        <f t="shared" si="2"/>
        <v>Higher</v>
      </c>
    </row>
    <row r="452" spans="1:11" x14ac:dyDescent="0.25">
      <c r="A452">
        <v>2006</v>
      </c>
      <c r="B452" t="s">
        <v>18</v>
      </c>
      <c r="C452">
        <v>6</v>
      </c>
      <c r="D452" t="s">
        <v>43</v>
      </c>
      <c r="E452">
        <v>74</v>
      </c>
      <c r="F452">
        <v>11</v>
      </c>
      <c r="G452" t="s">
        <v>225</v>
      </c>
      <c r="H452">
        <v>82</v>
      </c>
      <c r="I452" t="str">
        <f t="shared" si="15"/>
        <v>Loser</v>
      </c>
      <c r="J452">
        <f t="shared" si="16"/>
        <v>11</v>
      </c>
      <c r="K452" t="str">
        <f t="shared" si="2"/>
        <v>Lower</v>
      </c>
    </row>
    <row r="453" spans="1:11" x14ac:dyDescent="0.25">
      <c r="A453">
        <v>2006</v>
      </c>
      <c r="B453" t="s">
        <v>18</v>
      </c>
      <c r="C453">
        <v>3</v>
      </c>
      <c r="D453" t="s">
        <v>5</v>
      </c>
      <c r="E453">
        <v>76</v>
      </c>
      <c r="F453">
        <v>14</v>
      </c>
      <c r="G453" t="s">
        <v>200</v>
      </c>
      <c r="H453">
        <v>50</v>
      </c>
      <c r="I453" t="str">
        <f t="shared" si="15"/>
        <v>Winner</v>
      </c>
      <c r="J453">
        <f t="shared" si="16"/>
        <v>3</v>
      </c>
      <c r="K453" t="str">
        <f t="shared" si="2"/>
        <v>Higher</v>
      </c>
    </row>
    <row r="454" spans="1:11" x14ac:dyDescent="0.25">
      <c r="A454">
        <v>2006</v>
      </c>
      <c r="B454" t="s">
        <v>18</v>
      </c>
      <c r="C454">
        <v>6</v>
      </c>
      <c r="D454" t="s">
        <v>8</v>
      </c>
      <c r="E454">
        <v>87</v>
      </c>
      <c r="F454">
        <v>11</v>
      </c>
      <c r="G454" t="s">
        <v>112</v>
      </c>
      <c r="H454">
        <v>83</v>
      </c>
      <c r="I454" t="str">
        <f t="shared" si="15"/>
        <v>Winner</v>
      </c>
      <c r="J454">
        <f t="shared" si="16"/>
        <v>6</v>
      </c>
      <c r="K454" t="str">
        <f t="shared" si="2"/>
        <v>Higher</v>
      </c>
    </row>
    <row r="455" spans="1:11" x14ac:dyDescent="0.25">
      <c r="A455">
        <v>2006</v>
      </c>
      <c r="B455" t="s">
        <v>31</v>
      </c>
      <c r="C455">
        <v>16</v>
      </c>
      <c r="D455" t="s">
        <v>227</v>
      </c>
      <c r="E455">
        <v>71</v>
      </c>
      <c r="F455">
        <v>16</v>
      </c>
      <c r="G455" t="s">
        <v>137</v>
      </c>
      <c r="H455">
        <v>49</v>
      </c>
      <c r="I455" t="str">
        <f t="shared" si="15"/>
        <v>Winner</v>
      </c>
      <c r="J455">
        <f t="shared" si="16"/>
        <v>16</v>
      </c>
      <c r="K455" t="str">
        <f t="shared" si="2"/>
        <v>Higher</v>
      </c>
    </row>
    <row r="456" spans="1:11" x14ac:dyDescent="0.25">
      <c r="A456">
        <v>2005</v>
      </c>
      <c r="B456" t="s">
        <v>0</v>
      </c>
      <c r="C456">
        <v>1</v>
      </c>
      <c r="D456" t="s">
        <v>36</v>
      </c>
      <c r="E456">
        <v>70</v>
      </c>
      <c r="F456">
        <v>1</v>
      </c>
      <c r="G456" t="s">
        <v>94</v>
      </c>
      <c r="H456">
        <v>75</v>
      </c>
      <c r="I456" t="str">
        <f t="shared" si="15"/>
        <v>Loser</v>
      </c>
      <c r="J456">
        <f t="shared" si="16"/>
        <v>1</v>
      </c>
      <c r="K456" t="str">
        <f t="shared" si="2"/>
        <v>Lower</v>
      </c>
    </row>
    <row r="457" spans="1:11" x14ac:dyDescent="0.25">
      <c r="A457">
        <v>2005</v>
      </c>
      <c r="B457" t="s">
        <v>2</v>
      </c>
      <c r="C457">
        <v>1</v>
      </c>
      <c r="D457" t="s">
        <v>94</v>
      </c>
      <c r="E457">
        <v>87</v>
      </c>
      <c r="F457">
        <v>5</v>
      </c>
      <c r="G457" t="s">
        <v>98</v>
      </c>
      <c r="H457">
        <v>71</v>
      </c>
      <c r="I457" t="str">
        <f t="shared" si="15"/>
        <v>Winner</v>
      </c>
      <c r="J457">
        <f t="shared" si="16"/>
        <v>1</v>
      </c>
      <c r="K457" t="str">
        <f t="shared" si="2"/>
        <v>Higher</v>
      </c>
    </row>
    <row r="458" spans="1:11" x14ac:dyDescent="0.25">
      <c r="A458">
        <v>2005</v>
      </c>
      <c r="B458" t="s">
        <v>2</v>
      </c>
      <c r="C458">
        <v>1</v>
      </c>
      <c r="D458" t="s">
        <v>36</v>
      </c>
      <c r="E458">
        <v>75</v>
      </c>
      <c r="F458">
        <v>4</v>
      </c>
      <c r="G458" t="s">
        <v>3</v>
      </c>
      <c r="H458">
        <v>58</v>
      </c>
      <c r="I458" t="str">
        <f t="shared" si="15"/>
        <v>Winner</v>
      </c>
      <c r="J458">
        <f t="shared" si="16"/>
        <v>1</v>
      </c>
      <c r="K458" t="str">
        <f t="shared" si="2"/>
        <v>Higher</v>
      </c>
    </row>
    <row r="459" spans="1:11" x14ac:dyDescent="0.25">
      <c r="A459">
        <v>2005</v>
      </c>
      <c r="B459" t="s">
        <v>4</v>
      </c>
      <c r="C459">
        <v>5</v>
      </c>
      <c r="D459" t="s">
        <v>98</v>
      </c>
      <c r="E459">
        <v>94</v>
      </c>
      <c r="F459">
        <v>2</v>
      </c>
      <c r="G459" t="s">
        <v>91</v>
      </c>
      <c r="H459">
        <v>88</v>
      </c>
      <c r="I459" t="str">
        <f t="shared" si="15"/>
        <v>Winner</v>
      </c>
      <c r="J459">
        <f t="shared" si="16"/>
        <v>5</v>
      </c>
      <c r="K459" t="str">
        <f t="shared" si="2"/>
        <v>Higher</v>
      </c>
    </row>
    <row r="460" spans="1:11" x14ac:dyDescent="0.25">
      <c r="A460">
        <v>2005</v>
      </c>
      <c r="B460" t="s">
        <v>4</v>
      </c>
      <c r="C460">
        <v>1</v>
      </c>
      <c r="D460" t="s">
        <v>94</v>
      </c>
      <c r="E460">
        <v>88</v>
      </c>
      <c r="F460">
        <v>6</v>
      </c>
      <c r="G460" t="s">
        <v>9</v>
      </c>
      <c r="H460">
        <v>82</v>
      </c>
      <c r="I460" t="str">
        <f t="shared" si="15"/>
        <v>Winner</v>
      </c>
      <c r="J460">
        <f t="shared" si="16"/>
        <v>1</v>
      </c>
      <c r="K460" t="str">
        <f t="shared" si="2"/>
        <v>Higher</v>
      </c>
    </row>
    <row r="461" spans="1:11" x14ac:dyDescent="0.25">
      <c r="A461">
        <v>2005</v>
      </c>
      <c r="B461" t="s">
        <v>4</v>
      </c>
      <c r="C461">
        <v>4</v>
      </c>
      <c r="D461" t="s">
        <v>3</v>
      </c>
      <c r="E461">
        <v>93</v>
      </c>
      <c r="F461">
        <v>7</v>
      </c>
      <c r="G461" t="s">
        <v>125</v>
      </c>
      <c r="H461">
        <v>85</v>
      </c>
      <c r="I461" t="str">
        <f t="shared" si="15"/>
        <v>Winner</v>
      </c>
      <c r="J461">
        <f t="shared" si="16"/>
        <v>4</v>
      </c>
      <c r="K461" t="str">
        <f t="shared" si="2"/>
        <v>Higher</v>
      </c>
    </row>
    <row r="462" spans="1:11" x14ac:dyDescent="0.25">
      <c r="A462">
        <v>2005</v>
      </c>
      <c r="B462" t="s">
        <v>4</v>
      </c>
      <c r="C462">
        <v>1</v>
      </c>
      <c r="D462" t="s">
        <v>36</v>
      </c>
      <c r="E462">
        <v>90</v>
      </c>
      <c r="F462">
        <v>3</v>
      </c>
      <c r="G462" t="s">
        <v>35</v>
      </c>
      <c r="H462">
        <v>89</v>
      </c>
      <c r="I462" t="str">
        <f t="shared" si="15"/>
        <v>Winner</v>
      </c>
      <c r="J462">
        <f t="shared" si="16"/>
        <v>1</v>
      </c>
      <c r="K462" t="str">
        <f t="shared" si="2"/>
        <v>Higher</v>
      </c>
    </row>
    <row r="463" spans="1:11" x14ac:dyDescent="0.25">
      <c r="A463">
        <v>2005</v>
      </c>
      <c r="B463" t="s">
        <v>7</v>
      </c>
      <c r="C463">
        <v>6</v>
      </c>
      <c r="D463" t="s">
        <v>182</v>
      </c>
      <c r="E463">
        <v>52</v>
      </c>
      <c r="F463">
        <v>2</v>
      </c>
      <c r="G463" t="s">
        <v>91</v>
      </c>
      <c r="H463">
        <v>62</v>
      </c>
      <c r="I463" t="str">
        <f t="shared" si="15"/>
        <v>Loser</v>
      </c>
      <c r="J463">
        <f t="shared" si="16"/>
        <v>2</v>
      </c>
      <c r="K463" t="str">
        <f t="shared" si="2"/>
        <v>Lower</v>
      </c>
    </row>
    <row r="464" spans="1:11" x14ac:dyDescent="0.25">
      <c r="A464">
        <v>2005</v>
      </c>
      <c r="B464" t="s">
        <v>7</v>
      </c>
      <c r="C464">
        <v>1</v>
      </c>
      <c r="D464" t="s">
        <v>94</v>
      </c>
      <c r="E464">
        <v>67</v>
      </c>
      <c r="F464">
        <v>5</v>
      </c>
      <c r="G464" t="s">
        <v>40</v>
      </c>
      <c r="H464">
        <v>66</v>
      </c>
      <c r="I464" t="str">
        <f t="shared" si="15"/>
        <v>Winner</v>
      </c>
      <c r="J464">
        <f t="shared" si="16"/>
        <v>1</v>
      </c>
      <c r="K464" t="str">
        <f t="shared" si="2"/>
        <v>Higher</v>
      </c>
    </row>
    <row r="465" spans="1:11" x14ac:dyDescent="0.25">
      <c r="A465">
        <v>2005</v>
      </c>
      <c r="B465" t="s">
        <v>7</v>
      </c>
      <c r="C465">
        <v>6</v>
      </c>
      <c r="D465" t="s">
        <v>9</v>
      </c>
      <c r="E465">
        <v>65</v>
      </c>
      <c r="F465">
        <v>10</v>
      </c>
      <c r="G465" t="s">
        <v>97</v>
      </c>
      <c r="H465">
        <v>56</v>
      </c>
      <c r="I465" t="str">
        <f t="shared" si="15"/>
        <v>Winner</v>
      </c>
      <c r="J465">
        <f t="shared" si="16"/>
        <v>6</v>
      </c>
      <c r="K465" t="str">
        <f t="shared" si="2"/>
        <v>Higher</v>
      </c>
    </row>
    <row r="466" spans="1:11" x14ac:dyDescent="0.25">
      <c r="A466">
        <v>2005</v>
      </c>
      <c r="B466" t="s">
        <v>7</v>
      </c>
      <c r="C466">
        <v>1</v>
      </c>
      <c r="D466" t="s">
        <v>22</v>
      </c>
      <c r="E466">
        <v>68</v>
      </c>
      <c r="F466">
        <v>5</v>
      </c>
      <c r="G466" t="s">
        <v>98</v>
      </c>
      <c r="H466">
        <v>78</v>
      </c>
      <c r="I466" t="str">
        <f t="shared" si="15"/>
        <v>Loser</v>
      </c>
      <c r="J466">
        <f t="shared" si="16"/>
        <v>5</v>
      </c>
      <c r="K466" t="str">
        <f t="shared" si="2"/>
        <v>Lower</v>
      </c>
    </row>
    <row r="467" spans="1:11" x14ac:dyDescent="0.25">
      <c r="A467">
        <v>2005</v>
      </c>
      <c r="B467" t="s">
        <v>7</v>
      </c>
      <c r="C467">
        <v>3</v>
      </c>
      <c r="D467" t="s">
        <v>35</v>
      </c>
      <c r="E467">
        <v>79</v>
      </c>
      <c r="F467">
        <v>2</v>
      </c>
      <c r="G467" t="s">
        <v>165</v>
      </c>
      <c r="H467">
        <v>78</v>
      </c>
      <c r="I467" t="str">
        <f t="shared" si="15"/>
        <v>Winner</v>
      </c>
      <c r="J467">
        <f t="shared" si="16"/>
        <v>3</v>
      </c>
      <c r="K467" t="str">
        <f t="shared" si="2"/>
        <v>Higher</v>
      </c>
    </row>
    <row r="468" spans="1:11" x14ac:dyDescent="0.25">
      <c r="A468">
        <v>2005</v>
      </c>
      <c r="B468" t="s">
        <v>7</v>
      </c>
      <c r="C468">
        <v>6</v>
      </c>
      <c r="D468" t="s">
        <v>220</v>
      </c>
      <c r="E468">
        <v>60</v>
      </c>
      <c r="F468">
        <v>7</v>
      </c>
      <c r="G468" t="s">
        <v>125</v>
      </c>
      <c r="H468">
        <v>65</v>
      </c>
      <c r="I468" t="str">
        <f t="shared" si="15"/>
        <v>Loser</v>
      </c>
      <c r="J468">
        <f t="shared" si="16"/>
        <v>7</v>
      </c>
      <c r="K468" t="str">
        <f t="shared" si="2"/>
        <v>Lower</v>
      </c>
    </row>
    <row r="469" spans="1:11" x14ac:dyDescent="0.25">
      <c r="A469">
        <v>2005</v>
      </c>
      <c r="B469" t="s">
        <v>7</v>
      </c>
      <c r="C469">
        <v>1</v>
      </c>
      <c r="D469" t="s">
        <v>36</v>
      </c>
      <c r="E469">
        <v>77</v>
      </c>
      <c r="F469">
        <v>12</v>
      </c>
      <c r="G469" t="s">
        <v>225</v>
      </c>
      <c r="H469">
        <v>63</v>
      </c>
      <c r="I469" t="str">
        <f t="shared" si="15"/>
        <v>Winner</v>
      </c>
      <c r="J469">
        <f t="shared" si="16"/>
        <v>1</v>
      </c>
      <c r="K469" t="str">
        <f t="shared" si="2"/>
        <v>Higher</v>
      </c>
    </row>
    <row r="470" spans="1:11" x14ac:dyDescent="0.25">
      <c r="A470">
        <v>2005</v>
      </c>
      <c r="B470" t="s">
        <v>7</v>
      </c>
      <c r="C470">
        <v>1</v>
      </c>
      <c r="D470" t="s">
        <v>133</v>
      </c>
      <c r="E470">
        <v>79</v>
      </c>
      <c r="F470">
        <v>4</v>
      </c>
      <c r="G470" t="s">
        <v>3</v>
      </c>
      <c r="H470">
        <v>93</v>
      </c>
      <c r="I470" t="str">
        <f t="shared" si="15"/>
        <v>Loser</v>
      </c>
      <c r="J470">
        <f t="shared" si="16"/>
        <v>4</v>
      </c>
      <c r="K470" t="str">
        <f t="shared" si="2"/>
        <v>Lower</v>
      </c>
    </row>
    <row r="471" spans="1:11" x14ac:dyDescent="0.25">
      <c r="A471">
        <v>2005</v>
      </c>
      <c r="B471" t="s">
        <v>12</v>
      </c>
      <c r="C471">
        <v>1</v>
      </c>
      <c r="D471" t="s">
        <v>94</v>
      </c>
      <c r="E471">
        <v>92</v>
      </c>
      <c r="F471">
        <v>9</v>
      </c>
      <c r="G471" t="s">
        <v>109</v>
      </c>
      <c r="H471">
        <v>65</v>
      </c>
      <c r="I471" t="str">
        <f t="shared" si="15"/>
        <v>Winner</v>
      </c>
      <c r="J471">
        <f t="shared" si="16"/>
        <v>1</v>
      </c>
      <c r="K471" t="str">
        <f t="shared" si="2"/>
        <v>Higher</v>
      </c>
    </row>
    <row r="472" spans="1:11" x14ac:dyDescent="0.25">
      <c r="A472">
        <v>2005</v>
      </c>
      <c r="B472" t="s">
        <v>12</v>
      </c>
      <c r="C472">
        <v>5</v>
      </c>
      <c r="D472" t="s">
        <v>40</v>
      </c>
      <c r="E472">
        <v>76</v>
      </c>
      <c r="F472">
        <v>4</v>
      </c>
      <c r="G472" t="s">
        <v>5</v>
      </c>
      <c r="H472">
        <v>65</v>
      </c>
      <c r="I472" t="str">
        <f t="shared" si="15"/>
        <v>Winner</v>
      </c>
      <c r="J472">
        <f t="shared" si="16"/>
        <v>5</v>
      </c>
      <c r="K472" t="str">
        <f t="shared" si="2"/>
        <v>Higher</v>
      </c>
    </row>
    <row r="473" spans="1:11" x14ac:dyDescent="0.25">
      <c r="A473">
        <v>2005</v>
      </c>
      <c r="B473" t="s">
        <v>12</v>
      </c>
      <c r="C473">
        <v>6</v>
      </c>
      <c r="D473" t="s">
        <v>9</v>
      </c>
      <c r="E473">
        <v>71</v>
      </c>
      <c r="F473">
        <v>14</v>
      </c>
      <c r="G473" t="s">
        <v>41</v>
      </c>
      <c r="H473">
        <v>62</v>
      </c>
      <c r="I473" t="str">
        <f t="shared" si="15"/>
        <v>Winner</v>
      </c>
      <c r="J473">
        <f t="shared" si="16"/>
        <v>6</v>
      </c>
      <c r="K473" t="str">
        <f t="shared" si="2"/>
        <v>Higher</v>
      </c>
    </row>
    <row r="474" spans="1:11" x14ac:dyDescent="0.25">
      <c r="A474">
        <v>2005</v>
      </c>
      <c r="B474" t="s">
        <v>12</v>
      </c>
      <c r="C474">
        <v>5</v>
      </c>
      <c r="D474" t="s">
        <v>98</v>
      </c>
      <c r="E474">
        <v>72</v>
      </c>
      <c r="F474">
        <v>13</v>
      </c>
      <c r="G474" t="s">
        <v>115</v>
      </c>
      <c r="H474">
        <v>61</v>
      </c>
      <c r="I474" t="str">
        <f t="shared" si="15"/>
        <v>Winner</v>
      </c>
      <c r="J474">
        <f t="shared" si="16"/>
        <v>5</v>
      </c>
      <c r="K474" t="str">
        <f t="shared" si="2"/>
        <v>Higher</v>
      </c>
    </row>
    <row r="475" spans="1:11" x14ac:dyDescent="0.25">
      <c r="A475">
        <v>2005</v>
      </c>
      <c r="B475" t="s">
        <v>12</v>
      </c>
      <c r="C475">
        <v>10</v>
      </c>
      <c r="D475" t="s">
        <v>97</v>
      </c>
      <c r="E475">
        <v>65</v>
      </c>
      <c r="F475">
        <v>2</v>
      </c>
      <c r="G475" t="s">
        <v>127</v>
      </c>
      <c r="H475">
        <v>62</v>
      </c>
      <c r="I475" t="str">
        <f t="shared" si="15"/>
        <v>Winner</v>
      </c>
      <c r="J475">
        <f t="shared" si="16"/>
        <v>10</v>
      </c>
      <c r="K475" t="str">
        <f t="shared" si="2"/>
        <v>Higher</v>
      </c>
    </row>
    <row r="476" spans="1:11" x14ac:dyDescent="0.25">
      <c r="A476">
        <v>2005</v>
      </c>
      <c r="B476" t="s">
        <v>12</v>
      </c>
      <c r="C476">
        <v>7</v>
      </c>
      <c r="D476" t="s">
        <v>206</v>
      </c>
      <c r="E476">
        <v>77</v>
      </c>
      <c r="F476">
        <v>2</v>
      </c>
      <c r="G476" t="s">
        <v>165</v>
      </c>
      <c r="H476">
        <v>85</v>
      </c>
      <c r="I476" t="str">
        <f t="shared" si="15"/>
        <v>Loser</v>
      </c>
      <c r="J476">
        <f t="shared" si="16"/>
        <v>2</v>
      </c>
      <c r="K476" t="str">
        <f t="shared" si="2"/>
        <v>Lower</v>
      </c>
    </row>
    <row r="477" spans="1:11" x14ac:dyDescent="0.25">
      <c r="A477">
        <v>2005</v>
      </c>
      <c r="B477" t="s">
        <v>12</v>
      </c>
      <c r="C477">
        <v>1</v>
      </c>
      <c r="D477" t="s">
        <v>22</v>
      </c>
      <c r="E477">
        <v>63</v>
      </c>
      <c r="F477">
        <v>9</v>
      </c>
      <c r="G477" t="s">
        <v>186</v>
      </c>
      <c r="H477">
        <v>55</v>
      </c>
      <c r="I477" t="str">
        <f t="shared" si="15"/>
        <v>Winner</v>
      </c>
      <c r="J477">
        <f t="shared" si="16"/>
        <v>1</v>
      </c>
      <c r="K477" t="str">
        <f t="shared" si="2"/>
        <v>Higher</v>
      </c>
    </row>
    <row r="478" spans="1:11" x14ac:dyDescent="0.25">
      <c r="A478">
        <v>2005</v>
      </c>
      <c r="B478" t="s">
        <v>12</v>
      </c>
      <c r="C478">
        <v>5</v>
      </c>
      <c r="D478" t="s">
        <v>160</v>
      </c>
      <c r="E478">
        <v>54</v>
      </c>
      <c r="F478">
        <v>4</v>
      </c>
      <c r="G478" t="s">
        <v>3</v>
      </c>
      <c r="H478">
        <v>76</v>
      </c>
      <c r="I478" t="str">
        <f t="shared" si="15"/>
        <v>Loser</v>
      </c>
      <c r="J478">
        <f t="shared" si="16"/>
        <v>4</v>
      </c>
      <c r="K478" t="str">
        <f t="shared" si="2"/>
        <v>Lower</v>
      </c>
    </row>
    <row r="479" spans="1:11" x14ac:dyDescent="0.25">
      <c r="A479">
        <v>2005</v>
      </c>
      <c r="B479" t="s">
        <v>12</v>
      </c>
      <c r="C479">
        <v>11</v>
      </c>
      <c r="D479" t="s">
        <v>157</v>
      </c>
      <c r="E479">
        <v>63</v>
      </c>
      <c r="F479">
        <v>3</v>
      </c>
      <c r="G479" t="s">
        <v>35</v>
      </c>
      <c r="H479">
        <v>85</v>
      </c>
      <c r="I479" t="str">
        <f t="shared" si="15"/>
        <v>Loser</v>
      </c>
      <c r="J479">
        <f t="shared" si="16"/>
        <v>3</v>
      </c>
      <c r="K479" t="str">
        <f t="shared" si="2"/>
        <v>Lower</v>
      </c>
    </row>
    <row r="480" spans="1:11" x14ac:dyDescent="0.25">
      <c r="A480">
        <v>2005</v>
      </c>
      <c r="B480" t="s">
        <v>12</v>
      </c>
      <c r="C480">
        <v>7</v>
      </c>
      <c r="D480" t="s">
        <v>125</v>
      </c>
      <c r="E480">
        <v>111</v>
      </c>
      <c r="F480">
        <v>2</v>
      </c>
      <c r="G480" t="s">
        <v>162</v>
      </c>
      <c r="H480">
        <v>105</v>
      </c>
      <c r="I480" t="str">
        <f t="shared" si="15"/>
        <v>Winner</v>
      </c>
      <c r="J480">
        <f t="shared" si="16"/>
        <v>7</v>
      </c>
      <c r="K480" t="str">
        <f t="shared" si="2"/>
        <v>Higher</v>
      </c>
    </row>
    <row r="481" spans="1:11" x14ac:dyDescent="0.25">
      <c r="A481">
        <v>2005</v>
      </c>
      <c r="B481" t="s">
        <v>12</v>
      </c>
      <c r="C481">
        <v>12</v>
      </c>
      <c r="D481" t="s">
        <v>225</v>
      </c>
      <c r="E481">
        <v>85</v>
      </c>
      <c r="F481">
        <v>4</v>
      </c>
      <c r="G481" t="s">
        <v>178</v>
      </c>
      <c r="H481">
        <v>63</v>
      </c>
      <c r="I481" t="str">
        <f t="shared" si="15"/>
        <v>Winner</v>
      </c>
      <c r="J481">
        <f t="shared" si="16"/>
        <v>12</v>
      </c>
      <c r="K481" t="str">
        <f t="shared" si="2"/>
        <v>Higher</v>
      </c>
    </row>
    <row r="482" spans="1:11" x14ac:dyDescent="0.25">
      <c r="A482">
        <v>2005</v>
      </c>
      <c r="B482" t="s">
        <v>12</v>
      </c>
      <c r="C482">
        <v>6</v>
      </c>
      <c r="D482" t="s">
        <v>220</v>
      </c>
      <c r="E482">
        <v>71</v>
      </c>
      <c r="F482">
        <v>3</v>
      </c>
      <c r="G482" t="s">
        <v>15</v>
      </c>
      <c r="H482">
        <v>69</v>
      </c>
      <c r="I482" t="str">
        <f t="shared" si="15"/>
        <v>Winner</v>
      </c>
      <c r="J482">
        <f t="shared" si="16"/>
        <v>6</v>
      </c>
      <c r="K482" t="str">
        <f t="shared" si="2"/>
        <v>Higher</v>
      </c>
    </row>
    <row r="483" spans="1:11" x14ac:dyDescent="0.25">
      <c r="A483">
        <v>2005</v>
      </c>
      <c r="B483" t="s">
        <v>12</v>
      </c>
      <c r="C483">
        <v>7</v>
      </c>
      <c r="D483" t="s">
        <v>10</v>
      </c>
      <c r="E483">
        <v>60</v>
      </c>
      <c r="F483">
        <v>2</v>
      </c>
      <c r="G483" t="s">
        <v>91</v>
      </c>
      <c r="H483">
        <v>69</v>
      </c>
      <c r="I483" t="str">
        <f t="shared" si="15"/>
        <v>Loser</v>
      </c>
      <c r="J483">
        <f t="shared" si="16"/>
        <v>2</v>
      </c>
      <c r="K483" t="str">
        <f t="shared" si="2"/>
        <v>Lower</v>
      </c>
    </row>
    <row r="484" spans="1:11" x14ac:dyDescent="0.25">
      <c r="A484">
        <v>2005</v>
      </c>
      <c r="B484" t="s">
        <v>12</v>
      </c>
      <c r="C484">
        <v>6</v>
      </c>
      <c r="D484" t="s">
        <v>182</v>
      </c>
      <c r="E484">
        <v>67</v>
      </c>
      <c r="F484">
        <v>3</v>
      </c>
      <c r="G484" t="s">
        <v>43</v>
      </c>
      <c r="H484">
        <v>58</v>
      </c>
      <c r="I484" t="str">
        <f t="shared" si="15"/>
        <v>Winner</v>
      </c>
      <c r="J484">
        <f t="shared" si="16"/>
        <v>6</v>
      </c>
      <c r="K484" t="str">
        <f t="shared" si="2"/>
        <v>Higher</v>
      </c>
    </row>
    <row r="485" spans="1:11" x14ac:dyDescent="0.25">
      <c r="A485">
        <v>2005</v>
      </c>
      <c r="B485" t="s">
        <v>12</v>
      </c>
      <c r="C485">
        <v>1</v>
      </c>
      <c r="D485" t="s">
        <v>36</v>
      </c>
      <c r="E485">
        <v>71</v>
      </c>
      <c r="F485">
        <v>9</v>
      </c>
      <c r="G485" t="s">
        <v>208</v>
      </c>
      <c r="H485">
        <v>59</v>
      </c>
      <c r="I485" t="str">
        <f t="shared" si="15"/>
        <v>Winner</v>
      </c>
      <c r="J485">
        <f t="shared" si="16"/>
        <v>1</v>
      </c>
      <c r="K485" t="str">
        <f t="shared" si="2"/>
        <v>Higher</v>
      </c>
    </row>
    <row r="486" spans="1:11" x14ac:dyDescent="0.25">
      <c r="A486">
        <v>2005</v>
      </c>
      <c r="B486" t="s">
        <v>12</v>
      </c>
      <c r="C486">
        <v>1</v>
      </c>
      <c r="D486" t="s">
        <v>133</v>
      </c>
      <c r="E486">
        <v>97</v>
      </c>
      <c r="F486">
        <v>8</v>
      </c>
      <c r="G486" t="s">
        <v>46</v>
      </c>
      <c r="H486">
        <v>79</v>
      </c>
      <c r="I486" t="str">
        <f t="shared" si="15"/>
        <v>Winner</v>
      </c>
      <c r="J486">
        <f t="shared" si="16"/>
        <v>1</v>
      </c>
      <c r="K486" t="str">
        <f t="shared" si="2"/>
        <v>Higher</v>
      </c>
    </row>
    <row r="487" spans="1:11" x14ac:dyDescent="0.25">
      <c r="A487">
        <v>2005</v>
      </c>
      <c r="B487" t="s">
        <v>18</v>
      </c>
      <c r="C487">
        <v>7</v>
      </c>
      <c r="D487" t="s">
        <v>206</v>
      </c>
      <c r="E487">
        <v>65</v>
      </c>
      <c r="F487">
        <v>10</v>
      </c>
      <c r="G487" t="s">
        <v>116</v>
      </c>
      <c r="H487">
        <v>56</v>
      </c>
      <c r="I487" t="str">
        <f t="shared" si="15"/>
        <v>Winner</v>
      </c>
      <c r="J487">
        <f t="shared" si="16"/>
        <v>7</v>
      </c>
      <c r="K487" t="str">
        <f t="shared" si="2"/>
        <v>Higher</v>
      </c>
    </row>
    <row r="488" spans="1:11" x14ac:dyDescent="0.25">
      <c r="A488">
        <v>2005</v>
      </c>
      <c r="B488" t="s">
        <v>18</v>
      </c>
      <c r="C488">
        <v>5</v>
      </c>
      <c r="D488" t="s">
        <v>98</v>
      </c>
      <c r="E488">
        <v>89</v>
      </c>
      <c r="F488">
        <v>12</v>
      </c>
      <c r="G488" t="s">
        <v>153</v>
      </c>
      <c r="H488">
        <v>81</v>
      </c>
      <c r="I488" t="str">
        <f t="shared" si="15"/>
        <v>Winner</v>
      </c>
      <c r="J488">
        <f t="shared" si="16"/>
        <v>5</v>
      </c>
      <c r="K488" t="str">
        <f t="shared" si="2"/>
        <v>Higher</v>
      </c>
    </row>
    <row r="489" spans="1:11" x14ac:dyDescent="0.25">
      <c r="A489">
        <v>2005</v>
      </c>
      <c r="B489" t="s">
        <v>18</v>
      </c>
      <c r="C489">
        <v>8</v>
      </c>
      <c r="D489" t="s">
        <v>189</v>
      </c>
      <c r="E489">
        <v>70</v>
      </c>
      <c r="F489">
        <v>9</v>
      </c>
      <c r="G489" t="s">
        <v>186</v>
      </c>
      <c r="H489">
        <v>93</v>
      </c>
      <c r="I489" t="str">
        <f t="shared" si="15"/>
        <v>Loser</v>
      </c>
      <c r="J489">
        <f t="shared" si="16"/>
        <v>9</v>
      </c>
      <c r="K489" t="str">
        <f t="shared" si="2"/>
        <v>Lower</v>
      </c>
    </row>
    <row r="490" spans="1:11" x14ac:dyDescent="0.25">
      <c r="A490">
        <v>2005</v>
      </c>
      <c r="B490" t="s">
        <v>18</v>
      </c>
      <c r="C490">
        <v>1</v>
      </c>
      <c r="D490" t="s">
        <v>22</v>
      </c>
      <c r="E490">
        <v>57</v>
      </c>
      <c r="F490">
        <v>16</v>
      </c>
      <c r="G490" t="s">
        <v>231</v>
      </c>
      <c r="H490">
        <v>46</v>
      </c>
      <c r="I490" t="str">
        <f t="shared" si="15"/>
        <v>Winner</v>
      </c>
      <c r="J490">
        <f t="shared" si="16"/>
        <v>1</v>
      </c>
      <c r="K490" t="str">
        <f t="shared" si="2"/>
        <v>Higher</v>
      </c>
    </row>
    <row r="491" spans="1:11" x14ac:dyDescent="0.25">
      <c r="A491">
        <v>2005</v>
      </c>
      <c r="B491" t="s">
        <v>18</v>
      </c>
      <c r="C491">
        <v>2</v>
      </c>
      <c r="D491" t="s">
        <v>127</v>
      </c>
      <c r="E491">
        <v>77</v>
      </c>
      <c r="F491">
        <v>15</v>
      </c>
      <c r="G491" t="s">
        <v>232</v>
      </c>
      <c r="H491">
        <v>71</v>
      </c>
      <c r="I491" t="str">
        <f t="shared" si="15"/>
        <v>Winner</v>
      </c>
      <c r="J491">
        <f t="shared" si="16"/>
        <v>2</v>
      </c>
      <c r="K491" t="str">
        <f t="shared" si="2"/>
        <v>Higher</v>
      </c>
    </row>
    <row r="492" spans="1:11" x14ac:dyDescent="0.25">
      <c r="A492">
        <v>2005</v>
      </c>
      <c r="B492" t="s">
        <v>18</v>
      </c>
      <c r="C492">
        <v>7</v>
      </c>
      <c r="D492" t="s">
        <v>233</v>
      </c>
      <c r="E492">
        <v>63</v>
      </c>
      <c r="F492">
        <v>10</v>
      </c>
      <c r="G492" t="s">
        <v>97</v>
      </c>
      <c r="H492">
        <v>75</v>
      </c>
      <c r="I492" t="str">
        <f t="shared" si="15"/>
        <v>Loser</v>
      </c>
      <c r="J492">
        <f t="shared" si="16"/>
        <v>10</v>
      </c>
      <c r="K492" t="str">
        <f t="shared" si="2"/>
        <v>Lower</v>
      </c>
    </row>
    <row r="493" spans="1:11" x14ac:dyDescent="0.25">
      <c r="A493">
        <v>2005</v>
      </c>
      <c r="B493" t="s">
        <v>18</v>
      </c>
      <c r="C493">
        <v>3</v>
      </c>
      <c r="D493" t="s">
        <v>1</v>
      </c>
      <c r="E493">
        <v>63</v>
      </c>
      <c r="F493">
        <v>14</v>
      </c>
      <c r="G493" t="s">
        <v>41</v>
      </c>
      <c r="H493">
        <v>64</v>
      </c>
      <c r="I493" t="str">
        <f t="shared" si="15"/>
        <v>Loser</v>
      </c>
      <c r="J493">
        <f t="shared" si="16"/>
        <v>14</v>
      </c>
      <c r="K493" t="str">
        <f t="shared" si="2"/>
        <v>Lower</v>
      </c>
    </row>
    <row r="494" spans="1:11" x14ac:dyDescent="0.25">
      <c r="A494">
        <v>2005</v>
      </c>
      <c r="B494" t="s">
        <v>18</v>
      </c>
      <c r="C494">
        <v>4</v>
      </c>
      <c r="D494" t="s">
        <v>6</v>
      </c>
      <c r="E494">
        <v>57</v>
      </c>
      <c r="F494">
        <v>13</v>
      </c>
      <c r="G494" t="s">
        <v>115</v>
      </c>
      <c r="H494">
        <v>60</v>
      </c>
      <c r="I494" t="str">
        <f t="shared" si="15"/>
        <v>Loser</v>
      </c>
      <c r="J494">
        <f t="shared" si="16"/>
        <v>13</v>
      </c>
      <c r="K494" t="str">
        <f t="shared" si="2"/>
        <v>Lower</v>
      </c>
    </row>
    <row r="495" spans="1:11" x14ac:dyDescent="0.25">
      <c r="A495">
        <v>2005</v>
      </c>
      <c r="B495" t="s">
        <v>18</v>
      </c>
      <c r="C495">
        <v>1</v>
      </c>
      <c r="D495" t="s">
        <v>94</v>
      </c>
      <c r="E495">
        <v>96</v>
      </c>
      <c r="F495">
        <v>16</v>
      </c>
      <c r="G495" t="s">
        <v>136</v>
      </c>
      <c r="H495">
        <v>68</v>
      </c>
      <c r="I495" t="str">
        <f t="shared" si="15"/>
        <v>Winner</v>
      </c>
      <c r="J495">
        <f t="shared" si="16"/>
        <v>1</v>
      </c>
      <c r="K495" t="str">
        <f t="shared" si="2"/>
        <v>Higher</v>
      </c>
    </row>
    <row r="496" spans="1:11" x14ac:dyDescent="0.25">
      <c r="A496">
        <v>2005</v>
      </c>
      <c r="B496" t="s">
        <v>18</v>
      </c>
      <c r="C496">
        <v>2</v>
      </c>
      <c r="D496" t="s">
        <v>162</v>
      </c>
      <c r="E496">
        <v>70</v>
      </c>
      <c r="F496">
        <v>15</v>
      </c>
      <c r="G496" t="s">
        <v>187</v>
      </c>
      <c r="H496">
        <v>54</v>
      </c>
      <c r="I496" t="str">
        <f t="shared" si="15"/>
        <v>Winner</v>
      </c>
      <c r="J496">
        <f t="shared" si="16"/>
        <v>2</v>
      </c>
      <c r="K496" t="str">
        <f t="shared" si="2"/>
        <v>Higher</v>
      </c>
    </row>
    <row r="497" spans="1:11" x14ac:dyDescent="0.25">
      <c r="A497">
        <v>2005</v>
      </c>
      <c r="B497" t="s">
        <v>18</v>
      </c>
      <c r="C497">
        <v>4</v>
      </c>
      <c r="D497" t="s">
        <v>3</v>
      </c>
      <c r="E497">
        <v>68</v>
      </c>
      <c r="F497">
        <v>13</v>
      </c>
      <c r="G497" t="s">
        <v>234</v>
      </c>
      <c r="H497">
        <v>62</v>
      </c>
      <c r="I497" t="str">
        <f t="shared" si="15"/>
        <v>Winner</v>
      </c>
      <c r="J497">
        <f t="shared" si="16"/>
        <v>4</v>
      </c>
      <c r="K497" t="str">
        <f t="shared" si="2"/>
        <v>Higher</v>
      </c>
    </row>
    <row r="498" spans="1:11" x14ac:dyDescent="0.25">
      <c r="A498">
        <v>2005</v>
      </c>
      <c r="B498" t="s">
        <v>18</v>
      </c>
      <c r="C498">
        <v>6</v>
      </c>
      <c r="D498" t="s">
        <v>9</v>
      </c>
      <c r="E498">
        <v>57</v>
      </c>
      <c r="F498">
        <v>11</v>
      </c>
      <c r="G498" t="s">
        <v>158</v>
      </c>
      <c r="H498">
        <v>52</v>
      </c>
      <c r="I498" t="str">
        <f t="shared" si="15"/>
        <v>Winner</v>
      </c>
      <c r="J498">
        <f t="shared" si="16"/>
        <v>6</v>
      </c>
      <c r="K498" t="str">
        <f t="shared" si="2"/>
        <v>Higher</v>
      </c>
    </row>
    <row r="499" spans="1:11" x14ac:dyDescent="0.25">
      <c r="A499">
        <v>2005</v>
      </c>
      <c r="B499" t="s">
        <v>18</v>
      </c>
      <c r="C499">
        <v>5</v>
      </c>
      <c r="D499" t="s">
        <v>160</v>
      </c>
      <c r="E499">
        <v>80</v>
      </c>
      <c r="F499">
        <v>12</v>
      </c>
      <c r="G499" t="s">
        <v>218</v>
      </c>
      <c r="H499">
        <v>68</v>
      </c>
      <c r="I499" t="str">
        <f t="shared" si="15"/>
        <v>Winner</v>
      </c>
      <c r="J499">
        <f t="shared" si="16"/>
        <v>5</v>
      </c>
      <c r="K499" t="str">
        <f t="shared" si="2"/>
        <v>Higher</v>
      </c>
    </row>
    <row r="500" spans="1:11" x14ac:dyDescent="0.25">
      <c r="A500">
        <v>2005</v>
      </c>
      <c r="B500" t="s">
        <v>18</v>
      </c>
      <c r="C500">
        <v>4</v>
      </c>
      <c r="D500" t="s">
        <v>5</v>
      </c>
      <c r="E500">
        <v>67</v>
      </c>
      <c r="F500">
        <v>13</v>
      </c>
      <c r="G500" t="s">
        <v>96</v>
      </c>
      <c r="H500">
        <v>62</v>
      </c>
      <c r="I500" t="str">
        <f t="shared" si="15"/>
        <v>Winner</v>
      </c>
      <c r="J500">
        <f t="shared" si="16"/>
        <v>4</v>
      </c>
      <c r="K500" t="str">
        <f t="shared" si="2"/>
        <v>Higher</v>
      </c>
    </row>
    <row r="501" spans="1:11" x14ac:dyDescent="0.25">
      <c r="A501">
        <v>2005</v>
      </c>
      <c r="B501" t="s">
        <v>18</v>
      </c>
      <c r="C501">
        <v>5</v>
      </c>
      <c r="D501" t="s">
        <v>40</v>
      </c>
      <c r="E501">
        <v>55</v>
      </c>
      <c r="F501">
        <v>12</v>
      </c>
      <c r="G501" t="s">
        <v>17</v>
      </c>
      <c r="H501">
        <v>47</v>
      </c>
      <c r="I501" t="str">
        <f t="shared" si="15"/>
        <v>Winner</v>
      </c>
      <c r="J501">
        <f t="shared" si="16"/>
        <v>5</v>
      </c>
      <c r="K501" t="str">
        <f t="shared" si="2"/>
        <v>Higher</v>
      </c>
    </row>
    <row r="502" spans="1:11" x14ac:dyDescent="0.25">
      <c r="A502">
        <v>2005</v>
      </c>
      <c r="B502" t="s">
        <v>18</v>
      </c>
      <c r="C502">
        <v>2</v>
      </c>
      <c r="D502" t="s">
        <v>165</v>
      </c>
      <c r="E502">
        <v>63</v>
      </c>
      <c r="F502">
        <v>15</v>
      </c>
      <c r="G502" t="s">
        <v>235</v>
      </c>
      <c r="H502">
        <v>50</v>
      </c>
      <c r="I502" t="str">
        <f t="shared" si="15"/>
        <v>Winner</v>
      </c>
      <c r="J502">
        <f t="shared" si="16"/>
        <v>2</v>
      </c>
      <c r="K502" t="str">
        <f t="shared" si="2"/>
        <v>Higher</v>
      </c>
    </row>
    <row r="503" spans="1:11" x14ac:dyDescent="0.25">
      <c r="A503">
        <v>2005</v>
      </c>
      <c r="B503" t="s">
        <v>18</v>
      </c>
      <c r="C503">
        <v>8</v>
      </c>
      <c r="D503" t="s">
        <v>42</v>
      </c>
      <c r="E503">
        <v>53</v>
      </c>
      <c r="F503">
        <v>9</v>
      </c>
      <c r="G503" t="s">
        <v>109</v>
      </c>
      <c r="H503">
        <v>64</v>
      </c>
      <c r="I503" t="str">
        <f t="shared" si="15"/>
        <v>Loser</v>
      </c>
      <c r="J503">
        <f t="shared" si="16"/>
        <v>9</v>
      </c>
      <c r="K503" t="str">
        <f t="shared" si="2"/>
        <v>Lower</v>
      </c>
    </row>
    <row r="504" spans="1:11" x14ac:dyDescent="0.25">
      <c r="A504">
        <v>2005</v>
      </c>
      <c r="B504" t="s">
        <v>18</v>
      </c>
      <c r="C504">
        <v>8</v>
      </c>
      <c r="D504" t="s">
        <v>46</v>
      </c>
      <c r="E504">
        <v>79</v>
      </c>
      <c r="F504">
        <v>9</v>
      </c>
      <c r="G504" t="s">
        <v>38</v>
      </c>
      <c r="H504">
        <v>71</v>
      </c>
      <c r="I504" t="str">
        <f t="shared" si="15"/>
        <v>Winner</v>
      </c>
      <c r="J504">
        <f t="shared" si="16"/>
        <v>8</v>
      </c>
      <c r="K504" t="str">
        <f t="shared" si="2"/>
        <v>Higher</v>
      </c>
    </row>
    <row r="505" spans="1:11" x14ac:dyDescent="0.25">
      <c r="A505">
        <v>2005</v>
      </c>
      <c r="B505" t="s">
        <v>18</v>
      </c>
      <c r="C505">
        <v>8</v>
      </c>
      <c r="D505" t="s">
        <v>110</v>
      </c>
      <c r="E505">
        <v>57</v>
      </c>
      <c r="F505">
        <v>9</v>
      </c>
      <c r="G505" t="s">
        <v>208</v>
      </c>
      <c r="H505">
        <v>61</v>
      </c>
      <c r="I505" t="str">
        <f t="shared" si="15"/>
        <v>Loser</v>
      </c>
      <c r="J505">
        <f t="shared" si="16"/>
        <v>9</v>
      </c>
      <c r="K505" t="str">
        <f t="shared" si="2"/>
        <v>Lower</v>
      </c>
    </row>
    <row r="506" spans="1:11" x14ac:dyDescent="0.25">
      <c r="A506">
        <v>2005</v>
      </c>
      <c r="B506" t="s">
        <v>18</v>
      </c>
      <c r="C506">
        <v>6</v>
      </c>
      <c r="D506" t="s">
        <v>182</v>
      </c>
      <c r="E506">
        <v>60</v>
      </c>
      <c r="F506">
        <v>11</v>
      </c>
      <c r="G506" t="s">
        <v>169</v>
      </c>
      <c r="H506">
        <v>54</v>
      </c>
      <c r="I506" t="str">
        <f t="shared" si="15"/>
        <v>Winner</v>
      </c>
      <c r="J506">
        <f t="shared" si="16"/>
        <v>6</v>
      </c>
      <c r="K506" t="str">
        <f t="shared" si="2"/>
        <v>Higher</v>
      </c>
    </row>
    <row r="507" spans="1:11" x14ac:dyDescent="0.25">
      <c r="A507">
        <v>2005</v>
      </c>
      <c r="B507" t="s">
        <v>18</v>
      </c>
      <c r="C507">
        <v>1</v>
      </c>
      <c r="D507" t="s">
        <v>36</v>
      </c>
      <c r="E507">
        <v>67</v>
      </c>
      <c r="F507">
        <v>16</v>
      </c>
      <c r="G507" t="s">
        <v>236</v>
      </c>
      <c r="H507">
        <v>55</v>
      </c>
      <c r="I507" t="str">
        <f t="shared" si="15"/>
        <v>Winner</v>
      </c>
      <c r="J507">
        <f t="shared" si="16"/>
        <v>1</v>
      </c>
      <c r="K507" t="str">
        <f t="shared" si="2"/>
        <v>Higher</v>
      </c>
    </row>
    <row r="508" spans="1:11" x14ac:dyDescent="0.25">
      <c r="A508">
        <v>2005</v>
      </c>
      <c r="B508" t="s">
        <v>18</v>
      </c>
      <c r="C508">
        <v>6</v>
      </c>
      <c r="D508" t="s">
        <v>220</v>
      </c>
      <c r="E508">
        <v>78</v>
      </c>
      <c r="F508">
        <v>11</v>
      </c>
      <c r="G508" t="s">
        <v>37</v>
      </c>
      <c r="H508">
        <v>66</v>
      </c>
      <c r="I508" t="str">
        <f t="shared" si="15"/>
        <v>Winner</v>
      </c>
      <c r="J508">
        <f t="shared" si="16"/>
        <v>6</v>
      </c>
      <c r="K508" t="str">
        <f t="shared" si="2"/>
        <v>Higher</v>
      </c>
    </row>
    <row r="509" spans="1:11" x14ac:dyDescent="0.25">
      <c r="A509">
        <v>2005</v>
      </c>
      <c r="B509" t="s">
        <v>18</v>
      </c>
      <c r="C509">
        <v>4</v>
      </c>
      <c r="D509" t="s">
        <v>178</v>
      </c>
      <c r="E509">
        <v>85</v>
      </c>
      <c r="F509">
        <v>13</v>
      </c>
      <c r="G509" t="s">
        <v>216</v>
      </c>
      <c r="H509">
        <v>65</v>
      </c>
      <c r="I509" t="str">
        <f t="shared" si="15"/>
        <v>Winner</v>
      </c>
      <c r="J509">
        <f t="shared" si="16"/>
        <v>4</v>
      </c>
      <c r="K509" t="str">
        <f t="shared" si="2"/>
        <v>Higher</v>
      </c>
    </row>
    <row r="510" spans="1:11" x14ac:dyDescent="0.25">
      <c r="A510">
        <v>2005</v>
      </c>
      <c r="B510" t="s">
        <v>18</v>
      </c>
      <c r="C510">
        <v>3</v>
      </c>
      <c r="D510" t="s">
        <v>15</v>
      </c>
      <c r="E510">
        <v>74</v>
      </c>
      <c r="F510">
        <v>14</v>
      </c>
      <c r="G510" t="s">
        <v>173</v>
      </c>
      <c r="H510">
        <v>64</v>
      </c>
      <c r="I510" t="str">
        <f t="shared" si="15"/>
        <v>Winner</v>
      </c>
      <c r="J510">
        <f t="shared" si="16"/>
        <v>3</v>
      </c>
      <c r="K510" t="str">
        <f t="shared" si="2"/>
        <v>Higher</v>
      </c>
    </row>
    <row r="511" spans="1:11" x14ac:dyDescent="0.25">
      <c r="A511">
        <v>2005</v>
      </c>
      <c r="B511" t="s">
        <v>18</v>
      </c>
      <c r="C511">
        <v>7</v>
      </c>
      <c r="D511" t="s">
        <v>125</v>
      </c>
      <c r="E511">
        <v>63</v>
      </c>
      <c r="F511">
        <v>10</v>
      </c>
      <c r="G511" t="s">
        <v>14</v>
      </c>
      <c r="H511">
        <v>61</v>
      </c>
      <c r="I511" t="str">
        <f t="shared" si="15"/>
        <v>Winner</v>
      </c>
      <c r="J511">
        <f t="shared" si="16"/>
        <v>7</v>
      </c>
      <c r="K511" t="str">
        <f t="shared" si="2"/>
        <v>Higher</v>
      </c>
    </row>
    <row r="512" spans="1:11" x14ac:dyDescent="0.25">
      <c r="A512">
        <v>2005</v>
      </c>
      <c r="B512" t="s">
        <v>18</v>
      </c>
      <c r="C512">
        <v>5</v>
      </c>
      <c r="D512" t="s">
        <v>111</v>
      </c>
      <c r="E512">
        <v>73</v>
      </c>
      <c r="F512">
        <v>12</v>
      </c>
      <c r="G512" t="s">
        <v>225</v>
      </c>
      <c r="H512">
        <v>83</v>
      </c>
      <c r="I512" t="str">
        <f t="shared" si="15"/>
        <v>Loser</v>
      </c>
      <c r="J512">
        <f t="shared" si="16"/>
        <v>12</v>
      </c>
      <c r="K512" t="str">
        <f t="shared" si="2"/>
        <v>Lower</v>
      </c>
    </row>
    <row r="513" spans="1:11" x14ac:dyDescent="0.25">
      <c r="A513">
        <v>2005</v>
      </c>
      <c r="B513" t="s">
        <v>18</v>
      </c>
      <c r="C513">
        <v>1</v>
      </c>
      <c r="D513" t="s">
        <v>133</v>
      </c>
      <c r="E513">
        <v>88</v>
      </c>
      <c r="F513">
        <v>16</v>
      </c>
      <c r="G513" t="s">
        <v>27</v>
      </c>
      <c r="H513">
        <v>77</v>
      </c>
      <c r="I513" t="str">
        <f t="shared" si="15"/>
        <v>Winner</v>
      </c>
      <c r="J513">
        <f t="shared" si="16"/>
        <v>1</v>
      </c>
      <c r="K513" t="str">
        <f t="shared" si="2"/>
        <v>Higher</v>
      </c>
    </row>
    <row r="514" spans="1:11" x14ac:dyDescent="0.25">
      <c r="A514">
        <v>2005</v>
      </c>
      <c r="B514" t="s">
        <v>18</v>
      </c>
      <c r="C514">
        <v>2</v>
      </c>
      <c r="D514" t="s">
        <v>91</v>
      </c>
      <c r="E514">
        <v>72</v>
      </c>
      <c r="F514">
        <v>15</v>
      </c>
      <c r="G514" t="s">
        <v>219</v>
      </c>
      <c r="H514">
        <v>64</v>
      </c>
      <c r="I514" t="str">
        <f t="shared" ref="I514:I577" si="17">IF($E514&gt;$H514,"Winner","Loser")</f>
        <v>Winner</v>
      </c>
      <c r="J514">
        <f t="shared" ref="J514:J577" si="18">IF($E514&gt;$H514,$C514,$F514)</f>
        <v>2</v>
      </c>
      <c r="K514" t="str">
        <f t="shared" si="2"/>
        <v>Higher</v>
      </c>
    </row>
    <row r="515" spans="1:11" x14ac:dyDescent="0.25">
      <c r="A515">
        <v>2005</v>
      </c>
      <c r="B515" t="s">
        <v>18</v>
      </c>
      <c r="C515">
        <v>6</v>
      </c>
      <c r="D515" t="s">
        <v>177</v>
      </c>
      <c r="E515">
        <v>68</v>
      </c>
      <c r="F515">
        <v>11</v>
      </c>
      <c r="G515" t="s">
        <v>157</v>
      </c>
      <c r="H515">
        <v>82</v>
      </c>
      <c r="I515" t="str">
        <f t="shared" si="17"/>
        <v>Loser</v>
      </c>
      <c r="J515">
        <f t="shared" si="18"/>
        <v>11</v>
      </c>
      <c r="K515" t="str">
        <f t="shared" si="2"/>
        <v>Lower</v>
      </c>
    </row>
    <row r="516" spans="1:11" x14ac:dyDescent="0.25">
      <c r="A516">
        <v>2005</v>
      </c>
      <c r="B516" t="s">
        <v>18</v>
      </c>
      <c r="C516">
        <v>3</v>
      </c>
      <c r="D516" t="s">
        <v>35</v>
      </c>
      <c r="E516">
        <v>66</v>
      </c>
      <c r="F516">
        <v>14</v>
      </c>
      <c r="G516" t="s">
        <v>150</v>
      </c>
      <c r="H516">
        <v>53</v>
      </c>
      <c r="I516" t="str">
        <f t="shared" si="17"/>
        <v>Winner</v>
      </c>
      <c r="J516">
        <f t="shared" si="18"/>
        <v>3</v>
      </c>
      <c r="K516" t="str">
        <f t="shared" si="2"/>
        <v>Higher</v>
      </c>
    </row>
    <row r="517" spans="1:11" x14ac:dyDescent="0.25">
      <c r="A517">
        <v>2005</v>
      </c>
      <c r="B517" t="s">
        <v>18</v>
      </c>
      <c r="C517">
        <v>7</v>
      </c>
      <c r="D517" t="s">
        <v>10</v>
      </c>
      <c r="E517">
        <v>76</v>
      </c>
      <c r="F517">
        <v>10</v>
      </c>
      <c r="G517" t="s">
        <v>226</v>
      </c>
      <c r="H517">
        <v>64</v>
      </c>
      <c r="I517" t="str">
        <f t="shared" si="17"/>
        <v>Winner</v>
      </c>
      <c r="J517">
        <f t="shared" si="18"/>
        <v>7</v>
      </c>
      <c r="K517" t="str">
        <f t="shared" si="2"/>
        <v>Higher</v>
      </c>
    </row>
    <row r="518" spans="1:11" x14ac:dyDescent="0.25">
      <c r="A518">
        <v>2005</v>
      </c>
      <c r="B518" t="s">
        <v>18</v>
      </c>
      <c r="C518">
        <v>3</v>
      </c>
      <c r="D518" t="s">
        <v>43</v>
      </c>
      <c r="E518">
        <v>84</v>
      </c>
      <c r="F518">
        <v>14</v>
      </c>
      <c r="G518" t="s">
        <v>213</v>
      </c>
      <c r="H518">
        <v>67</v>
      </c>
      <c r="I518" t="str">
        <f t="shared" si="17"/>
        <v>Winner</v>
      </c>
      <c r="J518">
        <f t="shared" si="18"/>
        <v>3</v>
      </c>
      <c r="K518" t="str">
        <f t="shared" si="2"/>
        <v>Higher</v>
      </c>
    </row>
    <row r="519" spans="1:11" x14ac:dyDescent="0.25">
      <c r="A519">
        <v>2005</v>
      </c>
      <c r="B519" t="s">
        <v>31</v>
      </c>
      <c r="C519">
        <v>16</v>
      </c>
      <c r="D519" t="s">
        <v>136</v>
      </c>
      <c r="E519">
        <v>79</v>
      </c>
      <c r="F519">
        <v>16</v>
      </c>
      <c r="G519" t="s">
        <v>237</v>
      </c>
      <c r="H519">
        <v>69</v>
      </c>
      <c r="I519" t="str">
        <f t="shared" si="17"/>
        <v>Winner</v>
      </c>
      <c r="J519">
        <f t="shared" si="18"/>
        <v>16</v>
      </c>
      <c r="K519" t="str">
        <f t="shared" si="2"/>
        <v>Higher</v>
      </c>
    </row>
    <row r="520" spans="1:11" x14ac:dyDescent="0.25">
      <c r="A520">
        <v>2004</v>
      </c>
      <c r="B520" t="s">
        <v>0</v>
      </c>
      <c r="C520">
        <v>3</v>
      </c>
      <c r="D520" t="s">
        <v>160</v>
      </c>
      <c r="E520">
        <v>73</v>
      </c>
      <c r="F520">
        <v>2</v>
      </c>
      <c r="G520" t="s">
        <v>127</v>
      </c>
      <c r="H520">
        <v>82</v>
      </c>
      <c r="I520" t="str">
        <f t="shared" si="17"/>
        <v>Loser</v>
      </c>
      <c r="J520">
        <f t="shared" si="18"/>
        <v>2</v>
      </c>
      <c r="K520" t="str">
        <f t="shared" si="2"/>
        <v>Lower</v>
      </c>
    </row>
    <row r="521" spans="1:11" x14ac:dyDescent="0.25">
      <c r="A521">
        <v>2004</v>
      </c>
      <c r="B521" t="s">
        <v>2</v>
      </c>
      <c r="C521">
        <v>3</v>
      </c>
      <c r="D521" t="s">
        <v>160</v>
      </c>
      <c r="E521">
        <v>67</v>
      </c>
      <c r="F521">
        <v>2</v>
      </c>
      <c r="G521" t="s">
        <v>165</v>
      </c>
      <c r="H521">
        <v>65</v>
      </c>
      <c r="I521" t="str">
        <f t="shared" si="17"/>
        <v>Winner</v>
      </c>
      <c r="J521">
        <f t="shared" si="18"/>
        <v>3</v>
      </c>
      <c r="K521" t="str">
        <f t="shared" si="2"/>
        <v>Higher</v>
      </c>
    </row>
    <row r="522" spans="1:11" x14ac:dyDescent="0.25">
      <c r="A522">
        <v>2004</v>
      </c>
      <c r="B522" t="s">
        <v>2</v>
      </c>
      <c r="C522">
        <v>1</v>
      </c>
      <c r="D522" t="s">
        <v>22</v>
      </c>
      <c r="E522">
        <v>78</v>
      </c>
      <c r="F522">
        <v>2</v>
      </c>
      <c r="G522" t="s">
        <v>127</v>
      </c>
      <c r="H522">
        <v>79</v>
      </c>
      <c r="I522" t="str">
        <f t="shared" si="17"/>
        <v>Loser</v>
      </c>
      <c r="J522">
        <f t="shared" si="18"/>
        <v>2</v>
      </c>
      <c r="K522" t="str">
        <f t="shared" si="2"/>
        <v>Lower</v>
      </c>
    </row>
    <row r="523" spans="1:11" x14ac:dyDescent="0.25">
      <c r="A523">
        <v>2004</v>
      </c>
      <c r="B523" t="s">
        <v>4</v>
      </c>
      <c r="C523">
        <v>1</v>
      </c>
      <c r="D523" t="s">
        <v>22</v>
      </c>
      <c r="E523">
        <v>66</v>
      </c>
      <c r="F523">
        <v>7</v>
      </c>
      <c r="G523" t="s">
        <v>95</v>
      </c>
      <c r="H523">
        <v>63</v>
      </c>
      <c r="I523" t="str">
        <f t="shared" si="17"/>
        <v>Winner</v>
      </c>
      <c r="J523">
        <f t="shared" si="18"/>
        <v>1</v>
      </c>
      <c r="K523" t="str">
        <f t="shared" si="2"/>
        <v>Higher</v>
      </c>
    </row>
    <row r="524" spans="1:11" x14ac:dyDescent="0.25">
      <c r="A524">
        <v>2004</v>
      </c>
      <c r="B524" t="s">
        <v>4</v>
      </c>
      <c r="C524">
        <v>4</v>
      </c>
      <c r="D524" t="s">
        <v>1</v>
      </c>
      <c r="E524">
        <v>71</v>
      </c>
      <c r="F524">
        <v>3</v>
      </c>
      <c r="G524" t="s">
        <v>160</v>
      </c>
      <c r="H524">
        <v>79</v>
      </c>
      <c r="I524" t="str">
        <f t="shared" si="17"/>
        <v>Loser</v>
      </c>
      <c r="J524">
        <f t="shared" si="18"/>
        <v>3</v>
      </c>
      <c r="K524" t="str">
        <f t="shared" si="2"/>
        <v>Lower</v>
      </c>
    </row>
    <row r="525" spans="1:11" x14ac:dyDescent="0.25">
      <c r="A525">
        <v>2004</v>
      </c>
      <c r="B525" t="s">
        <v>4</v>
      </c>
      <c r="C525">
        <v>8</v>
      </c>
      <c r="D525" t="s">
        <v>111</v>
      </c>
      <c r="E525">
        <v>71</v>
      </c>
      <c r="F525">
        <v>2</v>
      </c>
      <c r="G525" t="s">
        <v>127</v>
      </c>
      <c r="H525">
        <v>87</v>
      </c>
      <c r="I525" t="str">
        <f t="shared" si="17"/>
        <v>Loser</v>
      </c>
      <c r="J525">
        <f t="shared" si="18"/>
        <v>2</v>
      </c>
      <c r="K525" t="str">
        <f t="shared" si="2"/>
        <v>Lower</v>
      </c>
    </row>
    <row r="526" spans="1:11" x14ac:dyDescent="0.25">
      <c r="A526">
        <v>2004</v>
      </c>
      <c r="B526" t="s">
        <v>4</v>
      </c>
      <c r="C526">
        <v>1</v>
      </c>
      <c r="D526" t="s">
        <v>199</v>
      </c>
      <c r="E526">
        <v>62</v>
      </c>
      <c r="F526">
        <v>2</v>
      </c>
      <c r="G526" t="s">
        <v>165</v>
      </c>
      <c r="H526">
        <v>64</v>
      </c>
      <c r="I526" t="str">
        <f t="shared" si="17"/>
        <v>Loser</v>
      </c>
      <c r="J526">
        <f t="shared" si="18"/>
        <v>2</v>
      </c>
      <c r="K526" t="str">
        <f t="shared" si="2"/>
        <v>Lower</v>
      </c>
    </row>
    <row r="527" spans="1:11" x14ac:dyDescent="0.25">
      <c r="A527">
        <v>2004</v>
      </c>
      <c r="B527" t="s">
        <v>7</v>
      </c>
      <c r="C527">
        <v>9</v>
      </c>
      <c r="D527" t="s">
        <v>157</v>
      </c>
      <c r="E527">
        <v>74</v>
      </c>
      <c r="F527">
        <v>4</v>
      </c>
      <c r="G527" t="s">
        <v>1</v>
      </c>
      <c r="H527">
        <v>100</v>
      </c>
      <c r="I527" t="str">
        <f t="shared" si="17"/>
        <v>Loser</v>
      </c>
      <c r="J527">
        <f t="shared" si="18"/>
        <v>4</v>
      </c>
      <c r="K527" t="str">
        <f t="shared" si="2"/>
        <v>Lower</v>
      </c>
    </row>
    <row r="528" spans="1:11" x14ac:dyDescent="0.25">
      <c r="A528">
        <v>2004</v>
      </c>
      <c r="B528" t="s">
        <v>7</v>
      </c>
      <c r="C528">
        <v>3</v>
      </c>
      <c r="D528" t="s">
        <v>110</v>
      </c>
      <c r="E528">
        <v>71</v>
      </c>
      <c r="F528">
        <v>7</v>
      </c>
      <c r="G528" t="s">
        <v>95</v>
      </c>
      <c r="H528">
        <v>79</v>
      </c>
      <c r="I528" t="str">
        <f t="shared" si="17"/>
        <v>Loser</v>
      </c>
      <c r="J528">
        <f t="shared" si="18"/>
        <v>7</v>
      </c>
      <c r="K528" t="str">
        <f t="shared" si="2"/>
        <v>Lower</v>
      </c>
    </row>
    <row r="529" spans="1:11" x14ac:dyDescent="0.25">
      <c r="A529">
        <v>2004</v>
      </c>
      <c r="B529" t="s">
        <v>7</v>
      </c>
      <c r="C529">
        <v>1</v>
      </c>
      <c r="D529" t="s">
        <v>22</v>
      </c>
      <c r="E529">
        <v>72</v>
      </c>
      <c r="F529">
        <v>5</v>
      </c>
      <c r="G529" t="s">
        <v>36</v>
      </c>
      <c r="H529">
        <v>62</v>
      </c>
      <c r="I529" t="str">
        <f t="shared" si="17"/>
        <v>Winner</v>
      </c>
      <c r="J529">
        <f t="shared" si="18"/>
        <v>1</v>
      </c>
      <c r="K529" t="str">
        <f t="shared" si="2"/>
        <v>Higher</v>
      </c>
    </row>
    <row r="530" spans="1:11" x14ac:dyDescent="0.25">
      <c r="A530">
        <v>2004</v>
      </c>
      <c r="B530" t="s">
        <v>7</v>
      </c>
      <c r="C530">
        <v>3</v>
      </c>
      <c r="D530" t="s">
        <v>160</v>
      </c>
      <c r="E530">
        <v>72</v>
      </c>
      <c r="F530">
        <v>10</v>
      </c>
      <c r="G530" t="s">
        <v>208</v>
      </c>
      <c r="H530">
        <v>67</v>
      </c>
      <c r="I530" t="str">
        <f t="shared" si="17"/>
        <v>Winner</v>
      </c>
      <c r="J530">
        <f t="shared" si="18"/>
        <v>3</v>
      </c>
      <c r="K530" t="str">
        <f t="shared" si="2"/>
        <v>Higher</v>
      </c>
    </row>
    <row r="531" spans="1:11" x14ac:dyDescent="0.25">
      <c r="A531">
        <v>2004</v>
      </c>
      <c r="B531" t="s">
        <v>7</v>
      </c>
      <c r="C531">
        <v>6</v>
      </c>
      <c r="D531" t="s">
        <v>107</v>
      </c>
      <c r="E531">
        <v>53</v>
      </c>
      <c r="F531">
        <v>2</v>
      </c>
      <c r="G531" t="s">
        <v>127</v>
      </c>
      <c r="H531">
        <v>73</v>
      </c>
      <c r="I531" t="str">
        <f t="shared" si="17"/>
        <v>Loser</v>
      </c>
      <c r="J531">
        <f t="shared" si="18"/>
        <v>2</v>
      </c>
      <c r="K531" t="str">
        <f t="shared" si="2"/>
        <v>Lower</v>
      </c>
    </row>
    <row r="532" spans="1:11" x14ac:dyDescent="0.25">
      <c r="A532">
        <v>2004</v>
      </c>
      <c r="B532" t="s">
        <v>7</v>
      </c>
      <c r="C532">
        <v>8</v>
      </c>
      <c r="D532" t="s">
        <v>111</v>
      </c>
      <c r="E532">
        <v>80</v>
      </c>
      <c r="F532">
        <v>5</v>
      </c>
      <c r="G532" t="s">
        <v>6</v>
      </c>
      <c r="H532">
        <v>71</v>
      </c>
      <c r="I532" t="str">
        <f t="shared" si="17"/>
        <v>Winner</v>
      </c>
      <c r="J532">
        <f t="shared" si="18"/>
        <v>8</v>
      </c>
      <c r="K532" t="str">
        <f t="shared" si="2"/>
        <v>Higher</v>
      </c>
    </row>
    <row r="533" spans="1:11" x14ac:dyDescent="0.25">
      <c r="A533">
        <v>2004</v>
      </c>
      <c r="B533" t="s">
        <v>7</v>
      </c>
      <c r="C533">
        <v>3</v>
      </c>
      <c r="D533" t="s">
        <v>38</v>
      </c>
      <c r="E533">
        <v>51</v>
      </c>
      <c r="F533">
        <v>2</v>
      </c>
      <c r="G533" t="s">
        <v>165</v>
      </c>
      <c r="H533">
        <v>63</v>
      </c>
      <c r="I533" t="str">
        <f t="shared" si="17"/>
        <v>Loser</v>
      </c>
      <c r="J533">
        <f t="shared" si="18"/>
        <v>2</v>
      </c>
      <c r="K533" t="str">
        <f t="shared" si="2"/>
        <v>Lower</v>
      </c>
    </row>
    <row r="534" spans="1:11" x14ac:dyDescent="0.25">
      <c r="A534">
        <v>2004</v>
      </c>
      <c r="B534" t="s">
        <v>7</v>
      </c>
      <c r="C534">
        <v>1</v>
      </c>
      <c r="D534" t="s">
        <v>199</v>
      </c>
      <c r="E534">
        <v>84</v>
      </c>
      <c r="F534">
        <v>4</v>
      </c>
      <c r="G534" t="s">
        <v>162</v>
      </c>
      <c r="H534">
        <v>80</v>
      </c>
      <c r="I534" t="str">
        <f t="shared" si="17"/>
        <v>Winner</v>
      </c>
      <c r="J534">
        <f t="shared" si="18"/>
        <v>1</v>
      </c>
      <c r="K534" t="str">
        <f t="shared" si="2"/>
        <v>Higher</v>
      </c>
    </row>
    <row r="535" spans="1:11" x14ac:dyDescent="0.25">
      <c r="A535">
        <v>2004</v>
      </c>
      <c r="B535" t="s">
        <v>12</v>
      </c>
      <c r="C535">
        <v>6</v>
      </c>
      <c r="D535" t="s">
        <v>178</v>
      </c>
      <c r="E535">
        <v>54</v>
      </c>
      <c r="F535">
        <v>3</v>
      </c>
      <c r="G535" t="s">
        <v>160</v>
      </c>
      <c r="H535">
        <v>57</v>
      </c>
      <c r="I535" t="str">
        <f t="shared" si="17"/>
        <v>Loser</v>
      </c>
      <c r="J535">
        <f t="shared" si="18"/>
        <v>3</v>
      </c>
      <c r="K535" t="str">
        <f t="shared" si="2"/>
        <v>Lower</v>
      </c>
    </row>
    <row r="536" spans="1:11" x14ac:dyDescent="0.25">
      <c r="A536">
        <v>2004</v>
      </c>
      <c r="B536" t="s">
        <v>12</v>
      </c>
      <c r="C536">
        <v>6</v>
      </c>
      <c r="D536" t="s">
        <v>107</v>
      </c>
      <c r="E536">
        <v>75</v>
      </c>
      <c r="F536">
        <v>3</v>
      </c>
      <c r="G536" t="s">
        <v>97</v>
      </c>
      <c r="H536">
        <v>73</v>
      </c>
      <c r="I536" t="str">
        <f t="shared" si="17"/>
        <v>Winner</v>
      </c>
      <c r="J536">
        <f t="shared" si="18"/>
        <v>6</v>
      </c>
      <c r="K536" t="str">
        <f t="shared" si="2"/>
        <v>Higher</v>
      </c>
    </row>
    <row r="537" spans="1:11" x14ac:dyDescent="0.25">
      <c r="A537">
        <v>2004</v>
      </c>
      <c r="B537" t="s">
        <v>12</v>
      </c>
      <c r="C537">
        <v>7</v>
      </c>
      <c r="D537" t="s">
        <v>95</v>
      </c>
      <c r="E537">
        <v>89</v>
      </c>
      <c r="F537">
        <v>2</v>
      </c>
      <c r="G537" t="s">
        <v>186</v>
      </c>
      <c r="H537">
        <v>74</v>
      </c>
      <c r="I537" t="str">
        <f t="shared" si="17"/>
        <v>Winner</v>
      </c>
      <c r="J537">
        <f t="shared" si="18"/>
        <v>7</v>
      </c>
      <c r="K537" t="str">
        <f t="shared" si="2"/>
        <v>Higher</v>
      </c>
    </row>
    <row r="538" spans="1:11" x14ac:dyDescent="0.25">
      <c r="A538">
        <v>2004</v>
      </c>
      <c r="B538" t="s">
        <v>12</v>
      </c>
      <c r="C538">
        <v>5</v>
      </c>
      <c r="D538" t="s">
        <v>36</v>
      </c>
      <c r="E538">
        <v>92</v>
      </c>
      <c r="F538">
        <v>4</v>
      </c>
      <c r="G538" t="s">
        <v>10</v>
      </c>
      <c r="H538">
        <v>68</v>
      </c>
      <c r="I538" t="str">
        <f t="shared" si="17"/>
        <v>Winner</v>
      </c>
      <c r="J538">
        <f t="shared" si="18"/>
        <v>5</v>
      </c>
      <c r="K538" t="str">
        <f t="shared" si="2"/>
        <v>Higher</v>
      </c>
    </row>
    <row r="539" spans="1:11" x14ac:dyDescent="0.25">
      <c r="A539">
        <v>2004</v>
      </c>
      <c r="B539" t="s">
        <v>12</v>
      </c>
      <c r="C539">
        <v>7</v>
      </c>
      <c r="D539" t="s">
        <v>25</v>
      </c>
      <c r="E539">
        <v>53</v>
      </c>
      <c r="F539">
        <v>2</v>
      </c>
      <c r="G539" t="s">
        <v>165</v>
      </c>
      <c r="H539">
        <v>70</v>
      </c>
      <c r="I539" t="str">
        <f t="shared" si="17"/>
        <v>Loser</v>
      </c>
      <c r="J539">
        <f t="shared" si="18"/>
        <v>2</v>
      </c>
      <c r="K539" t="str">
        <f t="shared" si="2"/>
        <v>Lower</v>
      </c>
    </row>
    <row r="540" spans="1:11" x14ac:dyDescent="0.25">
      <c r="A540">
        <v>2004</v>
      </c>
      <c r="B540" t="s">
        <v>12</v>
      </c>
      <c r="C540">
        <v>6</v>
      </c>
      <c r="D540" t="s">
        <v>9</v>
      </c>
      <c r="E540">
        <v>55</v>
      </c>
      <c r="F540">
        <v>3</v>
      </c>
      <c r="G540" t="s">
        <v>38</v>
      </c>
      <c r="H540">
        <v>59</v>
      </c>
      <c r="I540" t="str">
        <f t="shared" si="17"/>
        <v>Loser</v>
      </c>
      <c r="J540">
        <f t="shared" si="18"/>
        <v>3</v>
      </c>
      <c r="K540" t="str">
        <f t="shared" si="2"/>
        <v>Lower</v>
      </c>
    </row>
    <row r="541" spans="1:11" x14ac:dyDescent="0.25">
      <c r="A541">
        <v>2004</v>
      </c>
      <c r="B541" t="s">
        <v>12</v>
      </c>
      <c r="C541">
        <v>12</v>
      </c>
      <c r="D541" t="s">
        <v>46</v>
      </c>
      <c r="E541">
        <v>63</v>
      </c>
      <c r="F541">
        <v>4</v>
      </c>
      <c r="G541" t="s">
        <v>1</v>
      </c>
      <c r="H541">
        <v>78</v>
      </c>
      <c r="I541" t="str">
        <f t="shared" si="17"/>
        <v>Loser</v>
      </c>
      <c r="J541">
        <f t="shared" si="18"/>
        <v>4</v>
      </c>
      <c r="K541" t="str">
        <f t="shared" si="2"/>
        <v>Lower</v>
      </c>
    </row>
    <row r="542" spans="1:11" x14ac:dyDescent="0.25">
      <c r="A542">
        <v>2004</v>
      </c>
      <c r="B542" t="s">
        <v>12</v>
      </c>
      <c r="C542">
        <v>1</v>
      </c>
      <c r="D542" t="s">
        <v>91</v>
      </c>
      <c r="E542">
        <v>75</v>
      </c>
      <c r="F542">
        <v>9</v>
      </c>
      <c r="G542" t="s">
        <v>157</v>
      </c>
      <c r="H542">
        <v>76</v>
      </c>
      <c r="I542" t="str">
        <f t="shared" si="17"/>
        <v>Loser</v>
      </c>
      <c r="J542">
        <f t="shared" si="18"/>
        <v>9</v>
      </c>
      <c r="K542" t="str">
        <f t="shared" si="2"/>
        <v>Lower</v>
      </c>
    </row>
    <row r="543" spans="1:11" x14ac:dyDescent="0.25">
      <c r="A543">
        <v>2004</v>
      </c>
      <c r="B543" t="s">
        <v>12</v>
      </c>
      <c r="C543">
        <v>10</v>
      </c>
      <c r="D543" t="s">
        <v>208</v>
      </c>
      <c r="E543">
        <v>91</v>
      </c>
      <c r="F543">
        <v>2</v>
      </c>
      <c r="G543" t="s">
        <v>15</v>
      </c>
      <c r="H543">
        <v>72</v>
      </c>
      <c r="I543" t="str">
        <f t="shared" si="17"/>
        <v>Winner</v>
      </c>
      <c r="J543">
        <f t="shared" si="18"/>
        <v>10</v>
      </c>
      <c r="K543" t="str">
        <f t="shared" si="2"/>
        <v>Higher</v>
      </c>
    </row>
    <row r="544" spans="1:11" x14ac:dyDescent="0.25">
      <c r="A544">
        <v>2004</v>
      </c>
      <c r="B544" t="s">
        <v>12</v>
      </c>
      <c r="C544">
        <v>1</v>
      </c>
      <c r="D544" t="s">
        <v>22</v>
      </c>
      <c r="E544">
        <v>90</v>
      </c>
      <c r="F544">
        <v>8</v>
      </c>
      <c r="G544" t="s">
        <v>230</v>
      </c>
      <c r="H544">
        <v>62</v>
      </c>
      <c r="I544" t="str">
        <f t="shared" si="17"/>
        <v>Winner</v>
      </c>
      <c r="J544">
        <f t="shared" si="18"/>
        <v>1</v>
      </c>
      <c r="K544" t="str">
        <f t="shared" si="2"/>
        <v>Higher</v>
      </c>
    </row>
    <row r="545" spans="1:11" x14ac:dyDescent="0.25">
      <c r="A545">
        <v>2004</v>
      </c>
      <c r="B545" t="s">
        <v>12</v>
      </c>
      <c r="C545">
        <v>7</v>
      </c>
      <c r="D545" t="s">
        <v>238</v>
      </c>
      <c r="E545">
        <v>55</v>
      </c>
      <c r="F545">
        <v>2</v>
      </c>
      <c r="G545" t="s">
        <v>127</v>
      </c>
      <c r="H545">
        <v>72</v>
      </c>
      <c r="I545" t="str">
        <f t="shared" si="17"/>
        <v>Loser</v>
      </c>
      <c r="J545">
        <f t="shared" si="18"/>
        <v>2</v>
      </c>
      <c r="K545" t="str">
        <f t="shared" si="2"/>
        <v>Lower</v>
      </c>
    </row>
    <row r="546" spans="1:11" x14ac:dyDescent="0.25">
      <c r="A546">
        <v>2004</v>
      </c>
      <c r="B546" t="s">
        <v>12</v>
      </c>
      <c r="C546">
        <v>12</v>
      </c>
      <c r="D546" t="s">
        <v>239</v>
      </c>
      <c r="E546">
        <v>80</v>
      </c>
      <c r="F546">
        <v>4</v>
      </c>
      <c r="G546" t="s">
        <v>162</v>
      </c>
      <c r="H546">
        <v>84</v>
      </c>
      <c r="I546" t="str">
        <f t="shared" si="17"/>
        <v>Loser</v>
      </c>
      <c r="J546">
        <f t="shared" si="18"/>
        <v>4</v>
      </c>
      <c r="K546" t="str">
        <f t="shared" si="2"/>
        <v>Lower</v>
      </c>
    </row>
    <row r="547" spans="1:11" x14ac:dyDescent="0.25">
      <c r="A547">
        <v>2004</v>
      </c>
      <c r="B547" t="s">
        <v>12</v>
      </c>
      <c r="C547">
        <v>5</v>
      </c>
      <c r="D547" t="s">
        <v>6</v>
      </c>
      <c r="E547">
        <v>72</v>
      </c>
      <c r="F547">
        <v>4</v>
      </c>
      <c r="G547" t="s">
        <v>161</v>
      </c>
      <c r="H547">
        <v>70</v>
      </c>
      <c r="I547" t="str">
        <f t="shared" si="17"/>
        <v>Winner</v>
      </c>
      <c r="J547">
        <f t="shared" si="18"/>
        <v>5</v>
      </c>
      <c r="K547" t="str">
        <f t="shared" si="2"/>
        <v>Higher</v>
      </c>
    </row>
    <row r="548" spans="1:11" x14ac:dyDescent="0.25">
      <c r="A548">
        <v>2004</v>
      </c>
      <c r="B548" t="s">
        <v>12</v>
      </c>
      <c r="C548">
        <v>1</v>
      </c>
      <c r="D548" t="s">
        <v>189</v>
      </c>
      <c r="E548">
        <v>67</v>
      </c>
      <c r="F548">
        <v>8</v>
      </c>
      <c r="G548" t="s">
        <v>111</v>
      </c>
      <c r="H548">
        <v>70</v>
      </c>
      <c r="I548" t="str">
        <f t="shared" si="17"/>
        <v>Loser</v>
      </c>
      <c r="J548">
        <f t="shared" si="18"/>
        <v>8</v>
      </c>
      <c r="K548" t="str">
        <f t="shared" si="2"/>
        <v>Lower</v>
      </c>
    </row>
    <row r="549" spans="1:11" x14ac:dyDescent="0.25">
      <c r="A549">
        <v>2004</v>
      </c>
      <c r="B549" t="s">
        <v>12</v>
      </c>
      <c r="C549">
        <v>1</v>
      </c>
      <c r="D549" t="s">
        <v>199</v>
      </c>
      <c r="E549">
        <v>70</v>
      </c>
      <c r="F549">
        <v>8</v>
      </c>
      <c r="G549" t="s">
        <v>220</v>
      </c>
      <c r="H549">
        <v>65</v>
      </c>
      <c r="I549" t="str">
        <f t="shared" si="17"/>
        <v>Winner</v>
      </c>
      <c r="J549">
        <f t="shared" si="18"/>
        <v>1</v>
      </c>
      <c r="K549" t="str">
        <f t="shared" si="2"/>
        <v>Higher</v>
      </c>
    </row>
    <row r="550" spans="1:11" x14ac:dyDescent="0.25">
      <c r="A550">
        <v>2004</v>
      </c>
      <c r="B550" t="s">
        <v>12</v>
      </c>
      <c r="C550">
        <v>6</v>
      </c>
      <c r="D550" t="s">
        <v>94</v>
      </c>
      <c r="E550">
        <v>75</v>
      </c>
      <c r="F550">
        <v>3</v>
      </c>
      <c r="G550" t="s">
        <v>110</v>
      </c>
      <c r="H550">
        <v>78</v>
      </c>
      <c r="I550" t="str">
        <f t="shared" si="17"/>
        <v>Loser</v>
      </c>
      <c r="J550">
        <f t="shared" si="18"/>
        <v>3</v>
      </c>
      <c r="K550" t="str">
        <f t="shared" si="2"/>
        <v>Lower</v>
      </c>
    </row>
    <row r="551" spans="1:11" x14ac:dyDescent="0.25">
      <c r="A551">
        <v>2004</v>
      </c>
      <c r="B551" t="s">
        <v>18</v>
      </c>
      <c r="C551">
        <v>6</v>
      </c>
      <c r="D551" t="s">
        <v>107</v>
      </c>
      <c r="E551">
        <v>71</v>
      </c>
      <c r="F551">
        <v>11</v>
      </c>
      <c r="G551" t="s">
        <v>240</v>
      </c>
      <c r="H551">
        <v>58</v>
      </c>
      <c r="I551" t="str">
        <f t="shared" si="17"/>
        <v>Winner</v>
      </c>
      <c r="J551">
        <f t="shared" si="18"/>
        <v>6</v>
      </c>
      <c r="K551" t="str">
        <f t="shared" si="2"/>
        <v>Higher</v>
      </c>
    </row>
    <row r="552" spans="1:11" x14ac:dyDescent="0.25">
      <c r="A552">
        <v>2004</v>
      </c>
      <c r="B552" t="s">
        <v>18</v>
      </c>
      <c r="C552">
        <v>1</v>
      </c>
      <c r="D552" t="s">
        <v>91</v>
      </c>
      <c r="E552">
        <v>96</v>
      </c>
      <c r="F552">
        <v>16</v>
      </c>
      <c r="G552" t="s">
        <v>222</v>
      </c>
      <c r="H552">
        <v>76</v>
      </c>
      <c r="I552" t="str">
        <f t="shared" si="17"/>
        <v>Winner</v>
      </c>
      <c r="J552">
        <f t="shared" si="18"/>
        <v>1</v>
      </c>
      <c r="K552" t="str">
        <f t="shared" si="2"/>
        <v>Higher</v>
      </c>
    </row>
    <row r="553" spans="1:11" x14ac:dyDescent="0.25">
      <c r="A553">
        <v>2004</v>
      </c>
      <c r="B553" t="s">
        <v>18</v>
      </c>
      <c r="C553">
        <v>2</v>
      </c>
      <c r="D553" t="s">
        <v>186</v>
      </c>
      <c r="E553">
        <v>80</v>
      </c>
      <c r="F553">
        <v>15</v>
      </c>
      <c r="G553" t="s">
        <v>227</v>
      </c>
      <c r="H553">
        <v>70</v>
      </c>
      <c r="I553" t="str">
        <f t="shared" si="17"/>
        <v>Winner</v>
      </c>
      <c r="J553">
        <f t="shared" si="18"/>
        <v>2</v>
      </c>
      <c r="K553" t="str">
        <f t="shared" si="2"/>
        <v>Higher</v>
      </c>
    </row>
    <row r="554" spans="1:11" x14ac:dyDescent="0.25">
      <c r="A554">
        <v>2004</v>
      </c>
      <c r="B554" t="s">
        <v>18</v>
      </c>
      <c r="C554">
        <v>6</v>
      </c>
      <c r="D554" t="s">
        <v>9</v>
      </c>
      <c r="E554">
        <v>76</v>
      </c>
      <c r="F554">
        <v>11</v>
      </c>
      <c r="G554" t="s">
        <v>132</v>
      </c>
      <c r="H554">
        <v>64</v>
      </c>
      <c r="I554" t="str">
        <f t="shared" si="17"/>
        <v>Winner</v>
      </c>
      <c r="J554">
        <f t="shared" si="18"/>
        <v>6</v>
      </c>
      <c r="K554" t="str">
        <f t="shared" si="2"/>
        <v>Higher</v>
      </c>
    </row>
    <row r="555" spans="1:11" x14ac:dyDescent="0.25">
      <c r="A555">
        <v>2004</v>
      </c>
      <c r="B555" t="s">
        <v>18</v>
      </c>
      <c r="C555">
        <v>5</v>
      </c>
      <c r="D555" t="s">
        <v>36</v>
      </c>
      <c r="E555">
        <v>72</v>
      </c>
      <c r="F555">
        <v>12</v>
      </c>
      <c r="G555" t="s">
        <v>106</v>
      </c>
      <c r="H555">
        <v>53</v>
      </c>
      <c r="I555" t="str">
        <f t="shared" si="17"/>
        <v>Winner</v>
      </c>
      <c r="J555">
        <f t="shared" si="18"/>
        <v>5</v>
      </c>
      <c r="K555" t="str">
        <f t="shared" si="2"/>
        <v>Higher</v>
      </c>
    </row>
    <row r="556" spans="1:11" x14ac:dyDescent="0.25">
      <c r="A556">
        <v>2004</v>
      </c>
      <c r="B556" t="s">
        <v>18</v>
      </c>
      <c r="C556">
        <v>6</v>
      </c>
      <c r="D556" t="s">
        <v>178</v>
      </c>
      <c r="E556">
        <v>58</v>
      </c>
      <c r="F556">
        <v>11</v>
      </c>
      <c r="G556" t="s">
        <v>182</v>
      </c>
      <c r="H556">
        <v>51</v>
      </c>
      <c r="I556" t="str">
        <f t="shared" si="17"/>
        <v>Winner</v>
      </c>
      <c r="J556">
        <f t="shared" si="18"/>
        <v>6</v>
      </c>
      <c r="K556" t="str">
        <f t="shared" si="2"/>
        <v>Higher</v>
      </c>
    </row>
    <row r="557" spans="1:11" x14ac:dyDescent="0.25">
      <c r="A557">
        <v>2004</v>
      </c>
      <c r="B557" t="s">
        <v>18</v>
      </c>
      <c r="C557">
        <v>4</v>
      </c>
      <c r="D557" t="s">
        <v>1</v>
      </c>
      <c r="E557">
        <v>78</v>
      </c>
      <c r="F557">
        <v>13</v>
      </c>
      <c r="G557" t="s">
        <v>241</v>
      </c>
      <c r="H557">
        <v>53</v>
      </c>
      <c r="I557" t="str">
        <f t="shared" si="17"/>
        <v>Winner</v>
      </c>
      <c r="J557">
        <f t="shared" si="18"/>
        <v>4</v>
      </c>
      <c r="K557" t="str">
        <f t="shared" si="2"/>
        <v>Higher</v>
      </c>
    </row>
    <row r="558" spans="1:11" x14ac:dyDescent="0.25">
      <c r="A558">
        <v>2004</v>
      </c>
      <c r="B558" t="s">
        <v>18</v>
      </c>
      <c r="C558">
        <v>2</v>
      </c>
      <c r="D558" t="s">
        <v>165</v>
      </c>
      <c r="E558">
        <v>75</v>
      </c>
      <c r="F558">
        <v>15</v>
      </c>
      <c r="G558" t="s">
        <v>242</v>
      </c>
      <c r="H558">
        <v>56</v>
      </c>
      <c r="I558" t="str">
        <f t="shared" si="17"/>
        <v>Winner</v>
      </c>
      <c r="J558">
        <f t="shared" si="18"/>
        <v>2</v>
      </c>
      <c r="K558" t="str">
        <f t="shared" si="2"/>
        <v>Higher</v>
      </c>
    </row>
    <row r="559" spans="1:11" x14ac:dyDescent="0.25">
      <c r="A559">
        <v>2004</v>
      </c>
      <c r="B559" t="s">
        <v>18</v>
      </c>
      <c r="C559">
        <v>5</v>
      </c>
      <c r="D559" t="s">
        <v>243</v>
      </c>
      <c r="E559">
        <v>58</v>
      </c>
      <c r="F559">
        <v>12</v>
      </c>
      <c r="G559" t="s">
        <v>46</v>
      </c>
      <c r="H559">
        <v>66</v>
      </c>
      <c r="I559" t="str">
        <f t="shared" si="17"/>
        <v>Loser</v>
      </c>
      <c r="J559">
        <f t="shared" si="18"/>
        <v>12</v>
      </c>
      <c r="K559" t="str">
        <f t="shared" si="2"/>
        <v>Lower</v>
      </c>
    </row>
    <row r="560" spans="1:11" x14ac:dyDescent="0.25">
      <c r="A560">
        <v>2004</v>
      </c>
      <c r="B560" t="s">
        <v>18</v>
      </c>
      <c r="C560">
        <v>8</v>
      </c>
      <c r="D560" t="s">
        <v>133</v>
      </c>
      <c r="E560">
        <v>100</v>
      </c>
      <c r="F560">
        <v>9</v>
      </c>
      <c r="G560" t="s">
        <v>157</v>
      </c>
      <c r="H560">
        <v>102</v>
      </c>
      <c r="I560" t="str">
        <f t="shared" si="17"/>
        <v>Loser</v>
      </c>
      <c r="J560">
        <f t="shared" si="18"/>
        <v>9</v>
      </c>
      <c r="K560" t="str">
        <f t="shared" si="2"/>
        <v>Lower</v>
      </c>
    </row>
    <row r="561" spans="1:11" x14ac:dyDescent="0.25">
      <c r="A561">
        <v>2004</v>
      </c>
      <c r="B561" t="s">
        <v>18</v>
      </c>
      <c r="C561">
        <v>3</v>
      </c>
      <c r="D561" t="s">
        <v>110</v>
      </c>
      <c r="E561">
        <v>80</v>
      </c>
      <c r="F561">
        <v>14</v>
      </c>
      <c r="G561" t="s">
        <v>146</v>
      </c>
      <c r="H561">
        <v>70</v>
      </c>
      <c r="I561" t="str">
        <f t="shared" si="17"/>
        <v>Winner</v>
      </c>
      <c r="J561">
        <f t="shared" si="18"/>
        <v>3</v>
      </c>
      <c r="K561" t="str">
        <f t="shared" si="2"/>
        <v>Higher</v>
      </c>
    </row>
    <row r="562" spans="1:11" x14ac:dyDescent="0.25">
      <c r="A562">
        <v>2004</v>
      </c>
      <c r="B562" t="s">
        <v>18</v>
      </c>
      <c r="C562">
        <v>4</v>
      </c>
      <c r="D562" t="s">
        <v>10</v>
      </c>
      <c r="E562">
        <v>80</v>
      </c>
      <c r="F562">
        <v>13</v>
      </c>
      <c r="G562" t="s">
        <v>170</v>
      </c>
      <c r="H562">
        <v>77</v>
      </c>
      <c r="I562" t="str">
        <f t="shared" si="17"/>
        <v>Winner</v>
      </c>
      <c r="J562">
        <f t="shared" si="18"/>
        <v>4</v>
      </c>
      <c r="K562" t="str">
        <f t="shared" si="2"/>
        <v>Higher</v>
      </c>
    </row>
    <row r="563" spans="1:11" x14ac:dyDescent="0.25">
      <c r="A563">
        <v>2004</v>
      </c>
      <c r="B563" t="s">
        <v>18</v>
      </c>
      <c r="C563">
        <v>7</v>
      </c>
      <c r="D563" t="s">
        <v>95</v>
      </c>
      <c r="E563">
        <v>80</v>
      </c>
      <c r="F563">
        <v>10</v>
      </c>
      <c r="G563" t="s">
        <v>3</v>
      </c>
      <c r="H563">
        <v>70</v>
      </c>
      <c r="I563" t="str">
        <f t="shared" si="17"/>
        <v>Winner</v>
      </c>
      <c r="J563">
        <f t="shared" si="18"/>
        <v>7</v>
      </c>
      <c r="K563" t="str">
        <f t="shared" si="2"/>
        <v>Higher</v>
      </c>
    </row>
    <row r="564" spans="1:11" x14ac:dyDescent="0.25">
      <c r="A564">
        <v>2004</v>
      </c>
      <c r="B564" t="s">
        <v>18</v>
      </c>
      <c r="C564">
        <v>3</v>
      </c>
      <c r="D564" t="s">
        <v>160</v>
      </c>
      <c r="E564">
        <v>65</v>
      </c>
      <c r="F564">
        <v>14</v>
      </c>
      <c r="G564" t="s">
        <v>158</v>
      </c>
      <c r="H564">
        <v>60</v>
      </c>
      <c r="I564" t="str">
        <f t="shared" si="17"/>
        <v>Winner</v>
      </c>
      <c r="J564">
        <f t="shared" si="18"/>
        <v>3</v>
      </c>
      <c r="K564" t="str">
        <f t="shared" si="2"/>
        <v>Higher</v>
      </c>
    </row>
    <row r="565" spans="1:11" x14ac:dyDescent="0.25">
      <c r="A565">
        <v>2004</v>
      </c>
      <c r="B565" t="s">
        <v>18</v>
      </c>
      <c r="C565">
        <v>7</v>
      </c>
      <c r="D565" t="s">
        <v>25</v>
      </c>
      <c r="E565">
        <v>59</v>
      </c>
      <c r="F565">
        <v>10</v>
      </c>
      <c r="G565" t="s">
        <v>244</v>
      </c>
      <c r="H565">
        <v>43</v>
      </c>
      <c r="I565" t="str">
        <f t="shared" si="17"/>
        <v>Winner</v>
      </c>
      <c r="J565">
        <f t="shared" si="18"/>
        <v>7</v>
      </c>
      <c r="K565" t="str">
        <f t="shared" si="2"/>
        <v>Higher</v>
      </c>
    </row>
    <row r="566" spans="1:11" x14ac:dyDescent="0.25">
      <c r="A566">
        <v>2004</v>
      </c>
      <c r="B566" t="s">
        <v>18</v>
      </c>
      <c r="C566">
        <v>3</v>
      </c>
      <c r="D566" t="s">
        <v>38</v>
      </c>
      <c r="E566">
        <v>53</v>
      </c>
      <c r="F566">
        <v>14</v>
      </c>
      <c r="G566" t="s">
        <v>232</v>
      </c>
      <c r="H566">
        <v>44</v>
      </c>
      <c r="I566" t="str">
        <f t="shared" si="17"/>
        <v>Winner</v>
      </c>
      <c r="J566">
        <f t="shared" si="18"/>
        <v>3</v>
      </c>
      <c r="K566" t="str">
        <f t="shared" si="2"/>
        <v>Higher</v>
      </c>
    </row>
    <row r="567" spans="1:11" x14ac:dyDescent="0.25">
      <c r="A567">
        <v>2004</v>
      </c>
      <c r="B567" t="s">
        <v>18</v>
      </c>
      <c r="C567">
        <v>7</v>
      </c>
      <c r="D567" t="s">
        <v>238</v>
      </c>
      <c r="E567">
        <v>76</v>
      </c>
      <c r="F567">
        <v>10</v>
      </c>
      <c r="G567" t="s">
        <v>176</v>
      </c>
      <c r="H567">
        <v>69</v>
      </c>
      <c r="I567" t="str">
        <f t="shared" si="17"/>
        <v>Winner</v>
      </c>
      <c r="J567">
        <f t="shared" si="18"/>
        <v>7</v>
      </c>
      <c r="K567" t="str">
        <f t="shared" si="2"/>
        <v>Higher</v>
      </c>
    </row>
    <row r="568" spans="1:11" x14ac:dyDescent="0.25">
      <c r="A568">
        <v>2004</v>
      </c>
      <c r="B568" t="s">
        <v>18</v>
      </c>
      <c r="C568">
        <v>3</v>
      </c>
      <c r="D568" t="s">
        <v>97</v>
      </c>
      <c r="E568">
        <v>62</v>
      </c>
      <c r="F568">
        <v>14</v>
      </c>
      <c r="G568" t="s">
        <v>234</v>
      </c>
      <c r="H568">
        <v>52</v>
      </c>
      <c r="I568" t="str">
        <f t="shared" si="17"/>
        <v>Winner</v>
      </c>
      <c r="J568">
        <f t="shared" si="18"/>
        <v>3</v>
      </c>
      <c r="K568" t="str">
        <f t="shared" si="2"/>
        <v>Higher</v>
      </c>
    </row>
    <row r="569" spans="1:11" x14ac:dyDescent="0.25">
      <c r="A569">
        <v>2004</v>
      </c>
      <c r="B569" t="s">
        <v>18</v>
      </c>
      <c r="C569">
        <v>6</v>
      </c>
      <c r="D569" t="s">
        <v>94</v>
      </c>
      <c r="E569">
        <v>63</v>
      </c>
      <c r="F569">
        <v>11</v>
      </c>
      <c r="G569" t="s">
        <v>228</v>
      </c>
      <c r="H569">
        <v>52</v>
      </c>
      <c r="I569" t="str">
        <f t="shared" si="17"/>
        <v>Winner</v>
      </c>
      <c r="J569">
        <f t="shared" si="18"/>
        <v>6</v>
      </c>
      <c r="K569" t="str">
        <f t="shared" si="2"/>
        <v>Higher</v>
      </c>
    </row>
    <row r="570" spans="1:11" x14ac:dyDescent="0.25">
      <c r="A570">
        <v>2004</v>
      </c>
      <c r="B570" t="s">
        <v>18</v>
      </c>
      <c r="C570">
        <v>8</v>
      </c>
      <c r="D570" t="s">
        <v>230</v>
      </c>
      <c r="E570">
        <v>80</v>
      </c>
      <c r="F570">
        <v>9</v>
      </c>
      <c r="G570" t="s">
        <v>35</v>
      </c>
      <c r="H570">
        <v>76</v>
      </c>
      <c r="I570" t="str">
        <f t="shared" si="17"/>
        <v>Winner</v>
      </c>
      <c r="J570">
        <f t="shared" si="18"/>
        <v>8</v>
      </c>
      <c r="K570" t="str">
        <f t="shared" si="2"/>
        <v>Higher</v>
      </c>
    </row>
    <row r="571" spans="1:11" x14ac:dyDescent="0.25">
      <c r="A571">
        <v>2004</v>
      </c>
      <c r="B571" t="s">
        <v>18</v>
      </c>
      <c r="C571">
        <v>1</v>
      </c>
      <c r="D571" t="s">
        <v>189</v>
      </c>
      <c r="E571">
        <v>71</v>
      </c>
      <c r="F571">
        <v>16</v>
      </c>
      <c r="G571" t="s">
        <v>143</v>
      </c>
      <c r="H571">
        <v>45</v>
      </c>
      <c r="I571" t="str">
        <f t="shared" si="17"/>
        <v>Winner</v>
      </c>
      <c r="J571">
        <f t="shared" si="18"/>
        <v>1</v>
      </c>
      <c r="K571" t="str">
        <f t="shared" si="2"/>
        <v>Higher</v>
      </c>
    </row>
    <row r="572" spans="1:11" x14ac:dyDescent="0.25">
      <c r="A572">
        <v>2004</v>
      </c>
      <c r="B572" t="s">
        <v>18</v>
      </c>
      <c r="C572">
        <v>8</v>
      </c>
      <c r="D572" t="s">
        <v>111</v>
      </c>
      <c r="E572">
        <v>65</v>
      </c>
      <c r="F572">
        <v>9</v>
      </c>
      <c r="G572" t="s">
        <v>206</v>
      </c>
      <c r="H572">
        <v>64</v>
      </c>
      <c r="I572" t="str">
        <f t="shared" si="17"/>
        <v>Winner</v>
      </c>
      <c r="J572">
        <f t="shared" si="18"/>
        <v>8</v>
      </c>
      <c r="K572" t="str">
        <f t="shared" si="2"/>
        <v>Higher</v>
      </c>
    </row>
    <row r="573" spans="1:11" x14ac:dyDescent="0.25">
      <c r="A573">
        <v>2004</v>
      </c>
      <c r="B573" t="s">
        <v>18</v>
      </c>
      <c r="C573">
        <v>5</v>
      </c>
      <c r="D573" t="s">
        <v>6</v>
      </c>
      <c r="E573">
        <v>80</v>
      </c>
      <c r="F573">
        <v>12</v>
      </c>
      <c r="G573" t="s">
        <v>121</v>
      </c>
      <c r="H573">
        <v>75</v>
      </c>
      <c r="I573" t="str">
        <f t="shared" si="17"/>
        <v>Winner</v>
      </c>
      <c r="J573">
        <f t="shared" si="18"/>
        <v>5</v>
      </c>
      <c r="K573" t="str">
        <f t="shared" si="2"/>
        <v>Higher</v>
      </c>
    </row>
    <row r="574" spans="1:11" x14ac:dyDescent="0.25">
      <c r="A574">
        <v>2004</v>
      </c>
      <c r="B574" t="s">
        <v>18</v>
      </c>
      <c r="C574">
        <v>1</v>
      </c>
      <c r="D574" t="s">
        <v>22</v>
      </c>
      <c r="E574">
        <v>96</v>
      </c>
      <c r="F574">
        <v>16</v>
      </c>
      <c r="G574" t="s">
        <v>154</v>
      </c>
      <c r="H574">
        <v>61</v>
      </c>
      <c r="I574" t="str">
        <f t="shared" si="17"/>
        <v>Winner</v>
      </c>
      <c r="J574">
        <f t="shared" si="18"/>
        <v>1</v>
      </c>
      <c r="K574" t="str">
        <f t="shared" si="2"/>
        <v>Higher</v>
      </c>
    </row>
    <row r="575" spans="1:11" x14ac:dyDescent="0.25">
      <c r="A575">
        <v>2004</v>
      </c>
      <c r="B575" t="s">
        <v>18</v>
      </c>
      <c r="C575">
        <v>4</v>
      </c>
      <c r="D575" t="s">
        <v>161</v>
      </c>
      <c r="E575">
        <v>86</v>
      </c>
      <c r="F575">
        <v>13</v>
      </c>
      <c r="G575" t="s">
        <v>169</v>
      </c>
      <c r="H575">
        <v>83</v>
      </c>
      <c r="I575" t="str">
        <f t="shared" si="17"/>
        <v>Winner</v>
      </c>
      <c r="J575">
        <f t="shared" si="18"/>
        <v>4</v>
      </c>
      <c r="K575" t="str">
        <f t="shared" si="2"/>
        <v>Higher</v>
      </c>
    </row>
    <row r="576" spans="1:11" x14ac:dyDescent="0.25">
      <c r="A576">
        <v>2004</v>
      </c>
      <c r="B576" t="s">
        <v>18</v>
      </c>
      <c r="C576">
        <v>4</v>
      </c>
      <c r="D576" t="s">
        <v>162</v>
      </c>
      <c r="E576">
        <v>79</v>
      </c>
      <c r="F576">
        <v>13</v>
      </c>
      <c r="G576" t="s">
        <v>108</v>
      </c>
      <c r="H576">
        <v>78</v>
      </c>
      <c r="I576" t="str">
        <f t="shared" si="17"/>
        <v>Winner</v>
      </c>
      <c r="J576">
        <f t="shared" si="18"/>
        <v>4</v>
      </c>
      <c r="K576" t="str">
        <f t="shared" si="2"/>
        <v>Higher</v>
      </c>
    </row>
    <row r="577" spans="1:11" x14ac:dyDescent="0.25">
      <c r="A577">
        <v>2004</v>
      </c>
      <c r="B577" t="s">
        <v>18</v>
      </c>
      <c r="C577">
        <v>5</v>
      </c>
      <c r="D577" t="s">
        <v>5</v>
      </c>
      <c r="E577">
        <v>60</v>
      </c>
      <c r="F577">
        <v>12</v>
      </c>
      <c r="G577" t="s">
        <v>239</v>
      </c>
      <c r="H577">
        <v>75</v>
      </c>
      <c r="I577" t="str">
        <f t="shared" si="17"/>
        <v>Loser</v>
      </c>
      <c r="J577">
        <f t="shared" si="18"/>
        <v>12</v>
      </c>
      <c r="K577" t="str">
        <f t="shared" si="2"/>
        <v>Lower</v>
      </c>
    </row>
    <row r="578" spans="1:11" x14ac:dyDescent="0.25">
      <c r="A578">
        <v>2004</v>
      </c>
      <c r="B578" t="s">
        <v>18</v>
      </c>
      <c r="C578">
        <v>8</v>
      </c>
      <c r="D578" t="s">
        <v>220</v>
      </c>
      <c r="E578">
        <v>76</v>
      </c>
      <c r="F578">
        <v>9</v>
      </c>
      <c r="G578" t="s">
        <v>233</v>
      </c>
      <c r="H578">
        <v>73</v>
      </c>
      <c r="I578" t="str">
        <f t="shared" ref="I578:I641" si="19">IF($E578&gt;$H578,"Winner","Loser")</f>
        <v>Winner</v>
      </c>
      <c r="J578">
        <f t="shared" ref="J578:J641" si="20">IF($E578&gt;$H578,$C578,$F578)</f>
        <v>8</v>
      </c>
      <c r="K578" t="str">
        <f t="shared" si="2"/>
        <v>Higher</v>
      </c>
    </row>
    <row r="579" spans="1:11" x14ac:dyDescent="0.25">
      <c r="A579">
        <v>2004</v>
      </c>
      <c r="B579" t="s">
        <v>18</v>
      </c>
      <c r="C579">
        <v>1</v>
      </c>
      <c r="D579" t="s">
        <v>199</v>
      </c>
      <c r="E579">
        <v>82</v>
      </c>
      <c r="F579">
        <v>16</v>
      </c>
      <c r="G579" t="s">
        <v>245</v>
      </c>
      <c r="H579">
        <v>63</v>
      </c>
      <c r="I579" t="str">
        <f t="shared" si="19"/>
        <v>Winner</v>
      </c>
      <c r="J579">
        <f t="shared" si="20"/>
        <v>1</v>
      </c>
      <c r="K579" t="str">
        <f t="shared" si="2"/>
        <v>Higher</v>
      </c>
    </row>
    <row r="580" spans="1:11" x14ac:dyDescent="0.25">
      <c r="A580">
        <v>2004</v>
      </c>
      <c r="B580" t="s">
        <v>18</v>
      </c>
      <c r="C580">
        <v>2</v>
      </c>
      <c r="D580" t="s">
        <v>15</v>
      </c>
      <c r="E580">
        <v>76</v>
      </c>
      <c r="F580">
        <v>15</v>
      </c>
      <c r="G580" t="s">
        <v>47</v>
      </c>
      <c r="H580">
        <v>49</v>
      </c>
      <c r="I580" t="str">
        <f t="shared" si="19"/>
        <v>Winner</v>
      </c>
      <c r="J580">
        <f t="shared" si="20"/>
        <v>2</v>
      </c>
      <c r="K580" t="str">
        <f t="shared" si="2"/>
        <v>Higher</v>
      </c>
    </row>
    <row r="581" spans="1:11" x14ac:dyDescent="0.25">
      <c r="A581">
        <v>2004</v>
      </c>
      <c r="B581" t="s">
        <v>18</v>
      </c>
      <c r="C581">
        <v>7</v>
      </c>
      <c r="D581" t="s">
        <v>98</v>
      </c>
      <c r="E581">
        <v>66</v>
      </c>
      <c r="F581">
        <v>10</v>
      </c>
      <c r="G581" t="s">
        <v>208</v>
      </c>
      <c r="H581">
        <v>72</v>
      </c>
      <c r="I581" t="str">
        <f t="shared" si="19"/>
        <v>Loser</v>
      </c>
      <c r="J581">
        <f t="shared" si="20"/>
        <v>10</v>
      </c>
      <c r="K581" t="str">
        <f t="shared" si="2"/>
        <v>Lower</v>
      </c>
    </row>
    <row r="582" spans="1:11" x14ac:dyDescent="0.25">
      <c r="A582">
        <v>2004</v>
      </c>
      <c r="B582" t="s">
        <v>18</v>
      </c>
      <c r="C582">
        <v>2</v>
      </c>
      <c r="D582" t="s">
        <v>127</v>
      </c>
      <c r="E582">
        <v>70</v>
      </c>
      <c r="F582">
        <v>15</v>
      </c>
      <c r="G582" t="s">
        <v>115</v>
      </c>
      <c r="H582">
        <v>53</v>
      </c>
      <c r="I582" t="str">
        <f t="shared" si="19"/>
        <v>Winner</v>
      </c>
      <c r="J582">
        <f t="shared" si="20"/>
        <v>2</v>
      </c>
      <c r="K582" t="str">
        <f t="shared" si="2"/>
        <v>Higher</v>
      </c>
    </row>
    <row r="583" spans="1:11" x14ac:dyDescent="0.25">
      <c r="A583">
        <v>2004</v>
      </c>
      <c r="B583" t="s">
        <v>31</v>
      </c>
      <c r="C583">
        <v>16</v>
      </c>
      <c r="D583" t="s">
        <v>222</v>
      </c>
      <c r="E583">
        <v>72</v>
      </c>
      <c r="F583">
        <v>16</v>
      </c>
      <c r="G583" t="s">
        <v>104</v>
      </c>
      <c r="H583">
        <v>57</v>
      </c>
      <c r="I583" t="str">
        <f t="shared" si="19"/>
        <v>Winner</v>
      </c>
      <c r="J583">
        <f t="shared" si="20"/>
        <v>16</v>
      </c>
      <c r="K583" t="str">
        <f t="shared" si="2"/>
        <v>Higher</v>
      </c>
    </row>
    <row r="584" spans="1:11" x14ac:dyDescent="0.25">
      <c r="A584">
        <v>2003</v>
      </c>
      <c r="B584" t="s">
        <v>0</v>
      </c>
      <c r="C584">
        <v>2</v>
      </c>
      <c r="D584" t="s">
        <v>1</v>
      </c>
      <c r="E584">
        <v>78</v>
      </c>
      <c r="F584">
        <v>3</v>
      </c>
      <c r="G584" t="s">
        <v>6</v>
      </c>
      <c r="H584">
        <v>81</v>
      </c>
      <c r="I584" t="str">
        <f t="shared" si="19"/>
        <v>Loser</v>
      </c>
      <c r="J584">
        <f t="shared" si="20"/>
        <v>3</v>
      </c>
      <c r="K584" t="str">
        <f t="shared" si="2"/>
        <v>Lower</v>
      </c>
    </row>
    <row r="585" spans="1:11" x14ac:dyDescent="0.25">
      <c r="A585">
        <v>2003</v>
      </c>
      <c r="B585" t="s">
        <v>2</v>
      </c>
      <c r="C585">
        <v>1</v>
      </c>
      <c r="D585" t="s">
        <v>110</v>
      </c>
      <c r="E585">
        <v>84</v>
      </c>
      <c r="F585">
        <v>3</v>
      </c>
      <c r="G585" t="s">
        <v>6</v>
      </c>
      <c r="H585">
        <v>95</v>
      </c>
      <c r="I585" t="str">
        <f t="shared" si="19"/>
        <v>Loser</v>
      </c>
      <c r="J585">
        <f t="shared" si="20"/>
        <v>3</v>
      </c>
      <c r="K585" t="str">
        <f t="shared" si="2"/>
        <v>Lower</v>
      </c>
    </row>
    <row r="586" spans="1:11" x14ac:dyDescent="0.25">
      <c r="A586">
        <v>2003</v>
      </c>
      <c r="B586" t="s">
        <v>2</v>
      </c>
      <c r="C586">
        <v>3</v>
      </c>
      <c r="D586" t="s">
        <v>11</v>
      </c>
      <c r="E586">
        <v>61</v>
      </c>
      <c r="F586">
        <v>2</v>
      </c>
      <c r="G586" t="s">
        <v>1</v>
      </c>
      <c r="H586">
        <v>94</v>
      </c>
      <c r="I586" t="str">
        <f t="shared" si="19"/>
        <v>Loser</v>
      </c>
      <c r="J586">
        <f t="shared" si="20"/>
        <v>2</v>
      </c>
      <c r="K586" t="str">
        <f t="shared" si="2"/>
        <v>Lower</v>
      </c>
    </row>
    <row r="587" spans="1:11" x14ac:dyDescent="0.25">
      <c r="A587">
        <v>2003</v>
      </c>
      <c r="B587" t="s">
        <v>4</v>
      </c>
      <c r="C587">
        <v>1</v>
      </c>
      <c r="D587" t="s">
        <v>110</v>
      </c>
      <c r="E587">
        <v>85</v>
      </c>
      <c r="F587">
        <v>7</v>
      </c>
      <c r="G587" t="s">
        <v>98</v>
      </c>
      <c r="H587">
        <v>76</v>
      </c>
      <c r="I587" t="str">
        <f t="shared" si="19"/>
        <v>Winner</v>
      </c>
      <c r="J587">
        <f t="shared" si="20"/>
        <v>1</v>
      </c>
      <c r="K587" t="str">
        <f t="shared" si="2"/>
        <v>Higher</v>
      </c>
    </row>
    <row r="588" spans="1:11" x14ac:dyDescent="0.25">
      <c r="A588">
        <v>2003</v>
      </c>
      <c r="B588" t="s">
        <v>4</v>
      </c>
      <c r="C588">
        <v>1</v>
      </c>
      <c r="D588" t="s">
        <v>43</v>
      </c>
      <c r="E588">
        <v>47</v>
      </c>
      <c r="F588">
        <v>3</v>
      </c>
      <c r="G588" t="s">
        <v>6</v>
      </c>
      <c r="H588">
        <v>63</v>
      </c>
      <c r="I588" t="str">
        <f t="shared" si="19"/>
        <v>Loser</v>
      </c>
      <c r="J588">
        <f t="shared" si="20"/>
        <v>3</v>
      </c>
      <c r="K588" t="str">
        <f t="shared" si="2"/>
        <v>Lower</v>
      </c>
    </row>
    <row r="589" spans="1:11" x14ac:dyDescent="0.25">
      <c r="A589">
        <v>2003</v>
      </c>
      <c r="B589" t="s">
        <v>4</v>
      </c>
      <c r="C589">
        <v>1</v>
      </c>
      <c r="D589" t="s">
        <v>35</v>
      </c>
      <c r="E589">
        <v>75</v>
      </c>
      <c r="F589">
        <v>2</v>
      </c>
      <c r="G589" t="s">
        <v>1</v>
      </c>
      <c r="H589">
        <v>78</v>
      </c>
      <c r="I589" t="str">
        <f t="shared" si="19"/>
        <v>Loser</v>
      </c>
      <c r="J589">
        <f t="shared" si="20"/>
        <v>2</v>
      </c>
      <c r="K589" t="str">
        <f t="shared" si="2"/>
        <v>Lower</v>
      </c>
    </row>
    <row r="590" spans="1:11" x14ac:dyDescent="0.25">
      <c r="A590">
        <v>2003</v>
      </c>
      <c r="B590" t="s">
        <v>4</v>
      </c>
      <c r="C590">
        <v>1</v>
      </c>
      <c r="D590" t="s">
        <v>91</v>
      </c>
      <c r="E590">
        <v>69</v>
      </c>
      <c r="F590">
        <v>3</v>
      </c>
      <c r="G590" t="s">
        <v>11</v>
      </c>
      <c r="H590">
        <v>83</v>
      </c>
      <c r="I590" t="str">
        <f t="shared" si="19"/>
        <v>Loser</v>
      </c>
      <c r="J590">
        <f t="shared" si="20"/>
        <v>3</v>
      </c>
      <c r="K590" t="str">
        <f t="shared" si="2"/>
        <v>Lower</v>
      </c>
    </row>
    <row r="591" spans="1:11" x14ac:dyDescent="0.25">
      <c r="A591">
        <v>2003</v>
      </c>
      <c r="B591" t="s">
        <v>7</v>
      </c>
      <c r="C591">
        <v>6</v>
      </c>
      <c r="D591" t="s">
        <v>161</v>
      </c>
      <c r="E591">
        <v>58</v>
      </c>
      <c r="F591">
        <v>7</v>
      </c>
      <c r="G591" t="s">
        <v>98</v>
      </c>
      <c r="H591">
        <v>60</v>
      </c>
      <c r="I591" t="str">
        <f t="shared" si="19"/>
        <v>Loser</v>
      </c>
      <c r="J591">
        <f t="shared" si="20"/>
        <v>7</v>
      </c>
      <c r="K591" t="str">
        <f t="shared" si="2"/>
        <v>Lower</v>
      </c>
    </row>
    <row r="592" spans="1:11" x14ac:dyDescent="0.25">
      <c r="A592">
        <v>2003</v>
      </c>
      <c r="B592" t="s">
        <v>7</v>
      </c>
      <c r="C592">
        <v>3</v>
      </c>
      <c r="D592" t="s">
        <v>6</v>
      </c>
      <c r="E592">
        <v>79</v>
      </c>
      <c r="F592">
        <v>10</v>
      </c>
      <c r="G592" t="s">
        <v>246</v>
      </c>
      <c r="H592">
        <v>78</v>
      </c>
      <c r="I592" t="str">
        <f t="shared" si="19"/>
        <v>Winner</v>
      </c>
      <c r="J592">
        <f t="shared" si="20"/>
        <v>3</v>
      </c>
      <c r="K592" t="str">
        <f t="shared" si="2"/>
        <v>Higher</v>
      </c>
    </row>
    <row r="593" spans="1:11" x14ac:dyDescent="0.25">
      <c r="A593">
        <v>2003</v>
      </c>
      <c r="B593" t="s">
        <v>7</v>
      </c>
      <c r="C593">
        <v>1</v>
      </c>
      <c r="D593" t="s">
        <v>43</v>
      </c>
      <c r="E593">
        <v>65</v>
      </c>
      <c r="F593">
        <v>12</v>
      </c>
      <c r="G593" t="s">
        <v>34</v>
      </c>
      <c r="H593">
        <v>54</v>
      </c>
      <c r="I593" t="str">
        <f t="shared" si="19"/>
        <v>Winner</v>
      </c>
      <c r="J593">
        <f t="shared" si="20"/>
        <v>1</v>
      </c>
      <c r="K593" t="str">
        <f t="shared" si="2"/>
        <v>Higher</v>
      </c>
    </row>
    <row r="594" spans="1:11" x14ac:dyDescent="0.25">
      <c r="A594">
        <v>2003</v>
      </c>
      <c r="B594" t="s">
        <v>7</v>
      </c>
      <c r="C594">
        <v>1</v>
      </c>
      <c r="D594" t="s">
        <v>110</v>
      </c>
      <c r="E594">
        <v>82</v>
      </c>
      <c r="F594">
        <v>5</v>
      </c>
      <c r="G594" t="s">
        <v>127</v>
      </c>
      <c r="H594">
        <v>78</v>
      </c>
      <c r="I594" t="str">
        <f t="shared" si="19"/>
        <v>Winner</v>
      </c>
      <c r="J594">
        <f t="shared" si="20"/>
        <v>1</v>
      </c>
      <c r="K594" t="str">
        <f t="shared" si="2"/>
        <v>Higher</v>
      </c>
    </row>
    <row r="595" spans="1:11" x14ac:dyDescent="0.25">
      <c r="A595">
        <v>2003</v>
      </c>
      <c r="B595" t="s">
        <v>7</v>
      </c>
      <c r="C595">
        <v>1</v>
      </c>
      <c r="D595" t="s">
        <v>35</v>
      </c>
      <c r="E595">
        <v>88</v>
      </c>
      <c r="F595">
        <v>5</v>
      </c>
      <c r="G595" t="s">
        <v>23</v>
      </c>
      <c r="H595">
        <v>71</v>
      </c>
      <c r="I595" t="str">
        <f t="shared" si="19"/>
        <v>Winner</v>
      </c>
      <c r="J595">
        <f t="shared" si="20"/>
        <v>1</v>
      </c>
      <c r="K595" t="str">
        <f t="shared" si="2"/>
        <v>Higher</v>
      </c>
    </row>
    <row r="596" spans="1:11" x14ac:dyDescent="0.25">
      <c r="A596">
        <v>2003</v>
      </c>
      <c r="B596" t="s">
        <v>7</v>
      </c>
      <c r="C596">
        <v>1</v>
      </c>
      <c r="D596" t="s">
        <v>91</v>
      </c>
      <c r="E596">
        <v>63</v>
      </c>
      <c r="F596">
        <v>5</v>
      </c>
      <c r="G596" t="s">
        <v>9</v>
      </c>
      <c r="H596">
        <v>57</v>
      </c>
      <c r="I596" t="str">
        <f t="shared" si="19"/>
        <v>Winner</v>
      </c>
      <c r="J596">
        <f t="shared" si="20"/>
        <v>1</v>
      </c>
      <c r="K596" t="str">
        <f t="shared" si="2"/>
        <v>Higher</v>
      </c>
    </row>
    <row r="597" spans="1:11" x14ac:dyDescent="0.25">
      <c r="A597">
        <v>2003</v>
      </c>
      <c r="B597" t="s">
        <v>7</v>
      </c>
      <c r="C597">
        <v>3</v>
      </c>
      <c r="D597" t="s">
        <v>11</v>
      </c>
      <c r="E597">
        <v>77</v>
      </c>
      <c r="F597">
        <v>2</v>
      </c>
      <c r="G597" t="s">
        <v>38</v>
      </c>
      <c r="H597">
        <v>74</v>
      </c>
      <c r="I597" t="str">
        <f t="shared" si="19"/>
        <v>Winner</v>
      </c>
      <c r="J597">
        <f t="shared" si="20"/>
        <v>3</v>
      </c>
      <c r="K597" t="str">
        <f t="shared" si="2"/>
        <v>Higher</v>
      </c>
    </row>
    <row r="598" spans="1:11" x14ac:dyDescent="0.25">
      <c r="A598">
        <v>2003</v>
      </c>
      <c r="B598" t="s">
        <v>7</v>
      </c>
      <c r="C598">
        <v>3</v>
      </c>
      <c r="D598" t="s">
        <v>22</v>
      </c>
      <c r="E598">
        <v>65</v>
      </c>
      <c r="F598">
        <v>2</v>
      </c>
      <c r="G598" t="s">
        <v>1</v>
      </c>
      <c r="H598">
        <v>69</v>
      </c>
      <c r="I598" t="str">
        <f t="shared" si="19"/>
        <v>Loser</v>
      </c>
      <c r="J598">
        <f t="shared" si="20"/>
        <v>2</v>
      </c>
      <c r="K598" t="str">
        <f t="shared" si="2"/>
        <v>Lower</v>
      </c>
    </row>
    <row r="599" spans="1:11" x14ac:dyDescent="0.25">
      <c r="A599">
        <v>2003</v>
      </c>
      <c r="B599" t="s">
        <v>12</v>
      </c>
      <c r="C599">
        <v>5</v>
      </c>
      <c r="D599" t="s">
        <v>9</v>
      </c>
      <c r="E599">
        <v>61</v>
      </c>
      <c r="F599">
        <v>13</v>
      </c>
      <c r="G599" t="s">
        <v>247</v>
      </c>
      <c r="H599">
        <v>60</v>
      </c>
      <c r="I599" t="str">
        <f t="shared" si="19"/>
        <v>Winner</v>
      </c>
      <c r="J599">
        <f t="shared" si="20"/>
        <v>5</v>
      </c>
      <c r="K599" t="str">
        <f t="shared" si="2"/>
        <v>Higher</v>
      </c>
    </row>
    <row r="600" spans="1:11" x14ac:dyDescent="0.25">
      <c r="A600">
        <v>2003</v>
      </c>
      <c r="B600" t="s">
        <v>12</v>
      </c>
      <c r="C600">
        <v>10</v>
      </c>
      <c r="D600" t="s">
        <v>246</v>
      </c>
      <c r="E600">
        <v>68</v>
      </c>
      <c r="F600">
        <v>2</v>
      </c>
      <c r="G600" t="s">
        <v>162</v>
      </c>
      <c r="H600">
        <v>62</v>
      </c>
      <c r="I600" t="str">
        <f t="shared" si="19"/>
        <v>Winner</v>
      </c>
      <c r="J600">
        <f t="shared" si="20"/>
        <v>10</v>
      </c>
      <c r="K600" t="str">
        <f t="shared" si="2"/>
        <v>Higher</v>
      </c>
    </row>
    <row r="601" spans="1:11" x14ac:dyDescent="0.25">
      <c r="A601">
        <v>2003</v>
      </c>
      <c r="B601" t="s">
        <v>12</v>
      </c>
      <c r="C601">
        <v>6</v>
      </c>
      <c r="D601" t="s">
        <v>165</v>
      </c>
      <c r="E601">
        <v>56</v>
      </c>
      <c r="F601">
        <v>3</v>
      </c>
      <c r="G601" t="s">
        <v>6</v>
      </c>
      <c r="H601">
        <v>68</v>
      </c>
      <c r="I601" t="str">
        <f t="shared" si="19"/>
        <v>Loser</v>
      </c>
      <c r="J601">
        <f t="shared" si="20"/>
        <v>3</v>
      </c>
      <c r="K601" t="str">
        <f t="shared" si="2"/>
        <v>Lower</v>
      </c>
    </row>
    <row r="602" spans="1:11" x14ac:dyDescent="0.25">
      <c r="A602">
        <v>2003</v>
      </c>
      <c r="B602" t="s">
        <v>12</v>
      </c>
      <c r="C602">
        <v>12</v>
      </c>
      <c r="D602" t="s">
        <v>34</v>
      </c>
      <c r="E602">
        <v>79</v>
      </c>
      <c r="F602">
        <v>4</v>
      </c>
      <c r="G602" t="s">
        <v>3</v>
      </c>
      <c r="H602">
        <v>71</v>
      </c>
      <c r="I602" t="str">
        <f t="shared" si="19"/>
        <v>Winner</v>
      </c>
      <c r="J602">
        <f t="shared" si="20"/>
        <v>12</v>
      </c>
      <c r="K602" t="str">
        <f t="shared" si="2"/>
        <v>Higher</v>
      </c>
    </row>
    <row r="603" spans="1:11" x14ac:dyDescent="0.25">
      <c r="A603">
        <v>2003</v>
      </c>
      <c r="B603" t="s">
        <v>12</v>
      </c>
      <c r="C603">
        <v>7</v>
      </c>
      <c r="D603" t="s">
        <v>98</v>
      </c>
      <c r="E603">
        <v>68</v>
      </c>
      <c r="F603">
        <v>2</v>
      </c>
      <c r="G603" t="s">
        <v>5</v>
      </c>
      <c r="H603">
        <v>46</v>
      </c>
      <c r="I603" t="str">
        <f t="shared" si="19"/>
        <v>Winner</v>
      </c>
      <c r="J603">
        <f t="shared" si="20"/>
        <v>7</v>
      </c>
      <c r="K603" t="str">
        <f t="shared" si="2"/>
        <v>Higher</v>
      </c>
    </row>
    <row r="604" spans="1:11" x14ac:dyDescent="0.25">
      <c r="A604">
        <v>2003</v>
      </c>
      <c r="B604" t="s">
        <v>12</v>
      </c>
      <c r="C604">
        <v>6</v>
      </c>
      <c r="D604" t="s">
        <v>161</v>
      </c>
      <c r="E604">
        <v>77</v>
      </c>
      <c r="F604">
        <v>3</v>
      </c>
      <c r="G604" t="s">
        <v>95</v>
      </c>
      <c r="H604">
        <v>64</v>
      </c>
      <c r="I604" t="str">
        <f t="shared" si="19"/>
        <v>Winner</v>
      </c>
      <c r="J604">
        <f t="shared" si="20"/>
        <v>6</v>
      </c>
      <c r="K604" t="str">
        <f t="shared" si="2"/>
        <v>Higher</v>
      </c>
    </row>
    <row r="605" spans="1:11" x14ac:dyDescent="0.25">
      <c r="A605">
        <v>2003</v>
      </c>
      <c r="B605" t="s">
        <v>12</v>
      </c>
      <c r="C605">
        <v>1</v>
      </c>
      <c r="D605" t="s">
        <v>110</v>
      </c>
      <c r="E605">
        <v>77</v>
      </c>
      <c r="F605">
        <v>9</v>
      </c>
      <c r="G605" t="s">
        <v>102</v>
      </c>
      <c r="H605">
        <v>67</v>
      </c>
      <c r="I605" t="str">
        <f t="shared" si="19"/>
        <v>Winner</v>
      </c>
      <c r="J605">
        <f t="shared" si="20"/>
        <v>1</v>
      </c>
      <c r="K605" t="str">
        <f t="shared" si="2"/>
        <v>Higher</v>
      </c>
    </row>
    <row r="606" spans="1:11" x14ac:dyDescent="0.25">
      <c r="A606">
        <v>2003</v>
      </c>
      <c r="B606" t="s">
        <v>12</v>
      </c>
      <c r="C606">
        <v>7</v>
      </c>
      <c r="D606" t="s">
        <v>8</v>
      </c>
      <c r="E606">
        <v>52</v>
      </c>
      <c r="F606">
        <v>2</v>
      </c>
      <c r="G606" t="s">
        <v>38</v>
      </c>
      <c r="H606">
        <v>74</v>
      </c>
      <c r="I606" t="str">
        <f t="shared" si="19"/>
        <v>Loser</v>
      </c>
      <c r="J606">
        <f t="shared" si="20"/>
        <v>2</v>
      </c>
      <c r="K606" t="str">
        <f t="shared" si="2"/>
        <v>Lower</v>
      </c>
    </row>
    <row r="607" spans="1:11" x14ac:dyDescent="0.25">
      <c r="A607">
        <v>2003</v>
      </c>
      <c r="B607" t="s">
        <v>12</v>
      </c>
      <c r="C607">
        <v>11</v>
      </c>
      <c r="D607" t="s">
        <v>248</v>
      </c>
      <c r="E607">
        <v>80</v>
      </c>
      <c r="F607">
        <v>3</v>
      </c>
      <c r="G607" t="s">
        <v>22</v>
      </c>
      <c r="H607">
        <v>86</v>
      </c>
      <c r="I607" t="str">
        <f t="shared" si="19"/>
        <v>Loser</v>
      </c>
      <c r="J607">
        <f t="shared" si="20"/>
        <v>3</v>
      </c>
      <c r="K607" t="str">
        <f t="shared" si="2"/>
        <v>Lower</v>
      </c>
    </row>
    <row r="608" spans="1:11" x14ac:dyDescent="0.25">
      <c r="A608">
        <v>2003</v>
      </c>
      <c r="B608" t="s">
        <v>12</v>
      </c>
      <c r="C608">
        <v>1</v>
      </c>
      <c r="D608" t="s">
        <v>91</v>
      </c>
      <c r="E608">
        <v>74</v>
      </c>
      <c r="F608">
        <v>9</v>
      </c>
      <c r="G608" t="s">
        <v>182</v>
      </c>
      <c r="H608">
        <v>54</v>
      </c>
      <c r="I608" t="str">
        <f t="shared" si="19"/>
        <v>Winner</v>
      </c>
      <c r="J608">
        <f t="shared" si="20"/>
        <v>1</v>
      </c>
      <c r="K608" t="str">
        <f t="shared" si="2"/>
        <v>Higher</v>
      </c>
    </row>
    <row r="609" spans="1:11" x14ac:dyDescent="0.25">
      <c r="A609">
        <v>2003</v>
      </c>
      <c r="B609" t="s">
        <v>12</v>
      </c>
      <c r="C609">
        <v>1</v>
      </c>
      <c r="D609" t="s">
        <v>35</v>
      </c>
      <c r="E609">
        <v>96</v>
      </c>
      <c r="F609">
        <v>9</v>
      </c>
      <c r="G609" t="s">
        <v>15</v>
      </c>
      <c r="H609">
        <v>95</v>
      </c>
      <c r="I609" t="str">
        <f t="shared" si="19"/>
        <v>Winner</v>
      </c>
      <c r="J609">
        <f t="shared" si="20"/>
        <v>1</v>
      </c>
      <c r="K609" t="str">
        <f t="shared" si="2"/>
        <v>Higher</v>
      </c>
    </row>
    <row r="610" spans="1:11" x14ac:dyDescent="0.25">
      <c r="A610">
        <v>2003</v>
      </c>
      <c r="B610" t="s">
        <v>12</v>
      </c>
      <c r="C610">
        <v>5</v>
      </c>
      <c r="D610" t="s">
        <v>23</v>
      </c>
      <c r="E610">
        <v>68</v>
      </c>
      <c r="F610">
        <v>4</v>
      </c>
      <c r="G610" t="s">
        <v>36</v>
      </c>
      <c r="H610">
        <v>60</v>
      </c>
      <c r="I610" t="str">
        <f t="shared" si="19"/>
        <v>Winner</v>
      </c>
      <c r="J610">
        <f t="shared" si="20"/>
        <v>5</v>
      </c>
      <c r="K610" t="str">
        <f t="shared" si="2"/>
        <v>Higher</v>
      </c>
    </row>
    <row r="611" spans="1:11" x14ac:dyDescent="0.25">
      <c r="A611">
        <v>2003</v>
      </c>
      <c r="B611" t="s">
        <v>12</v>
      </c>
      <c r="C611">
        <v>10</v>
      </c>
      <c r="D611" t="s">
        <v>175</v>
      </c>
      <c r="E611">
        <v>76</v>
      </c>
      <c r="F611">
        <v>2</v>
      </c>
      <c r="G611" t="s">
        <v>1</v>
      </c>
      <c r="H611">
        <v>108</v>
      </c>
      <c r="I611" t="str">
        <f t="shared" si="19"/>
        <v>Loser</v>
      </c>
      <c r="J611">
        <f t="shared" si="20"/>
        <v>2</v>
      </c>
      <c r="K611" t="str">
        <f t="shared" si="2"/>
        <v>Lower</v>
      </c>
    </row>
    <row r="612" spans="1:11" x14ac:dyDescent="0.25">
      <c r="A612">
        <v>2003</v>
      </c>
      <c r="B612" t="s">
        <v>12</v>
      </c>
      <c r="C612">
        <v>5</v>
      </c>
      <c r="D612" t="s">
        <v>127</v>
      </c>
      <c r="E612">
        <v>84</v>
      </c>
      <c r="F612">
        <v>4</v>
      </c>
      <c r="G612" t="s">
        <v>189</v>
      </c>
      <c r="H612">
        <v>74</v>
      </c>
      <c r="I612" t="str">
        <f t="shared" si="19"/>
        <v>Winner</v>
      </c>
      <c r="J612">
        <f t="shared" si="20"/>
        <v>5</v>
      </c>
      <c r="K612" t="str">
        <f t="shared" si="2"/>
        <v>Higher</v>
      </c>
    </row>
    <row r="613" spans="1:11" x14ac:dyDescent="0.25">
      <c r="A613">
        <v>2003</v>
      </c>
      <c r="B613" t="s">
        <v>12</v>
      </c>
      <c r="C613">
        <v>1</v>
      </c>
      <c r="D613" t="s">
        <v>43</v>
      </c>
      <c r="E613">
        <v>74</v>
      </c>
      <c r="F613">
        <v>8</v>
      </c>
      <c r="G613" t="s">
        <v>32</v>
      </c>
      <c r="H613">
        <v>65</v>
      </c>
      <c r="I613" t="str">
        <f t="shared" si="19"/>
        <v>Winner</v>
      </c>
      <c r="J613">
        <f t="shared" si="20"/>
        <v>1</v>
      </c>
      <c r="K613" t="str">
        <f t="shared" si="2"/>
        <v>Higher</v>
      </c>
    </row>
    <row r="614" spans="1:11" x14ac:dyDescent="0.25">
      <c r="A614">
        <v>2003</v>
      </c>
      <c r="B614" t="s">
        <v>12</v>
      </c>
      <c r="C614">
        <v>6</v>
      </c>
      <c r="D614" t="s">
        <v>20</v>
      </c>
      <c r="E614">
        <v>92</v>
      </c>
      <c r="F614">
        <v>3</v>
      </c>
      <c r="G614" t="s">
        <v>11</v>
      </c>
      <c r="H614">
        <v>101</v>
      </c>
      <c r="I614" t="str">
        <f t="shared" si="19"/>
        <v>Loser</v>
      </c>
      <c r="J614">
        <f t="shared" si="20"/>
        <v>3</v>
      </c>
      <c r="K614" t="str">
        <f t="shared" si="2"/>
        <v>Lower</v>
      </c>
    </row>
    <row r="615" spans="1:11" x14ac:dyDescent="0.25">
      <c r="A615">
        <v>2003</v>
      </c>
      <c r="B615" t="s">
        <v>18</v>
      </c>
      <c r="C615">
        <v>2</v>
      </c>
      <c r="D615" t="s">
        <v>38</v>
      </c>
      <c r="E615">
        <v>67</v>
      </c>
      <c r="F615">
        <v>15</v>
      </c>
      <c r="G615" t="s">
        <v>249</v>
      </c>
      <c r="H615">
        <v>62</v>
      </c>
      <c r="I615" t="str">
        <f t="shared" si="19"/>
        <v>Winner</v>
      </c>
      <c r="J615">
        <f t="shared" si="20"/>
        <v>2</v>
      </c>
      <c r="K615" t="str">
        <f t="shared" si="2"/>
        <v>Higher</v>
      </c>
    </row>
    <row r="616" spans="1:11" x14ac:dyDescent="0.25">
      <c r="A616">
        <v>2003</v>
      </c>
      <c r="B616" t="s">
        <v>18</v>
      </c>
      <c r="C616">
        <v>6</v>
      </c>
      <c r="D616" t="s">
        <v>161</v>
      </c>
      <c r="E616">
        <v>75</v>
      </c>
      <c r="F616">
        <v>11</v>
      </c>
      <c r="G616" t="s">
        <v>229</v>
      </c>
      <c r="H616">
        <v>73</v>
      </c>
      <c r="I616" t="str">
        <f t="shared" si="19"/>
        <v>Winner</v>
      </c>
      <c r="J616">
        <f t="shared" si="20"/>
        <v>6</v>
      </c>
      <c r="K616" t="str">
        <f t="shared" si="2"/>
        <v>Higher</v>
      </c>
    </row>
    <row r="617" spans="1:11" x14ac:dyDescent="0.25">
      <c r="A617">
        <v>2003</v>
      </c>
      <c r="B617" t="s">
        <v>18</v>
      </c>
      <c r="C617">
        <v>7</v>
      </c>
      <c r="D617" t="s">
        <v>98</v>
      </c>
      <c r="E617">
        <v>79</v>
      </c>
      <c r="F617">
        <v>10</v>
      </c>
      <c r="G617" t="s">
        <v>16</v>
      </c>
      <c r="H617">
        <v>64</v>
      </c>
      <c r="I617" t="str">
        <f t="shared" si="19"/>
        <v>Winner</v>
      </c>
      <c r="J617">
        <f t="shared" si="20"/>
        <v>7</v>
      </c>
      <c r="K617" t="str">
        <f t="shared" si="2"/>
        <v>Higher</v>
      </c>
    </row>
    <row r="618" spans="1:11" x14ac:dyDescent="0.25">
      <c r="A618">
        <v>2003</v>
      </c>
      <c r="B618" t="s">
        <v>18</v>
      </c>
      <c r="C618">
        <v>8</v>
      </c>
      <c r="D618" t="s">
        <v>44</v>
      </c>
      <c r="E618">
        <v>58</v>
      </c>
      <c r="F618">
        <v>9</v>
      </c>
      <c r="G618" t="s">
        <v>182</v>
      </c>
      <c r="H618">
        <v>60</v>
      </c>
      <c r="I618" t="str">
        <f t="shared" si="19"/>
        <v>Loser</v>
      </c>
      <c r="J618">
        <f t="shared" si="20"/>
        <v>9</v>
      </c>
      <c r="K618" t="str">
        <f t="shared" si="2"/>
        <v>Lower</v>
      </c>
    </row>
    <row r="619" spans="1:11" x14ac:dyDescent="0.25">
      <c r="A619">
        <v>2003</v>
      </c>
      <c r="B619" t="s">
        <v>18</v>
      </c>
      <c r="C619">
        <v>1</v>
      </c>
      <c r="D619" t="s">
        <v>91</v>
      </c>
      <c r="E619">
        <v>95</v>
      </c>
      <c r="F619">
        <v>16</v>
      </c>
      <c r="G619" t="s">
        <v>250</v>
      </c>
      <c r="H619">
        <v>64</v>
      </c>
      <c r="I619" t="str">
        <f t="shared" si="19"/>
        <v>Winner</v>
      </c>
      <c r="J619">
        <f t="shared" si="20"/>
        <v>1</v>
      </c>
      <c r="K619" t="str">
        <f t="shared" si="2"/>
        <v>Higher</v>
      </c>
    </row>
    <row r="620" spans="1:11" x14ac:dyDescent="0.25">
      <c r="A620">
        <v>2003</v>
      </c>
      <c r="B620" t="s">
        <v>18</v>
      </c>
      <c r="C620">
        <v>7</v>
      </c>
      <c r="D620" t="s">
        <v>8</v>
      </c>
      <c r="E620">
        <v>67</v>
      </c>
      <c r="F620">
        <v>10</v>
      </c>
      <c r="G620" t="s">
        <v>111</v>
      </c>
      <c r="H620">
        <v>62</v>
      </c>
      <c r="I620" t="str">
        <f t="shared" si="19"/>
        <v>Winner</v>
      </c>
      <c r="J620">
        <f t="shared" si="20"/>
        <v>7</v>
      </c>
      <c r="K620" t="str">
        <f t="shared" si="2"/>
        <v>Higher</v>
      </c>
    </row>
    <row r="621" spans="1:11" x14ac:dyDescent="0.25">
      <c r="A621">
        <v>2003</v>
      </c>
      <c r="B621" t="s">
        <v>18</v>
      </c>
      <c r="C621">
        <v>8</v>
      </c>
      <c r="D621" t="s">
        <v>177</v>
      </c>
      <c r="E621">
        <v>56</v>
      </c>
      <c r="F621">
        <v>9</v>
      </c>
      <c r="G621" t="s">
        <v>102</v>
      </c>
      <c r="H621">
        <v>80</v>
      </c>
      <c r="I621" t="str">
        <f t="shared" si="19"/>
        <v>Loser</v>
      </c>
      <c r="J621">
        <f t="shared" si="20"/>
        <v>9</v>
      </c>
      <c r="K621" t="str">
        <f t="shared" si="2"/>
        <v>Lower</v>
      </c>
    </row>
    <row r="622" spans="1:11" x14ac:dyDescent="0.25">
      <c r="A622">
        <v>2003</v>
      </c>
      <c r="B622" t="s">
        <v>18</v>
      </c>
      <c r="C622">
        <v>5</v>
      </c>
      <c r="D622" t="s">
        <v>186</v>
      </c>
      <c r="E622">
        <v>46</v>
      </c>
      <c r="F622">
        <v>12</v>
      </c>
      <c r="G622" t="s">
        <v>34</v>
      </c>
      <c r="H622">
        <v>47</v>
      </c>
      <c r="I622" t="str">
        <f t="shared" si="19"/>
        <v>Loser</v>
      </c>
      <c r="J622">
        <f t="shared" si="20"/>
        <v>12</v>
      </c>
      <c r="K622" t="str">
        <f t="shared" si="2"/>
        <v>Lower</v>
      </c>
    </row>
    <row r="623" spans="1:11" x14ac:dyDescent="0.25">
      <c r="A623">
        <v>2003</v>
      </c>
      <c r="B623" t="s">
        <v>18</v>
      </c>
      <c r="C623">
        <v>1</v>
      </c>
      <c r="D623" t="s">
        <v>110</v>
      </c>
      <c r="E623">
        <v>82</v>
      </c>
      <c r="F623">
        <v>16</v>
      </c>
      <c r="G623" t="s">
        <v>122</v>
      </c>
      <c r="H623">
        <v>61</v>
      </c>
      <c r="I623" t="str">
        <f t="shared" si="19"/>
        <v>Winner</v>
      </c>
      <c r="J623">
        <f t="shared" si="20"/>
        <v>1</v>
      </c>
      <c r="K623" t="str">
        <f t="shared" si="2"/>
        <v>Higher</v>
      </c>
    </row>
    <row r="624" spans="1:11" x14ac:dyDescent="0.25">
      <c r="A624">
        <v>2003</v>
      </c>
      <c r="B624" t="s">
        <v>18</v>
      </c>
      <c r="C624">
        <v>6</v>
      </c>
      <c r="D624" t="s">
        <v>165</v>
      </c>
      <c r="E624">
        <v>77</v>
      </c>
      <c r="F624">
        <v>11</v>
      </c>
      <c r="G624" t="s">
        <v>216</v>
      </c>
      <c r="H624">
        <v>63</v>
      </c>
      <c r="I624" t="str">
        <f t="shared" si="19"/>
        <v>Winner</v>
      </c>
      <c r="J624">
        <f t="shared" si="20"/>
        <v>6</v>
      </c>
      <c r="K624" t="str">
        <f t="shared" si="2"/>
        <v>Higher</v>
      </c>
    </row>
    <row r="625" spans="1:11" x14ac:dyDescent="0.25">
      <c r="A625">
        <v>2003</v>
      </c>
      <c r="B625" t="s">
        <v>18</v>
      </c>
      <c r="C625">
        <v>3</v>
      </c>
      <c r="D625" t="s">
        <v>6</v>
      </c>
      <c r="E625">
        <v>77</v>
      </c>
      <c r="F625">
        <v>14</v>
      </c>
      <c r="G625" t="s">
        <v>239</v>
      </c>
      <c r="H625">
        <v>63</v>
      </c>
      <c r="I625" t="str">
        <f t="shared" si="19"/>
        <v>Winner</v>
      </c>
      <c r="J625">
        <f t="shared" si="20"/>
        <v>3</v>
      </c>
      <c r="K625" t="str">
        <f t="shared" si="2"/>
        <v>Higher</v>
      </c>
    </row>
    <row r="626" spans="1:11" x14ac:dyDescent="0.25">
      <c r="A626">
        <v>2003</v>
      </c>
      <c r="B626" t="s">
        <v>18</v>
      </c>
      <c r="C626">
        <v>7</v>
      </c>
      <c r="D626" t="s">
        <v>199</v>
      </c>
      <c r="E626">
        <v>63</v>
      </c>
      <c r="F626">
        <v>10</v>
      </c>
      <c r="G626" t="s">
        <v>246</v>
      </c>
      <c r="H626">
        <v>65</v>
      </c>
      <c r="I626" t="str">
        <f t="shared" si="19"/>
        <v>Loser</v>
      </c>
      <c r="J626">
        <f t="shared" si="20"/>
        <v>10</v>
      </c>
      <c r="K626" t="str">
        <f t="shared" si="2"/>
        <v>Lower</v>
      </c>
    </row>
    <row r="627" spans="1:11" x14ac:dyDescent="0.25">
      <c r="A627">
        <v>2003</v>
      </c>
      <c r="B627" t="s">
        <v>18</v>
      </c>
      <c r="C627">
        <v>2</v>
      </c>
      <c r="D627" t="s">
        <v>162</v>
      </c>
      <c r="E627">
        <v>76</v>
      </c>
      <c r="F627">
        <v>15</v>
      </c>
      <c r="G627" t="s">
        <v>170</v>
      </c>
      <c r="H627">
        <v>73</v>
      </c>
      <c r="I627" t="str">
        <f t="shared" si="19"/>
        <v>Winner</v>
      </c>
      <c r="J627">
        <f t="shared" si="20"/>
        <v>2</v>
      </c>
      <c r="K627" t="str">
        <f t="shared" si="2"/>
        <v>Higher</v>
      </c>
    </row>
    <row r="628" spans="1:11" x14ac:dyDescent="0.25">
      <c r="A628">
        <v>2003</v>
      </c>
      <c r="B628" t="s">
        <v>18</v>
      </c>
      <c r="C628">
        <v>3</v>
      </c>
      <c r="D628" t="s">
        <v>95</v>
      </c>
      <c r="E628">
        <v>71</v>
      </c>
      <c r="F628">
        <v>14</v>
      </c>
      <c r="G628" t="s">
        <v>251</v>
      </c>
      <c r="H628">
        <v>59</v>
      </c>
      <c r="I628" t="str">
        <f t="shared" si="19"/>
        <v>Winner</v>
      </c>
      <c r="J628">
        <f t="shared" si="20"/>
        <v>3</v>
      </c>
      <c r="K628" t="str">
        <f t="shared" si="2"/>
        <v>Higher</v>
      </c>
    </row>
    <row r="629" spans="1:11" x14ac:dyDescent="0.25">
      <c r="A629">
        <v>2003</v>
      </c>
      <c r="B629" t="s">
        <v>18</v>
      </c>
      <c r="C629">
        <v>4</v>
      </c>
      <c r="D629" t="s">
        <v>3</v>
      </c>
      <c r="E629">
        <v>86</v>
      </c>
      <c r="F629">
        <v>13</v>
      </c>
      <c r="G629" t="s">
        <v>195</v>
      </c>
      <c r="H629">
        <v>64</v>
      </c>
      <c r="I629" t="str">
        <f t="shared" si="19"/>
        <v>Winner</v>
      </c>
      <c r="J629">
        <f t="shared" si="20"/>
        <v>4</v>
      </c>
      <c r="K629" t="str">
        <f t="shared" si="2"/>
        <v>Higher</v>
      </c>
    </row>
    <row r="630" spans="1:11" x14ac:dyDescent="0.25">
      <c r="A630">
        <v>2003</v>
      </c>
      <c r="B630" t="s">
        <v>18</v>
      </c>
      <c r="C630">
        <v>2</v>
      </c>
      <c r="D630" t="s">
        <v>5</v>
      </c>
      <c r="E630">
        <v>85</v>
      </c>
      <c r="F630">
        <v>15</v>
      </c>
      <c r="G630" t="s">
        <v>171</v>
      </c>
      <c r="H630">
        <v>55</v>
      </c>
      <c r="I630" t="str">
        <f t="shared" si="19"/>
        <v>Winner</v>
      </c>
      <c r="J630">
        <f t="shared" si="20"/>
        <v>2</v>
      </c>
      <c r="K630" t="str">
        <f t="shared" si="2"/>
        <v>Higher</v>
      </c>
    </row>
    <row r="631" spans="1:11" x14ac:dyDescent="0.25">
      <c r="A631">
        <v>2003</v>
      </c>
      <c r="B631" t="s">
        <v>18</v>
      </c>
      <c r="C631">
        <v>8</v>
      </c>
      <c r="D631" t="s">
        <v>32</v>
      </c>
      <c r="E631">
        <v>76</v>
      </c>
      <c r="F631">
        <v>9</v>
      </c>
      <c r="G631" t="s">
        <v>97</v>
      </c>
      <c r="H631">
        <v>74</v>
      </c>
      <c r="I631" t="str">
        <f t="shared" si="19"/>
        <v>Winner</v>
      </c>
      <c r="J631">
        <f t="shared" si="20"/>
        <v>8</v>
      </c>
      <c r="K631" t="str">
        <f t="shared" si="2"/>
        <v>Higher</v>
      </c>
    </row>
    <row r="632" spans="1:11" x14ac:dyDescent="0.25">
      <c r="A632">
        <v>2003</v>
      </c>
      <c r="B632" t="s">
        <v>18</v>
      </c>
      <c r="C632">
        <v>1</v>
      </c>
      <c r="D632" t="s">
        <v>43</v>
      </c>
      <c r="E632">
        <v>71</v>
      </c>
      <c r="F632">
        <v>16</v>
      </c>
      <c r="G632" t="s">
        <v>252</v>
      </c>
      <c r="H632">
        <v>54</v>
      </c>
      <c r="I632" t="str">
        <f t="shared" si="19"/>
        <v>Winner</v>
      </c>
      <c r="J632">
        <f t="shared" si="20"/>
        <v>1</v>
      </c>
      <c r="K632" t="str">
        <f t="shared" si="2"/>
        <v>Higher</v>
      </c>
    </row>
    <row r="633" spans="1:11" x14ac:dyDescent="0.25">
      <c r="A633">
        <v>2003</v>
      </c>
      <c r="B633" t="s">
        <v>18</v>
      </c>
      <c r="C633">
        <v>1</v>
      </c>
      <c r="D633" t="s">
        <v>35</v>
      </c>
      <c r="E633">
        <v>80</v>
      </c>
      <c r="F633">
        <v>16</v>
      </c>
      <c r="G633" t="s">
        <v>115</v>
      </c>
      <c r="H633">
        <v>51</v>
      </c>
      <c r="I633" t="str">
        <f t="shared" si="19"/>
        <v>Winner</v>
      </c>
      <c r="J633">
        <f t="shared" si="20"/>
        <v>1</v>
      </c>
      <c r="K633" t="str">
        <f t="shared" si="2"/>
        <v>Higher</v>
      </c>
    </row>
    <row r="634" spans="1:11" x14ac:dyDescent="0.25">
      <c r="A634">
        <v>2003</v>
      </c>
      <c r="B634" t="s">
        <v>18</v>
      </c>
      <c r="C634">
        <v>8</v>
      </c>
      <c r="D634" t="s">
        <v>10</v>
      </c>
      <c r="E634">
        <v>69</v>
      </c>
      <c r="F634">
        <v>9</v>
      </c>
      <c r="G634" t="s">
        <v>15</v>
      </c>
      <c r="H634">
        <v>74</v>
      </c>
      <c r="I634" t="str">
        <f t="shared" si="19"/>
        <v>Loser</v>
      </c>
      <c r="J634">
        <f t="shared" si="20"/>
        <v>9</v>
      </c>
      <c r="K634" t="str">
        <f t="shared" si="2"/>
        <v>Lower</v>
      </c>
    </row>
    <row r="635" spans="1:11" x14ac:dyDescent="0.25">
      <c r="A635">
        <v>2003</v>
      </c>
      <c r="B635" t="s">
        <v>18</v>
      </c>
      <c r="C635">
        <v>5</v>
      </c>
      <c r="D635" t="s">
        <v>23</v>
      </c>
      <c r="E635">
        <v>70</v>
      </c>
      <c r="F635">
        <v>12</v>
      </c>
      <c r="G635" t="s">
        <v>225</v>
      </c>
      <c r="H635">
        <v>69</v>
      </c>
      <c r="I635" t="str">
        <f t="shared" si="19"/>
        <v>Winner</v>
      </c>
      <c r="J635">
        <f t="shared" si="20"/>
        <v>5</v>
      </c>
      <c r="K635" t="str">
        <f t="shared" si="2"/>
        <v>Higher</v>
      </c>
    </row>
    <row r="636" spans="1:11" x14ac:dyDescent="0.25">
      <c r="A636">
        <v>2003</v>
      </c>
      <c r="B636" t="s">
        <v>18</v>
      </c>
      <c r="C636">
        <v>4</v>
      </c>
      <c r="D636" t="s">
        <v>36</v>
      </c>
      <c r="E636">
        <v>65</v>
      </c>
      <c r="F636">
        <v>13</v>
      </c>
      <c r="G636" t="s">
        <v>29</v>
      </c>
      <c r="H636">
        <v>60</v>
      </c>
      <c r="I636" t="str">
        <f t="shared" si="19"/>
        <v>Winner</v>
      </c>
      <c r="J636">
        <f t="shared" si="20"/>
        <v>4</v>
      </c>
      <c r="K636" t="str">
        <f t="shared" si="2"/>
        <v>Higher</v>
      </c>
    </row>
    <row r="637" spans="1:11" x14ac:dyDescent="0.25">
      <c r="A637">
        <v>2003</v>
      </c>
      <c r="B637" t="s">
        <v>18</v>
      </c>
      <c r="C637">
        <v>6</v>
      </c>
      <c r="D637" t="s">
        <v>14</v>
      </c>
      <c r="E637">
        <v>73</v>
      </c>
      <c r="F637">
        <v>11</v>
      </c>
      <c r="G637" t="s">
        <v>248</v>
      </c>
      <c r="H637">
        <v>79</v>
      </c>
      <c r="I637" t="str">
        <f t="shared" si="19"/>
        <v>Loser</v>
      </c>
      <c r="J637">
        <f t="shared" si="20"/>
        <v>11</v>
      </c>
      <c r="K637" t="str">
        <f t="shared" si="2"/>
        <v>Lower</v>
      </c>
    </row>
    <row r="638" spans="1:11" x14ac:dyDescent="0.25">
      <c r="A638">
        <v>2003</v>
      </c>
      <c r="B638" t="s">
        <v>18</v>
      </c>
      <c r="C638">
        <v>3</v>
      </c>
      <c r="D638" t="s">
        <v>22</v>
      </c>
      <c r="E638">
        <v>67</v>
      </c>
      <c r="F638">
        <v>14</v>
      </c>
      <c r="G638" t="s">
        <v>119</v>
      </c>
      <c r="H638">
        <v>57</v>
      </c>
      <c r="I638" t="str">
        <f t="shared" si="19"/>
        <v>Winner</v>
      </c>
      <c r="J638">
        <f t="shared" si="20"/>
        <v>3</v>
      </c>
      <c r="K638" t="str">
        <f t="shared" si="2"/>
        <v>Higher</v>
      </c>
    </row>
    <row r="639" spans="1:11" x14ac:dyDescent="0.25">
      <c r="A639">
        <v>2003</v>
      </c>
      <c r="B639" t="s">
        <v>18</v>
      </c>
      <c r="C639">
        <v>7</v>
      </c>
      <c r="D639" t="s">
        <v>25</v>
      </c>
      <c r="E639">
        <v>71</v>
      </c>
      <c r="F639">
        <v>10</v>
      </c>
      <c r="G639" t="s">
        <v>175</v>
      </c>
      <c r="H639">
        <v>84</v>
      </c>
      <c r="I639" t="str">
        <f t="shared" si="19"/>
        <v>Loser</v>
      </c>
      <c r="J639">
        <f t="shared" si="20"/>
        <v>10</v>
      </c>
      <c r="K639" t="str">
        <f t="shared" si="2"/>
        <v>Lower</v>
      </c>
    </row>
    <row r="640" spans="1:11" x14ac:dyDescent="0.25">
      <c r="A640">
        <v>2003</v>
      </c>
      <c r="B640" t="s">
        <v>18</v>
      </c>
      <c r="C640">
        <v>2</v>
      </c>
      <c r="D640" t="s">
        <v>1</v>
      </c>
      <c r="E640">
        <v>64</v>
      </c>
      <c r="F640">
        <v>15</v>
      </c>
      <c r="G640" t="s">
        <v>150</v>
      </c>
      <c r="H640">
        <v>61</v>
      </c>
      <c r="I640" t="str">
        <f t="shared" si="19"/>
        <v>Winner</v>
      </c>
      <c r="J640">
        <f t="shared" si="20"/>
        <v>2</v>
      </c>
      <c r="K640" t="str">
        <f t="shared" si="2"/>
        <v>Higher</v>
      </c>
    </row>
    <row r="641" spans="1:11" x14ac:dyDescent="0.25">
      <c r="A641">
        <v>2003</v>
      </c>
      <c r="B641" t="s">
        <v>18</v>
      </c>
      <c r="C641">
        <v>5</v>
      </c>
      <c r="D641" t="s">
        <v>9</v>
      </c>
      <c r="E641">
        <v>81</v>
      </c>
      <c r="F641">
        <v>12</v>
      </c>
      <c r="G641" t="s">
        <v>215</v>
      </c>
      <c r="H641">
        <v>74</v>
      </c>
      <c r="I641" t="str">
        <f t="shared" si="19"/>
        <v>Winner</v>
      </c>
      <c r="J641">
        <f t="shared" si="20"/>
        <v>5</v>
      </c>
      <c r="K641" t="str">
        <f t="shared" si="2"/>
        <v>Higher</v>
      </c>
    </row>
    <row r="642" spans="1:11" x14ac:dyDescent="0.25">
      <c r="A642">
        <v>2003</v>
      </c>
      <c r="B642" t="s">
        <v>18</v>
      </c>
      <c r="C642">
        <v>4</v>
      </c>
      <c r="D642" t="s">
        <v>176</v>
      </c>
      <c r="E642">
        <v>71</v>
      </c>
      <c r="F642">
        <v>13</v>
      </c>
      <c r="G642" t="s">
        <v>247</v>
      </c>
      <c r="H642">
        <v>84</v>
      </c>
      <c r="I642" t="str">
        <f t="shared" ref="I642:I705" si="21">IF($E642&gt;$H642,"Winner","Loser")</f>
        <v>Loser</v>
      </c>
      <c r="J642">
        <f t="shared" ref="J642:J705" si="22">IF($E642&gt;$H642,$C642,$F642)</f>
        <v>13</v>
      </c>
      <c r="K642" t="str">
        <f t="shared" si="2"/>
        <v>Lower</v>
      </c>
    </row>
    <row r="643" spans="1:11" x14ac:dyDescent="0.25">
      <c r="A643">
        <v>2003</v>
      </c>
      <c r="B643" t="s">
        <v>18</v>
      </c>
      <c r="C643">
        <v>6</v>
      </c>
      <c r="D643" t="s">
        <v>20</v>
      </c>
      <c r="E643">
        <v>72</v>
      </c>
      <c r="F643">
        <v>11</v>
      </c>
      <c r="G643" t="s">
        <v>206</v>
      </c>
      <c r="H643">
        <v>71</v>
      </c>
      <c r="I643" t="str">
        <f t="shared" si="21"/>
        <v>Winner</v>
      </c>
      <c r="J643">
        <f t="shared" si="22"/>
        <v>6</v>
      </c>
      <c r="K643" t="str">
        <f t="shared" si="2"/>
        <v>Higher</v>
      </c>
    </row>
    <row r="644" spans="1:11" x14ac:dyDescent="0.25">
      <c r="A644">
        <v>2003</v>
      </c>
      <c r="B644" t="s">
        <v>18</v>
      </c>
      <c r="C644">
        <v>5</v>
      </c>
      <c r="D644" t="s">
        <v>127</v>
      </c>
      <c r="E644">
        <v>58</v>
      </c>
      <c r="F644">
        <v>12</v>
      </c>
      <c r="G644" t="s">
        <v>121</v>
      </c>
      <c r="H644">
        <v>53</v>
      </c>
      <c r="I644" t="str">
        <f t="shared" si="21"/>
        <v>Winner</v>
      </c>
      <c r="J644">
        <f t="shared" si="22"/>
        <v>5</v>
      </c>
      <c r="K644" t="str">
        <f t="shared" si="2"/>
        <v>Higher</v>
      </c>
    </row>
    <row r="645" spans="1:11" x14ac:dyDescent="0.25">
      <c r="A645">
        <v>2003</v>
      </c>
      <c r="B645" t="s">
        <v>18</v>
      </c>
      <c r="C645">
        <v>3</v>
      </c>
      <c r="D645" t="s">
        <v>11</v>
      </c>
      <c r="E645">
        <v>72</v>
      </c>
      <c r="F645">
        <v>14</v>
      </c>
      <c r="G645" t="s">
        <v>214</v>
      </c>
      <c r="H645">
        <v>68</v>
      </c>
      <c r="I645" t="str">
        <f t="shared" si="21"/>
        <v>Winner</v>
      </c>
      <c r="J645">
        <f t="shared" si="22"/>
        <v>3</v>
      </c>
      <c r="K645" t="str">
        <f t="shared" si="2"/>
        <v>Higher</v>
      </c>
    </row>
    <row r="646" spans="1:11" x14ac:dyDescent="0.25">
      <c r="A646">
        <v>2003</v>
      </c>
      <c r="B646" t="s">
        <v>18</v>
      </c>
      <c r="C646">
        <v>4</v>
      </c>
      <c r="D646" t="s">
        <v>189</v>
      </c>
      <c r="E646">
        <v>77</v>
      </c>
      <c r="F646">
        <v>13</v>
      </c>
      <c r="G646" t="s">
        <v>191</v>
      </c>
      <c r="H646">
        <v>69</v>
      </c>
      <c r="I646" t="str">
        <f t="shared" si="21"/>
        <v>Winner</v>
      </c>
      <c r="J646">
        <f t="shared" si="22"/>
        <v>4</v>
      </c>
      <c r="K646" t="str">
        <f t="shared" si="2"/>
        <v>Higher</v>
      </c>
    </row>
    <row r="647" spans="1:11" x14ac:dyDescent="0.25">
      <c r="A647">
        <v>2003</v>
      </c>
      <c r="B647" t="s">
        <v>31</v>
      </c>
      <c r="C647">
        <v>16</v>
      </c>
      <c r="D647" t="s">
        <v>122</v>
      </c>
      <c r="E647">
        <v>92</v>
      </c>
      <c r="F647">
        <v>16</v>
      </c>
      <c r="G647" t="s">
        <v>253</v>
      </c>
      <c r="H647">
        <v>84</v>
      </c>
      <c r="I647" t="str">
        <f t="shared" si="21"/>
        <v>Winner</v>
      </c>
      <c r="J647">
        <f t="shared" si="22"/>
        <v>16</v>
      </c>
      <c r="K647" t="str">
        <f t="shared" si="2"/>
        <v>Higher</v>
      </c>
    </row>
    <row r="648" spans="1:11" x14ac:dyDescent="0.25">
      <c r="A648">
        <v>2002</v>
      </c>
      <c r="B648" t="s">
        <v>0</v>
      </c>
      <c r="C648">
        <v>5</v>
      </c>
      <c r="D648" t="s">
        <v>8</v>
      </c>
      <c r="E648">
        <v>52</v>
      </c>
      <c r="F648">
        <v>1</v>
      </c>
      <c r="G648" t="s">
        <v>161</v>
      </c>
      <c r="H648">
        <v>64</v>
      </c>
      <c r="I648" t="str">
        <f t="shared" si="21"/>
        <v>Loser</v>
      </c>
      <c r="J648">
        <f t="shared" si="22"/>
        <v>1</v>
      </c>
      <c r="K648" t="str">
        <f t="shared" si="2"/>
        <v>Lower</v>
      </c>
    </row>
    <row r="649" spans="1:11" x14ac:dyDescent="0.25">
      <c r="A649">
        <v>2002</v>
      </c>
      <c r="B649" t="s">
        <v>2</v>
      </c>
      <c r="C649">
        <v>5</v>
      </c>
      <c r="D649" t="s">
        <v>8</v>
      </c>
      <c r="E649">
        <v>73</v>
      </c>
      <c r="F649">
        <v>2</v>
      </c>
      <c r="G649" t="s">
        <v>43</v>
      </c>
      <c r="H649">
        <v>64</v>
      </c>
      <c r="I649" t="str">
        <f t="shared" si="21"/>
        <v>Winner</v>
      </c>
      <c r="J649">
        <f t="shared" si="22"/>
        <v>5</v>
      </c>
      <c r="K649" t="str">
        <f t="shared" si="2"/>
        <v>Higher</v>
      </c>
    </row>
    <row r="650" spans="1:11" x14ac:dyDescent="0.25">
      <c r="A650">
        <v>2002</v>
      </c>
      <c r="B650" t="s">
        <v>2</v>
      </c>
      <c r="C650">
        <v>1</v>
      </c>
      <c r="D650" t="s">
        <v>161</v>
      </c>
      <c r="E650">
        <v>97</v>
      </c>
      <c r="F650">
        <v>1</v>
      </c>
      <c r="G650" t="s">
        <v>1</v>
      </c>
      <c r="H650">
        <v>88</v>
      </c>
      <c r="I650" t="str">
        <f t="shared" si="21"/>
        <v>Winner</v>
      </c>
      <c r="J650">
        <f t="shared" si="22"/>
        <v>1</v>
      </c>
      <c r="K650" t="str">
        <f t="shared" si="2"/>
        <v>Higher</v>
      </c>
    </row>
    <row r="651" spans="1:11" x14ac:dyDescent="0.25">
      <c r="A651">
        <v>2002</v>
      </c>
      <c r="B651" t="s">
        <v>4</v>
      </c>
      <c r="C651">
        <v>1</v>
      </c>
      <c r="D651" t="s">
        <v>1</v>
      </c>
      <c r="E651">
        <v>104</v>
      </c>
      <c r="F651">
        <v>2</v>
      </c>
      <c r="G651" t="s">
        <v>44</v>
      </c>
      <c r="H651">
        <v>86</v>
      </c>
      <c r="I651" t="str">
        <f t="shared" si="21"/>
        <v>Winner</v>
      </c>
      <c r="J651">
        <f t="shared" si="22"/>
        <v>1</v>
      </c>
      <c r="K651" t="str">
        <f t="shared" si="2"/>
        <v>Higher</v>
      </c>
    </row>
    <row r="652" spans="1:11" x14ac:dyDescent="0.25">
      <c r="A652">
        <v>2002</v>
      </c>
      <c r="B652" t="s">
        <v>4</v>
      </c>
      <c r="C652">
        <v>1</v>
      </c>
      <c r="D652" t="s">
        <v>161</v>
      </c>
      <c r="E652">
        <v>90</v>
      </c>
      <c r="F652">
        <v>2</v>
      </c>
      <c r="G652" t="s">
        <v>127</v>
      </c>
      <c r="H652">
        <v>82</v>
      </c>
      <c r="I652" t="str">
        <f t="shared" si="21"/>
        <v>Winner</v>
      </c>
      <c r="J652">
        <f t="shared" si="22"/>
        <v>1</v>
      </c>
      <c r="K652" t="str">
        <f t="shared" si="2"/>
        <v>Higher</v>
      </c>
    </row>
    <row r="653" spans="1:11" x14ac:dyDescent="0.25">
      <c r="A653">
        <v>2002</v>
      </c>
      <c r="B653" t="s">
        <v>4</v>
      </c>
      <c r="C653">
        <v>5</v>
      </c>
      <c r="D653" t="s">
        <v>8</v>
      </c>
      <c r="E653">
        <v>81</v>
      </c>
      <c r="F653">
        <v>10</v>
      </c>
      <c r="G653" t="s">
        <v>204</v>
      </c>
      <c r="H653">
        <v>69</v>
      </c>
      <c r="I653" t="str">
        <f t="shared" si="21"/>
        <v>Winner</v>
      </c>
      <c r="J653">
        <f t="shared" si="22"/>
        <v>5</v>
      </c>
      <c r="K653" t="str">
        <f t="shared" si="2"/>
        <v>Higher</v>
      </c>
    </row>
    <row r="654" spans="1:11" x14ac:dyDescent="0.25">
      <c r="A654">
        <v>2002</v>
      </c>
      <c r="B654" t="s">
        <v>4</v>
      </c>
      <c r="C654">
        <v>12</v>
      </c>
      <c r="D654" t="s">
        <v>20</v>
      </c>
      <c r="E654">
        <v>75</v>
      </c>
      <c r="F654">
        <v>2</v>
      </c>
      <c r="G654" t="s">
        <v>43</v>
      </c>
      <c r="H654">
        <v>81</v>
      </c>
      <c r="I654" t="str">
        <f t="shared" si="21"/>
        <v>Loser</v>
      </c>
      <c r="J654">
        <f t="shared" si="22"/>
        <v>2</v>
      </c>
      <c r="K654" t="str">
        <f t="shared" si="2"/>
        <v>Lower</v>
      </c>
    </row>
    <row r="655" spans="1:11" x14ac:dyDescent="0.25">
      <c r="A655">
        <v>2002</v>
      </c>
      <c r="B655" t="s">
        <v>7</v>
      </c>
      <c r="C655">
        <v>6</v>
      </c>
      <c r="D655" t="s">
        <v>110</v>
      </c>
      <c r="E655">
        <v>70</v>
      </c>
      <c r="F655">
        <v>2</v>
      </c>
      <c r="G655" t="s">
        <v>44</v>
      </c>
      <c r="H655">
        <v>72</v>
      </c>
      <c r="I655" t="str">
        <f t="shared" si="21"/>
        <v>Loser</v>
      </c>
      <c r="J655">
        <f t="shared" si="22"/>
        <v>2</v>
      </c>
      <c r="K655" t="str">
        <f t="shared" si="2"/>
        <v>Lower</v>
      </c>
    </row>
    <row r="656" spans="1:11" x14ac:dyDescent="0.25">
      <c r="A656">
        <v>2002</v>
      </c>
      <c r="B656" t="s">
        <v>7</v>
      </c>
      <c r="C656">
        <v>1</v>
      </c>
      <c r="D656" t="s">
        <v>1</v>
      </c>
      <c r="E656">
        <v>73</v>
      </c>
      <c r="F656">
        <v>4</v>
      </c>
      <c r="G656" t="s">
        <v>36</v>
      </c>
      <c r="H656">
        <v>69</v>
      </c>
      <c r="I656" t="str">
        <f t="shared" si="21"/>
        <v>Winner</v>
      </c>
      <c r="J656">
        <f t="shared" si="22"/>
        <v>1</v>
      </c>
      <c r="K656" t="str">
        <f t="shared" si="2"/>
        <v>Higher</v>
      </c>
    </row>
    <row r="657" spans="1:11" x14ac:dyDescent="0.25">
      <c r="A657">
        <v>2002</v>
      </c>
      <c r="B657" t="s">
        <v>7</v>
      </c>
      <c r="C657">
        <v>1</v>
      </c>
      <c r="D657" t="s">
        <v>161</v>
      </c>
      <c r="E657">
        <v>78</v>
      </c>
      <c r="F657">
        <v>4</v>
      </c>
      <c r="G657" t="s">
        <v>91</v>
      </c>
      <c r="H657">
        <v>68</v>
      </c>
      <c r="I657" t="str">
        <f t="shared" si="21"/>
        <v>Winner</v>
      </c>
      <c r="J657">
        <f t="shared" si="22"/>
        <v>1</v>
      </c>
      <c r="K657" t="str">
        <f t="shared" si="2"/>
        <v>Higher</v>
      </c>
    </row>
    <row r="658" spans="1:11" x14ac:dyDescent="0.25">
      <c r="A658">
        <v>2002</v>
      </c>
      <c r="B658" t="s">
        <v>7</v>
      </c>
      <c r="C658">
        <v>11</v>
      </c>
      <c r="D658" t="s">
        <v>206</v>
      </c>
      <c r="E658">
        <v>59</v>
      </c>
      <c r="F658">
        <v>2</v>
      </c>
      <c r="G658" t="s">
        <v>127</v>
      </c>
      <c r="H658">
        <v>71</v>
      </c>
      <c r="I658" t="str">
        <f t="shared" si="21"/>
        <v>Loser</v>
      </c>
      <c r="J658">
        <f t="shared" si="22"/>
        <v>2</v>
      </c>
      <c r="K658" t="str">
        <f t="shared" si="2"/>
        <v>Lower</v>
      </c>
    </row>
    <row r="659" spans="1:11" x14ac:dyDescent="0.25">
      <c r="A659">
        <v>2002</v>
      </c>
      <c r="B659" t="s">
        <v>7</v>
      </c>
      <c r="C659">
        <v>1</v>
      </c>
      <c r="D659" t="s">
        <v>22</v>
      </c>
      <c r="E659">
        <v>73</v>
      </c>
      <c r="F659">
        <v>5</v>
      </c>
      <c r="G659" t="s">
        <v>8</v>
      </c>
      <c r="H659">
        <v>74</v>
      </c>
      <c r="I659" t="str">
        <f t="shared" si="21"/>
        <v>Loser</v>
      </c>
      <c r="J659">
        <f t="shared" si="22"/>
        <v>5</v>
      </c>
      <c r="K659" t="str">
        <f t="shared" si="2"/>
        <v>Lower</v>
      </c>
    </row>
    <row r="660" spans="1:11" x14ac:dyDescent="0.25">
      <c r="A660">
        <v>2002</v>
      </c>
      <c r="B660" t="s">
        <v>7</v>
      </c>
      <c r="C660">
        <v>8</v>
      </c>
      <c r="D660" t="s">
        <v>37</v>
      </c>
      <c r="E660">
        <v>73</v>
      </c>
      <c r="F660">
        <v>12</v>
      </c>
      <c r="G660" t="s">
        <v>20</v>
      </c>
      <c r="H660">
        <v>82</v>
      </c>
      <c r="I660" t="str">
        <f t="shared" si="21"/>
        <v>Loser</v>
      </c>
      <c r="J660">
        <f t="shared" si="22"/>
        <v>12</v>
      </c>
      <c r="K660" t="str">
        <f t="shared" si="2"/>
        <v>Lower</v>
      </c>
    </row>
    <row r="661" spans="1:11" x14ac:dyDescent="0.25">
      <c r="A661">
        <v>2002</v>
      </c>
      <c r="B661" t="s">
        <v>7</v>
      </c>
      <c r="C661">
        <v>3</v>
      </c>
      <c r="D661" t="s">
        <v>35</v>
      </c>
      <c r="E661">
        <v>67</v>
      </c>
      <c r="F661">
        <v>2</v>
      </c>
      <c r="G661" t="s">
        <v>43</v>
      </c>
      <c r="H661">
        <v>88</v>
      </c>
      <c r="I661" t="str">
        <f t="shared" si="21"/>
        <v>Loser</v>
      </c>
      <c r="J661">
        <f t="shared" si="22"/>
        <v>2</v>
      </c>
      <c r="K661" t="str">
        <f t="shared" si="2"/>
        <v>Lower</v>
      </c>
    </row>
    <row r="662" spans="1:11" x14ac:dyDescent="0.25">
      <c r="A662">
        <v>2002</v>
      </c>
      <c r="B662" t="s">
        <v>7</v>
      </c>
      <c r="C662">
        <v>3</v>
      </c>
      <c r="D662" t="s">
        <v>38</v>
      </c>
      <c r="E662">
        <v>73</v>
      </c>
      <c r="F662">
        <v>10</v>
      </c>
      <c r="G662" t="s">
        <v>204</v>
      </c>
      <c r="H662">
        <v>78</v>
      </c>
      <c r="I662" t="str">
        <f t="shared" si="21"/>
        <v>Loser</v>
      </c>
      <c r="J662">
        <f t="shared" si="22"/>
        <v>10</v>
      </c>
      <c r="K662" t="str">
        <f t="shared" si="2"/>
        <v>Lower</v>
      </c>
    </row>
    <row r="663" spans="1:11" x14ac:dyDescent="0.25">
      <c r="A663">
        <v>2002</v>
      </c>
      <c r="B663" t="s">
        <v>12</v>
      </c>
      <c r="C663">
        <v>11</v>
      </c>
      <c r="D663" t="s">
        <v>254</v>
      </c>
      <c r="E663">
        <v>60</v>
      </c>
      <c r="F663">
        <v>3</v>
      </c>
      <c r="G663" t="s">
        <v>35</v>
      </c>
      <c r="H663">
        <v>68</v>
      </c>
      <c r="I663" t="str">
        <f t="shared" si="21"/>
        <v>Loser</v>
      </c>
      <c r="J663">
        <f t="shared" si="22"/>
        <v>3</v>
      </c>
      <c r="K663" t="str">
        <f t="shared" si="2"/>
        <v>Lower</v>
      </c>
    </row>
    <row r="664" spans="1:11" x14ac:dyDescent="0.25">
      <c r="A664">
        <v>2002</v>
      </c>
      <c r="B664" t="s">
        <v>12</v>
      </c>
      <c r="C664">
        <v>12</v>
      </c>
      <c r="D664" t="s">
        <v>14</v>
      </c>
      <c r="E664">
        <v>60</v>
      </c>
      <c r="F664">
        <v>4</v>
      </c>
      <c r="G664" t="s">
        <v>36</v>
      </c>
      <c r="H664">
        <v>72</v>
      </c>
      <c r="I664" t="str">
        <f t="shared" si="21"/>
        <v>Loser</v>
      </c>
      <c r="J664">
        <f t="shared" si="22"/>
        <v>4</v>
      </c>
      <c r="K664" t="str">
        <f t="shared" si="2"/>
        <v>Lower</v>
      </c>
    </row>
    <row r="665" spans="1:11" x14ac:dyDescent="0.25">
      <c r="A665">
        <v>2002</v>
      </c>
      <c r="B665" t="s">
        <v>12</v>
      </c>
      <c r="C665">
        <v>6</v>
      </c>
      <c r="D665" t="s">
        <v>110</v>
      </c>
      <c r="E665">
        <v>68</v>
      </c>
      <c r="F665">
        <v>3</v>
      </c>
      <c r="G665" t="s">
        <v>186</v>
      </c>
      <c r="H665">
        <v>64</v>
      </c>
      <c r="I665" t="str">
        <f t="shared" si="21"/>
        <v>Winner</v>
      </c>
      <c r="J665">
        <f t="shared" si="22"/>
        <v>6</v>
      </c>
      <c r="K665" t="str">
        <f t="shared" si="2"/>
        <v>Higher</v>
      </c>
    </row>
    <row r="666" spans="1:11" x14ac:dyDescent="0.25">
      <c r="A666">
        <v>2002</v>
      </c>
      <c r="B666" t="s">
        <v>12</v>
      </c>
      <c r="C666">
        <v>6</v>
      </c>
      <c r="D666" t="s">
        <v>32</v>
      </c>
      <c r="E666">
        <v>50</v>
      </c>
      <c r="F666">
        <v>3</v>
      </c>
      <c r="G666" t="s">
        <v>38</v>
      </c>
      <c r="H666">
        <v>63</v>
      </c>
      <c r="I666" t="str">
        <f t="shared" si="21"/>
        <v>Loser</v>
      </c>
      <c r="J666">
        <f t="shared" si="22"/>
        <v>3</v>
      </c>
      <c r="K666" t="str">
        <f t="shared" si="2"/>
        <v>Lower</v>
      </c>
    </row>
    <row r="667" spans="1:11" x14ac:dyDescent="0.25">
      <c r="A667">
        <v>2002</v>
      </c>
      <c r="B667" t="s">
        <v>12</v>
      </c>
      <c r="C667">
        <v>11</v>
      </c>
      <c r="D667" t="s">
        <v>206</v>
      </c>
      <c r="E667">
        <v>77</v>
      </c>
      <c r="F667">
        <v>3</v>
      </c>
      <c r="G667" t="s">
        <v>144</v>
      </c>
      <c r="H667">
        <v>75</v>
      </c>
      <c r="I667" t="str">
        <f t="shared" si="21"/>
        <v>Winner</v>
      </c>
      <c r="J667">
        <f t="shared" si="22"/>
        <v>11</v>
      </c>
      <c r="K667" t="str">
        <f t="shared" si="2"/>
        <v>Higher</v>
      </c>
    </row>
    <row r="668" spans="1:11" x14ac:dyDescent="0.25">
      <c r="A668">
        <v>2002</v>
      </c>
      <c r="B668" t="s">
        <v>12</v>
      </c>
      <c r="C668">
        <v>7</v>
      </c>
      <c r="D668" t="s">
        <v>97</v>
      </c>
      <c r="E668">
        <v>74</v>
      </c>
      <c r="F668">
        <v>2</v>
      </c>
      <c r="G668" t="s">
        <v>127</v>
      </c>
      <c r="H668">
        <v>77</v>
      </c>
      <c r="I668" t="str">
        <f t="shared" si="21"/>
        <v>Loser</v>
      </c>
      <c r="J668">
        <f t="shared" si="22"/>
        <v>2</v>
      </c>
      <c r="K668" t="str">
        <f t="shared" si="2"/>
        <v>Lower</v>
      </c>
    </row>
    <row r="669" spans="1:11" x14ac:dyDescent="0.25">
      <c r="A669">
        <v>2002</v>
      </c>
      <c r="B669" t="s">
        <v>12</v>
      </c>
      <c r="C669">
        <v>10</v>
      </c>
      <c r="D669" t="s">
        <v>204</v>
      </c>
      <c r="E669">
        <v>71</v>
      </c>
      <c r="F669">
        <v>2</v>
      </c>
      <c r="G669" t="s">
        <v>111</v>
      </c>
      <c r="H669">
        <v>58</v>
      </c>
      <c r="I669" t="str">
        <f t="shared" si="21"/>
        <v>Winner</v>
      </c>
      <c r="J669">
        <f t="shared" si="22"/>
        <v>10</v>
      </c>
      <c r="K669" t="str">
        <f t="shared" si="2"/>
        <v>Higher</v>
      </c>
    </row>
    <row r="670" spans="1:11" x14ac:dyDescent="0.25">
      <c r="A670">
        <v>2002</v>
      </c>
      <c r="B670" t="s">
        <v>12</v>
      </c>
      <c r="C670">
        <v>1</v>
      </c>
      <c r="D670" t="s">
        <v>10</v>
      </c>
      <c r="E670">
        <v>101</v>
      </c>
      <c r="F670">
        <v>8</v>
      </c>
      <c r="G670" t="s">
        <v>37</v>
      </c>
      <c r="H670">
        <v>105</v>
      </c>
      <c r="I670" t="str">
        <f t="shared" si="21"/>
        <v>Loser</v>
      </c>
      <c r="J670">
        <f t="shared" si="22"/>
        <v>8</v>
      </c>
      <c r="K670" t="str">
        <f t="shared" si="2"/>
        <v>Lower</v>
      </c>
    </row>
    <row r="671" spans="1:11" x14ac:dyDescent="0.25">
      <c r="A671">
        <v>2002</v>
      </c>
      <c r="B671" t="s">
        <v>12</v>
      </c>
      <c r="C671">
        <v>7</v>
      </c>
      <c r="D671" t="s">
        <v>95</v>
      </c>
      <c r="E671">
        <v>65</v>
      </c>
      <c r="F671">
        <v>2</v>
      </c>
      <c r="G671" t="s">
        <v>43</v>
      </c>
      <c r="H671">
        <v>78</v>
      </c>
      <c r="I671" t="str">
        <f t="shared" si="21"/>
        <v>Loser</v>
      </c>
      <c r="J671">
        <f t="shared" si="22"/>
        <v>2</v>
      </c>
      <c r="K671" t="str">
        <f t="shared" si="2"/>
        <v>Lower</v>
      </c>
    </row>
    <row r="672" spans="1:11" x14ac:dyDescent="0.25">
      <c r="A672">
        <v>2002</v>
      </c>
      <c r="B672" t="s">
        <v>12</v>
      </c>
      <c r="C672">
        <v>1</v>
      </c>
      <c r="D672" t="s">
        <v>161</v>
      </c>
      <c r="E672">
        <v>87</v>
      </c>
      <c r="F672">
        <v>8</v>
      </c>
      <c r="G672" t="s">
        <v>9</v>
      </c>
      <c r="H672">
        <v>57</v>
      </c>
      <c r="I672" t="str">
        <f t="shared" si="21"/>
        <v>Winner</v>
      </c>
      <c r="J672">
        <f t="shared" si="22"/>
        <v>1</v>
      </c>
      <c r="K672" t="str">
        <f t="shared" si="2"/>
        <v>Higher</v>
      </c>
    </row>
    <row r="673" spans="1:11" x14ac:dyDescent="0.25">
      <c r="A673">
        <v>2002</v>
      </c>
      <c r="B673" t="s">
        <v>12</v>
      </c>
      <c r="C673">
        <v>5</v>
      </c>
      <c r="D673" t="s">
        <v>8</v>
      </c>
      <c r="E673">
        <v>76</v>
      </c>
      <c r="F673">
        <v>13</v>
      </c>
      <c r="G673" t="s">
        <v>229</v>
      </c>
      <c r="H673">
        <v>67</v>
      </c>
      <c r="I673" t="str">
        <f t="shared" si="21"/>
        <v>Winner</v>
      </c>
      <c r="J673">
        <f t="shared" si="22"/>
        <v>5</v>
      </c>
      <c r="K673" t="str">
        <f t="shared" si="2"/>
        <v>Higher</v>
      </c>
    </row>
    <row r="674" spans="1:11" x14ac:dyDescent="0.25">
      <c r="A674">
        <v>2002</v>
      </c>
      <c r="B674" t="s">
        <v>12</v>
      </c>
      <c r="C674">
        <v>12</v>
      </c>
      <c r="D674" t="s">
        <v>247</v>
      </c>
      <c r="E674">
        <v>82</v>
      </c>
      <c r="F674">
        <v>4</v>
      </c>
      <c r="G674" t="s">
        <v>91</v>
      </c>
      <c r="H674">
        <v>87</v>
      </c>
      <c r="I674" t="str">
        <f t="shared" si="21"/>
        <v>Loser</v>
      </c>
      <c r="J674">
        <f t="shared" si="22"/>
        <v>4</v>
      </c>
      <c r="K674" t="str">
        <f t="shared" si="2"/>
        <v>Lower</v>
      </c>
    </row>
    <row r="675" spans="1:11" x14ac:dyDescent="0.25">
      <c r="A675">
        <v>2002</v>
      </c>
      <c r="B675" t="s">
        <v>12</v>
      </c>
      <c r="C675">
        <v>12</v>
      </c>
      <c r="D675" t="s">
        <v>20</v>
      </c>
      <c r="E675">
        <v>83</v>
      </c>
      <c r="F675">
        <v>4</v>
      </c>
      <c r="G675" t="s">
        <v>92</v>
      </c>
      <c r="H675">
        <v>67</v>
      </c>
      <c r="I675" t="str">
        <f t="shared" si="21"/>
        <v>Winner</v>
      </c>
      <c r="J675">
        <f t="shared" si="22"/>
        <v>12</v>
      </c>
      <c r="K675" t="str">
        <f t="shared" si="2"/>
        <v>Higher</v>
      </c>
    </row>
    <row r="676" spans="1:11" x14ac:dyDescent="0.25">
      <c r="A676">
        <v>2002</v>
      </c>
      <c r="B676" t="s">
        <v>12</v>
      </c>
      <c r="C676">
        <v>1</v>
      </c>
      <c r="D676" t="s">
        <v>1</v>
      </c>
      <c r="E676">
        <v>86</v>
      </c>
      <c r="F676">
        <v>8</v>
      </c>
      <c r="G676" t="s">
        <v>189</v>
      </c>
      <c r="H676">
        <v>63</v>
      </c>
      <c r="I676" t="str">
        <f t="shared" si="21"/>
        <v>Winner</v>
      </c>
      <c r="J676">
        <f t="shared" si="22"/>
        <v>1</v>
      </c>
      <c r="K676" t="str">
        <f t="shared" si="2"/>
        <v>Higher</v>
      </c>
    </row>
    <row r="677" spans="1:11" x14ac:dyDescent="0.25">
      <c r="A677">
        <v>2002</v>
      </c>
      <c r="B677" t="s">
        <v>12</v>
      </c>
      <c r="C677">
        <v>7</v>
      </c>
      <c r="D677" t="s">
        <v>162</v>
      </c>
      <c r="E677">
        <v>87</v>
      </c>
      <c r="F677">
        <v>2</v>
      </c>
      <c r="G677" t="s">
        <v>44</v>
      </c>
      <c r="H677">
        <v>92</v>
      </c>
      <c r="I677" t="str">
        <f t="shared" si="21"/>
        <v>Loser</v>
      </c>
      <c r="J677">
        <f t="shared" si="22"/>
        <v>2</v>
      </c>
      <c r="K677" t="str">
        <f t="shared" si="2"/>
        <v>Lower</v>
      </c>
    </row>
    <row r="678" spans="1:11" x14ac:dyDescent="0.25">
      <c r="A678">
        <v>2002</v>
      </c>
      <c r="B678" t="s">
        <v>12</v>
      </c>
      <c r="C678">
        <v>1</v>
      </c>
      <c r="D678" t="s">
        <v>22</v>
      </c>
      <c r="E678">
        <v>84</v>
      </c>
      <c r="F678">
        <v>8</v>
      </c>
      <c r="G678" t="s">
        <v>23</v>
      </c>
      <c r="H678">
        <v>77</v>
      </c>
      <c r="I678" t="str">
        <f t="shared" si="21"/>
        <v>Winner</v>
      </c>
      <c r="J678">
        <f t="shared" si="22"/>
        <v>1</v>
      </c>
      <c r="K678" t="str">
        <f t="shared" si="2"/>
        <v>Higher</v>
      </c>
    </row>
    <row r="679" spans="1:11" x14ac:dyDescent="0.25">
      <c r="A679">
        <v>2002</v>
      </c>
      <c r="B679" t="s">
        <v>18</v>
      </c>
      <c r="C679">
        <v>7</v>
      </c>
      <c r="D679" t="s">
        <v>97</v>
      </c>
      <c r="E679">
        <v>69</v>
      </c>
      <c r="F679">
        <v>10</v>
      </c>
      <c r="G679" t="s">
        <v>98</v>
      </c>
      <c r="H679">
        <v>58</v>
      </c>
      <c r="I679" t="str">
        <f t="shared" si="21"/>
        <v>Winner</v>
      </c>
      <c r="J679">
        <f t="shared" si="22"/>
        <v>7</v>
      </c>
      <c r="K679" t="str">
        <f t="shared" si="2"/>
        <v>Higher</v>
      </c>
    </row>
    <row r="680" spans="1:11" x14ac:dyDescent="0.25">
      <c r="A680">
        <v>2002</v>
      </c>
      <c r="B680" t="s">
        <v>18</v>
      </c>
      <c r="C680">
        <v>4</v>
      </c>
      <c r="D680" t="s">
        <v>36</v>
      </c>
      <c r="E680">
        <v>93</v>
      </c>
      <c r="F680">
        <v>13</v>
      </c>
      <c r="G680" t="s">
        <v>112</v>
      </c>
      <c r="H680">
        <v>64</v>
      </c>
      <c r="I680" t="str">
        <f t="shared" si="21"/>
        <v>Winner</v>
      </c>
      <c r="J680">
        <f t="shared" si="22"/>
        <v>4</v>
      </c>
      <c r="K680" t="str">
        <f t="shared" si="2"/>
        <v>Higher</v>
      </c>
    </row>
    <row r="681" spans="1:11" x14ac:dyDescent="0.25">
      <c r="A681">
        <v>2002</v>
      </c>
      <c r="B681" t="s">
        <v>18</v>
      </c>
      <c r="C681">
        <v>6</v>
      </c>
      <c r="D681" t="s">
        <v>110</v>
      </c>
      <c r="E681">
        <v>70</v>
      </c>
      <c r="F681">
        <v>11</v>
      </c>
      <c r="G681" t="s">
        <v>178</v>
      </c>
      <c r="H681">
        <v>57</v>
      </c>
      <c r="I681" t="str">
        <f t="shared" si="21"/>
        <v>Winner</v>
      </c>
      <c r="J681">
        <f t="shared" si="22"/>
        <v>6</v>
      </c>
      <c r="K681" t="str">
        <f t="shared" si="2"/>
        <v>Higher</v>
      </c>
    </row>
    <row r="682" spans="1:11" x14ac:dyDescent="0.25">
      <c r="A682">
        <v>2002</v>
      </c>
      <c r="B682" t="s">
        <v>18</v>
      </c>
      <c r="C682">
        <v>1</v>
      </c>
      <c r="D682" t="s">
        <v>10</v>
      </c>
      <c r="E682">
        <v>90</v>
      </c>
      <c r="F682">
        <v>16</v>
      </c>
      <c r="G682" t="s">
        <v>141</v>
      </c>
      <c r="H682">
        <v>52</v>
      </c>
      <c r="I682" t="str">
        <f t="shared" si="21"/>
        <v>Winner</v>
      </c>
      <c r="J682">
        <f t="shared" si="22"/>
        <v>1</v>
      </c>
      <c r="K682" t="str">
        <f t="shared" si="2"/>
        <v>Higher</v>
      </c>
    </row>
    <row r="683" spans="1:11" x14ac:dyDescent="0.25">
      <c r="A683">
        <v>2002</v>
      </c>
      <c r="B683" t="s">
        <v>18</v>
      </c>
      <c r="C683">
        <v>3</v>
      </c>
      <c r="D683" t="s">
        <v>144</v>
      </c>
      <c r="E683">
        <v>85</v>
      </c>
      <c r="F683">
        <v>14</v>
      </c>
      <c r="G683" t="s">
        <v>106</v>
      </c>
      <c r="H683">
        <v>68</v>
      </c>
      <c r="I683" t="str">
        <f t="shared" si="21"/>
        <v>Winner</v>
      </c>
      <c r="J683">
        <f t="shared" si="22"/>
        <v>3</v>
      </c>
      <c r="K683" t="str">
        <f t="shared" si="2"/>
        <v>Higher</v>
      </c>
    </row>
    <row r="684" spans="1:11" x14ac:dyDescent="0.25">
      <c r="A684">
        <v>2002</v>
      </c>
      <c r="B684" t="s">
        <v>18</v>
      </c>
      <c r="C684">
        <v>6</v>
      </c>
      <c r="D684" t="s">
        <v>220</v>
      </c>
      <c r="E684">
        <v>68</v>
      </c>
      <c r="F684">
        <v>11</v>
      </c>
      <c r="G684" t="s">
        <v>206</v>
      </c>
      <c r="H684">
        <v>76</v>
      </c>
      <c r="I684" t="str">
        <f t="shared" si="21"/>
        <v>Loser</v>
      </c>
      <c r="J684">
        <f t="shared" si="22"/>
        <v>11</v>
      </c>
      <c r="K684" t="str">
        <f t="shared" si="2"/>
        <v>Lower</v>
      </c>
    </row>
    <row r="685" spans="1:11" x14ac:dyDescent="0.25">
      <c r="A685">
        <v>2002</v>
      </c>
      <c r="B685" t="s">
        <v>18</v>
      </c>
      <c r="C685">
        <v>1</v>
      </c>
      <c r="D685" t="s">
        <v>161</v>
      </c>
      <c r="E685">
        <v>85</v>
      </c>
      <c r="F685">
        <v>16</v>
      </c>
      <c r="G685" t="s">
        <v>164</v>
      </c>
      <c r="H685">
        <v>70</v>
      </c>
      <c r="I685" t="str">
        <f t="shared" si="21"/>
        <v>Winner</v>
      </c>
      <c r="J685">
        <f t="shared" si="22"/>
        <v>1</v>
      </c>
      <c r="K685" t="str">
        <f t="shared" si="2"/>
        <v>Higher</v>
      </c>
    </row>
    <row r="686" spans="1:11" x14ac:dyDescent="0.25">
      <c r="A686">
        <v>2002</v>
      </c>
      <c r="B686" t="s">
        <v>18</v>
      </c>
      <c r="C686">
        <v>2</v>
      </c>
      <c r="D686" t="s">
        <v>43</v>
      </c>
      <c r="E686">
        <v>71</v>
      </c>
      <c r="F686">
        <v>15</v>
      </c>
      <c r="G686" t="s">
        <v>241</v>
      </c>
      <c r="H686">
        <v>63</v>
      </c>
      <c r="I686" t="str">
        <f t="shared" si="21"/>
        <v>Winner</v>
      </c>
      <c r="J686">
        <f t="shared" si="22"/>
        <v>2</v>
      </c>
      <c r="K686" t="str">
        <f t="shared" si="2"/>
        <v>Higher</v>
      </c>
    </row>
    <row r="687" spans="1:11" x14ac:dyDescent="0.25">
      <c r="A687">
        <v>2002</v>
      </c>
      <c r="B687" t="s">
        <v>18</v>
      </c>
      <c r="C687">
        <v>6</v>
      </c>
      <c r="D687" t="s">
        <v>32</v>
      </c>
      <c r="E687">
        <v>82</v>
      </c>
      <c r="F687">
        <v>11</v>
      </c>
      <c r="G687" t="s">
        <v>216</v>
      </c>
      <c r="H687">
        <v>75</v>
      </c>
      <c r="I687" t="str">
        <f t="shared" si="21"/>
        <v>Winner</v>
      </c>
      <c r="J687">
        <f t="shared" si="22"/>
        <v>6</v>
      </c>
      <c r="K687" t="str">
        <f t="shared" si="2"/>
        <v>Higher</v>
      </c>
    </row>
    <row r="688" spans="1:11" x14ac:dyDescent="0.25">
      <c r="A688">
        <v>2002</v>
      </c>
      <c r="B688" t="s">
        <v>18</v>
      </c>
      <c r="C688">
        <v>7</v>
      </c>
      <c r="D688" t="s">
        <v>95</v>
      </c>
      <c r="E688">
        <v>70</v>
      </c>
      <c r="F688">
        <v>10</v>
      </c>
      <c r="G688" t="s">
        <v>255</v>
      </c>
      <c r="H688">
        <v>58</v>
      </c>
      <c r="I688" t="str">
        <f t="shared" si="21"/>
        <v>Winner</v>
      </c>
      <c r="J688">
        <f t="shared" si="22"/>
        <v>7</v>
      </c>
      <c r="K688" t="str">
        <f t="shared" si="2"/>
        <v>Higher</v>
      </c>
    </row>
    <row r="689" spans="1:11" x14ac:dyDescent="0.25">
      <c r="A689">
        <v>2002</v>
      </c>
      <c r="B689" t="s">
        <v>18</v>
      </c>
      <c r="C689">
        <v>3</v>
      </c>
      <c r="D689" t="s">
        <v>186</v>
      </c>
      <c r="E689">
        <v>70</v>
      </c>
      <c r="F689">
        <v>14</v>
      </c>
      <c r="G689" t="s">
        <v>256</v>
      </c>
      <c r="H689">
        <v>58</v>
      </c>
      <c r="I689" t="str">
        <f t="shared" si="21"/>
        <v>Winner</v>
      </c>
      <c r="J689">
        <f t="shared" si="22"/>
        <v>3</v>
      </c>
      <c r="K689" t="str">
        <f t="shared" si="2"/>
        <v>Higher</v>
      </c>
    </row>
    <row r="690" spans="1:11" x14ac:dyDescent="0.25">
      <c r="A690">
        <v>2002</v>
      </c>
      <c r="B690" t="s">
        <v>18</v>
      </c>
      <c r="C690">
        <v>8</v>
      </c>
      <c r="D690" t="s">
        <v>9</v>
      </c>
      <c r="E690">
        <v>80</v>
      </c>
      <c r="F690">
        <v>9</v>
      </c>
      <c r="G690" t="s">
        <v>149</v>
      </c>
      <c r="H690">
        <v>70</v>
      </c>
      <c r="I690" t="str">
        <f t="shared" si="21"/>
        <v>Winner</v>
      </c>
      <c r="J690">
        <f t="shared" si="22"/>
        <v>8</v>
      </c>
      <c r="K690" t="str">
        <f t="shared" si="2"/>
        <v>Higher</v>
      </c>
    </row>
    <row r="691" spans="1:11" x14ac:dyDescent="0.25">
      <c r="A691">
        <v>2002</v>
      </c>
      <c r="B691" t="s">
        <v>18</v>
      </c>
      <c r="C691">
        <v>2</v>
      </c>
      <c r="D691" t="s">
        <v>127</v>
      </c>
      <c r="E691">
        <v>78</v>
      </c>
      <c r="F691">
        <v>15</v>
      </c>
      <c r="G691" t="s">
        <v>137</v>
      </c>
      <c r="H691">
        <v>67</v>
      </c>
      <c r="I691" t="str">
        <f t="shared" si="21"/>
        <v>Winner</v>
      </c>
      <c r="J691">
        <f t="shared" si="22"/>
        <v>2</v>
      </c>
      <c r="K691" t="str">
        <f t="shared" si="2"/>
        <v>Higher</v>
      </c>
    </row>
    <row r="692" spans="1:11" x14ac:dyDescent="0.25">
      <c r="A692">
        <v>2002</v>
      </c>
      <c r="B692" t="s">
        <v>18</v>
      </c>
      <c r="C692">
        <v>8</v>
      </c>
      <c r="D692" t="s">
        <v>37</v>
      </c>
      <c r="E692">
        <v>80</v>
      </c>
      <c r="F692">
        <v>9</v>
      </c>
      <c r="G692" t="s">
        <v>257</v>
      </c>
      <c r="H692">
        <v>58</v>
      </c>
      <c r="I692" t="str">
        <f t="shared" si="21"/>
        <v>Winner</v>
      </c>
      <c r="J692">
        <f t="shared" si="22"/>
        <v>8</v>
      </c>
      <c r="K692" t="str">
        <f t="shared" si="2"/>
        <v>Higher</v>
      </c>
    </row>
    <row r="693" spans="1:11" x14ac:dyDescent="0.25">
      <c r="A693">
        <v>2002</v>
      </c>
      <c r="B693" t="s">
        <v>18</v>
      </c>
      <c r="C693">
        <v>5</v>
      </c>
      <c r="D693" t="s">
        <v>5</v>
      </c>
      <c r="E693">
        <v>82</v>
      </c>
      <c r="F693">
        <v>12</v>
      </c>
      <c r="G693" t="s">
        <v>14</v>
      </c>
      <c r="H693">
        <v>83</v>
      </c>
      <c r="I693" t="str">
        <f t="shared" si="21"/>
        <v>Loser</v>
      </c>
      <c r="J693">
        <f t="shared" si="22"/>
        <v>12</v>
      </c>
      <c r="K693" t="str">
        <f t="shared" si="2"/>
        <v>Lower</v>
      </c>
    </row>
    <row r="694" spans="1:11" x14ac:dyDescent="0.25">
      <c r="A694">
        <v>2002</v>
      </c>
      <c r="B694" t="s">
        <v>18</v>
      </c>
      <c r="C694">
        <v>1</v>
      </c>
      <c r="D694" t="s">
        <v>22</v>
      </c>
      <c r="E694">
        <v>84</v>
      </c>
      <c r="F694">
        <v>16</v>
      </c>
      <c r="G694" t="s">
        <v>173</v>
      </c>
      <c r="H694">
        <v>37</v>
      </c>
      <c r="I694" t="str">
        <f t="shared" si="21"/>
        <v>Winner</v>
      </c>
      <c r="J694">
        <f t="shared" si="22"/>
        <v>1</v>
      </c>
      <c r="K694" t="str">
        <f t="shared" si="2"/>
        <v>Higher</v>
      </c>
    </row>
    <row r="695" spans="1:11" x14ac:dyDescent="0.25">
      <c r="A695">
        <v>2002</v>
      </c>
      <c r="B695" t="s">
        <v>18</v>
      </c>
      <c r="C695">
        <v>5</v>
      </c>
      <c r="D695" t="s">
        <v>8</v>
      </c>
      <c r="E695">
        <v>75</v>
      </c>
      <c r="F695">
        <v>12</v>
      </c>
      <c r="G695" t="s">
        <v>182</v>
      </c>
      <c r="H695">
        <v>56</v>
      </c>
      <c r="I695" t="str">
        <f t="shared" si="21"/>
        <v>Winner</v>
      </c>
      <c r="J695">
        <f t="shared" si="22"/>
        <v>5</v>
      </c>
      <c r="K695" t="str">
        <f t="shared" si="2"/>
        <v>Higher</v>
      </c>
    </row>
    <row r="696" spans="1:11" x14ac:dyDescent="0.25">
      <c r="A696">
        <v>2002</v>
      </c>
      <c r="B696" t="s">
        <v>18</v>
      </c>
      <c r="C696">
        <v>7</v>
      </c>
      <c r="D696" t="s">
        <v>162</v>
      </c>
      <c r="E696">
        <v>83</v>
      </c>
      <c r="F696">
        <v>10</v>
      </c>
      <c r="G696" t="s">
        <v>258</v>
      </c>
      <c r="H696">
        <v>74</v>
      </c>
      <c r="I696" t="str">
        <f t="shared" si="21"/>
        <v>Winner</v>
      </c>
      <c r="J696">
        <f t="shared" si="22"/>
        <v>7</v>
      </c>
      <c r="K696" t="str">
        <f t="shared" si="2"/>
        <v>Higher</v>
      </c>
    </row>
    <row r="697" spans="1:11" x14ac:dyDescent="0.25">
      <c r="A697">
        <v>2002</v>
      </c>
      <c r="B697" t="s">
        <v>18</v>
      </c>
      <c r="C697">
        <v>2</v>
      </c>
      <c r="D697" t="s">
        <v>44</v>
      </c>
      <c r="E697">
        <v>81</v>
      </c>
      <c r="F697">
        <v>15</v>
      </c>
      <c r="G697" t="s">
        <v>27</v>
      </c>
      <c r="H697">
        <v>62</v>
      </c>
      <c r="I697" t="str">
        <f t="shared" si="21"/>
        <v>Winner</v>
      </c>
      <c r="J697">
        <f t="shared" si="22"/>
        <v>2</v>
      </c>
      <c r="K697" t="str">
        <f t="shared" si="2"/>
        <v>Higher</v>
      </c>
    </row>
    <row r="698" spans="1:11" x14ac:dyDescent="0.25">
      <c r="A698">
        <v>2002</v>
      </c>
      <c r="B698" t="s">
        <v>18</v>
      </c>
      <c r="C698">
        <v>1</v>
      </c>
      <c r="D698" t="s">
        <v>1</v>
      </c>
      <c r="E698">
        <v>70</v>
      </c>
      <c r="F698">
        <v>16</v>
      </c>
      <c r="G698" t="s">
        <v>214</v>
      </c>
      <c r="H698">
        <v>59</v>
      </c>
      <c r="I698" t="str">
        <f t="shared" si="21"/>
        <v>Winner</v>
      </c>
      <c r="J698">
        <f t="shared" si="22"/>
        <v>1</v>
      </c>
      <c r="K698" t="str">
        <f t="shared" si="2"/>
        <v>Higher</v>
      </c>
    </row>
    <row r="699" spans="1:11" x14ac:dyDescent="0.25">
      <c r="A699">
        <v>2002</v>
      </c>
      <c r="B699" t="s">
        <v>18</v>
      </c>
      <c r="C699">
        <v>4</v>
      </c>
      <c r="D699" t="s">
        <v>91</v>
      </c>
      <c r="E699">
        <v>83</v>
      </c>
      <c r="F699">
        <v>13</v>
      </c>
      <c r="G699" t="s">
        <v>47</v>
      </c>
      <c r="H699">
        <v>68</v>
      </c>
      <c r="I699" t="str">
        <f t="shared" si="21"/>
        <v>Winner</v>
      </c>
      <c r="J699">
        <f t="shared" si="22"/>
        <v>4</v>
      </c>
      <c r="K699" t="str">
        <f t="shared" si="2"/>
        <v>Higher</v>
      </c>
    </row>
    <row r="700" spans="1:11" x14ac:dyDescent="0.25">
      <c r="A700">
        <v>2002</v>
      </c>
      <c r="B700" t="s">
        <v>18</v>
      </c>
      <c r="C700">
        <v>5</v>
      </c>
      <c r="D700" t="s">
        <v>11</v>
      </c>
      <c r="E700">
        <v>69</v>
      </c>
      <c r="F700">
        <v>12</v>
      </c>
      <c r="G700" t="s">
        <v>247</v>
      </c>
      <c r="H700">
        <v>71</v>
      </c>
      <c r="I700" t="str">
        <f t="shared" si="21"/>
        <v>Loser</v>
      </c>
      <c r="J700">
        <f t="shared" si="22"/>
        <v>12</v>
      </c>
      <c r="K700" t="str">
        <f t="shared" si="2"/>
        <v>Lower</v>
      </c>
    </row>
    <row r="701" spans="1:11" x14ac:dyDescent="0.25">
      <c r="A701">
        <v>2002</v>
      </c>
      <c r="B701" t="s">
        <v>18</v>
      </c>
      <c r="C701">
        <v>3</v>
      </c>
      <c r="D701" t="s">
        <v>35</v>
      </c>
      <c r="E701">
        <v>86</v>
      </c>
      <c r="F701">
        <v>14</v>
      </c>
      <c r="G701" t="s">
        <v>152</v>
      </c>
      <c r="H701">
        <v>81</v>
      </c>
      <c r="I701" t="str">
        <f t="shared" si="21"/>
        <v>Winner</v>
      </c>
      <c r="J701">
        <f t="shared" si="22"/>
        <v>3</v>
      </c>
      <c r="K701" t="str">
        <f t="shared" si="2"/>
        <v>Higher</v>
      </c>
    </row>
    <row r="702" spans="1:11" x14ac:dyDescent="0.25">
      <c r="A702">
        <v>2002</v>
      </c>
      <c r="B702" t="s">
        <v>18</v>
      </c>
      <c r="C702">
        <v>6</v>
      </c>
      <c r="D702" t="s">
        <v>15</v>
      </c>
      <c r="E702">
        <v>66</v>
      </c>
      <c r="F702">
        <v>11</v>
      </c>
      <c r="G702" t="s">
        <v>254</v>
      </c>
      <c r="H702">
        <v>73</v>
      </c>
      <c r="I702" t="str">
        <f t="shared" si="21"/>
        <v>Loser</v>
      </c>
      <c r="J702">
        <f t="shared" si="22"/>
        <v>11</v>
      </c>
      <c r="K702" t="str">
        <f t="shared" si="2"/>
        <v>Lower</v>
      </c>
    </row>
    <row r="703" spans="1:11" x14ac:dyDescent="0.25">
      <c r="A703">
        <v>2002</v>
      </c>
      <c r="B703" t="s">
        <v>18</v>
      </c>
      <c r="C703">
        <v>4</v>
      </c>
      <c r="D703" t="s">
        <v>92</v>
      </c>
      <c r="E703">
        <v>69</v>
      </c>
      <c r="F703">
        <v>13</v>
      </c>
      <c r="G703" t="s">
        <v>26</v>
      </c>
      <c r="H703">
        <v>64</v>
      </c>
      <c r="I703" t="str">
        <f t="shared" si="21"/>
        <v>Winner</v>
      </c>
      <c r="J703">
        <f t="shared" si="22"/>
        <v>4</v>
      </c>
      <c r="K703" t="str">
        <f t="shared" si="2"/>
        <v>Higher</v>
      </c>
    </row>
    <row r="704" spans="1:11" x14ac:dyDescent="0.25">
      <c r="A704">
        <v>2002</v>
      </c>
      <c r="B704" t="s">
        <v>18</v>
      </c>
      <c r="C704">
        <v>5</v>
      </c>
      <c r="D704" t="s">
        <v>192</v>
      </c>
      <c r="E704">
        <v>80</v>
      </c>
      <c r="F704">
        <v>12</v>
      </c>
      <c r="G704" t="s">
        <v>20</v>
      </c>
      <c r="H704">
        <v>93</v>
      </c>
      <c r="I704" t="str">
        <f t="shared" si="21"/>
        <v>Loser</v>
      </c>
      <c r="J704">
        <f t="shared" si="22"/>
        <v>12</v>
      </c>
      <c r="K704" t="str">
        <f t="shared" si="2"/>
        <v>Lower</v>
      </c>
    </row>
    <row r="705" spans="1:11" x14ac:dyDescent="0.25">
      <c r="A705">
        <v>2002</v>
      </c>
      <c r="B705" t="s">
        <v>18</v>
      </c>
      <c r="C705">
        <v>8</v>
      </c>
      <c r="D705" t="s">
        <v>189</v>
      </c>
      <c r="E705">
        <v>84</v>
      </c>
      <c r="F705">
        <v>9</v>
      </c>
      <c r="G705" t="s">
        <v>29</v>
      </c>
      <c r="H705">
        <v>68</v>
      </c>
      <c r="I705" t="str">
        <f t="shared" si="21"/>
        <v>Winner</v>
      </c>
      <c r="J705">
        <f t="shared" si="22"/>
        <v>8</v>
      </c>
      <c r="K705" t="str">
        <f t="shared" si="2"/>
        <v>Higher</v>
      </c>
    </row>
    <row r="706" spans="1:11" x14ac:dyDescent="0.25">
      <c r="A706">
        <v>2002</v>
      </c>
      <c r="B706" t="s">
        <v>18</v>
      </c>
      <c r="C706">
        <v>2</v>
      </c>
      <c r="D706" t="s">
        <v>111</v>
      </c>
      <c r="E706">
        <v>86</v>
      </c>
      <c r="F706">
        <v>15</v>
      </c>
      <c r="G706" t="s">
        <v>259</v>
      </c>
      <c r="H706">
        <v>78</v>
      </c>
      <c r="I706" t="str">
        <f t="shared" ref="I706:I769" si="23">IF($E706&gt;$H706,"Winner","Loser")</f>
        <v>Winner</v>
      </c>
      <c r="J706">
        <f t="shared" ref="J706:J769" si="24">IF($E706&gt;$H706,$C706,$F706)</f>
        <v>2</v>
      </c>
      <c r="K706" t="str">
        <f t="shared" si="2"/>
        <v>Higher</v>
      </c>
    </row>
    <row r="707" spans="1:11" x14ac:dyDescent="0.25">
      <c r="A707">
        <v>2002</v>
      </c>
      <c r="B707" t="s">
        <v>18</v>
      </c>
      <c r="C707">
        <v>7</v>
      </c>
      <c r="D707" t="s">
        <v>165</v>
      </c>
      <c r="E707">
        <v>61</v>
      </c>
      <c r="F707">
        <v>10</v>
      </c>
      <c r="G707" t="s">
        <v>204</v>
      </c>
      <c r="H707">
        <v>69</v>
      </c>
      <c r="I707" t="str">
        <f t="shared" si="23"/>
        <v>Loser</v>
      </c>
      <c r="J707">
        <f t="shared" si="24"/>
        <v>10</v>
      </c>
      <c r="K707" t="str">
        <f t="shared" si="2"/>
        <v>Lower</v>
      </c>
    </row>
    <row r="708" spans="1:11" x14ac:dyDescent="0.25">
      <c r="A708">
        <v>2002</v>
      </c>
      <c r="B708" t="s">
        <v>18</v>
      </c>
      <c r="C708">
        <v>3</v>
      </c>
      <c r="D708" t="s">
        <v>38</v>
      </c>
      <c r="E708">
        <v>71</v>
      </c>
      <c r="F708">
        <v>14</v>
      </c>
      <c r="G708" t="s">
        <v>221</v>
      </c>
      <c r="H708">
        <v>54</v>
      </c>
      <c r="I708" t="str">
        <f t="shared" si="23"/>
        <v>Winner</v>
      </c>
      <c r="J708">
        <f t="shared" si="24"/>
        <v>3</v>
      </c>
      <c r="K708" t="str">
        <f t="shared" si="2"/>
        <v>Higher</v>
      </c>
    </row>
    <row r="709" spans="1:11" x14ac:dyDescent="0.25">
      <c r="A709">
        <v>2002</v>
      </c>
      <c r="B709" t="s">
        <v>18</v>
      </c>
      <c r="C709">
        <v>4</v>
      </c>
      <c r="D709" t="s">
        <v>155</v>
      </c>
      <c r="E709">
        <v>89</v>
      </c>
      <c r="F709">
        <v>13</v>
      </c>
      <c r="G709" t="s">
        <v>229</v>
      </c>
      <c r="H709">
        <v>93</v>
      </c>
      <c r="I709" t="str">
        <f t="shared" si="23"/>
        <v>Loser</v>
      </c>
      <c r="J709">
        <f t="shared" si="24"/>
        <v>13</v>
      </c>
      <c r="K709" t="str">
        <f t="shared" si="2"/>
        <v>Lower</v>
      </c>
    </row>
    <row r="710" spans="1:11" x14ac:dyDescent="0.25">
      <c r="A710">
        <v>2002</v>
      </c>
      <c r="B710" t="s">
        <v>18</v>
      </c>
      <c r="C710">
        <v>8</v>
      </c>
      <c r="D710" t="s">
        <v>23</v>
      </c>
      <c r="E710">
        <v>82</v>
      </c>
      <c r="F710">
        <v>9</v>
      </c>
      <c r="G710" t="s">
        <v>233</v>
      </c>
      <c r="H710">
        <v>63</v>
      </c>
      <c r="I710" t="str">
        <f t="shared" si="23"/>
        <v>Winner</v>
      </c>
      <c r="J710">
        <f t="shared" si="24"/>
        <v>8</v>
      </c>
      <c r="K710" t="str">
        <f t="shared" si="2"/>
        <v>Higher</v>
      </c>
    </row>
    <row r="711" spans="1:11" x14ac:dyDescent="0.25">
      <c r="A711">
        <v>2002</v>
      </c>
      <c r="B711" t="s">
        <v>31</v>
      </c>
      <c r="C711">
        <v>16</v>
      </c>
      <c r="D711" t="s">
        <v>164</v>
      </c>
      <c r="E711">
        <v>81</v>
      </c>
      <c r="F711">
        <v>16</v>
      </c>
      <c r="G711" t="s">
        <v>260</v>
      </c>
      <c r="H711">
        <v>77</v>
      </c>
      <c r="I711" t="str">
        <f t="shared" si="23"/>
        <v>Winner</v>
      </c>
      <c r="J711">
        <f t="shared" si="24"/>
        <v>16</v>
      </c>
      <c r="K711" t="str">
        <f t="shared" si="2"/>
        <v>Higher</v>
      </c>
    </row>
    <row r="712" spans="1:11" x14ac:dyDescent="0.25">
      <c r="A712">
        <v>2001</v>
      </c>
      <c r="B712" t="s">
        <v>0</v>
      </c>
      <c r="C712">
        <v>2</v>
      </c>
      <c r="D712" t="s">
        <v>35</v>
      </c>
      <c r="E712">
        <v>72</v>
      </c>
      <c r="F712">
        <v>1</v>
      </c>
      <c r="G712" t="s">
        <v>22</v>
      </c>
      <c r="H712">
        <v>82</v>
      </c>
      <c r="I712" t="str">
        <f t="shared" si="23"/>
        <v>Loser</v>
      </c>
      <c r="J712">
        <f t="shared" si="24"/>
        <v>1</v>
      </c>
      <c r="K712" t="str">
        <f t="shared" si="2"/>
        <v>Lower</v>
      </c>
    </row>
    <row r="713" spans="1:11" x14ac:dyDescent="0.25">
      <c r="A713">
        <v>2001</v>
      </c>
      <c r="B713" t="s">
        <v>2</v>
      </c>
      <c r="C713">
        <v>2</v>
      </c>
      <c r="D713" t="s">
        <v>35</v>
      </c>
      <c r="E713">
        <v>80</v>
      </c>
      <c r="F713">
        <v>1</v>
      </c>
      <c r="G713" t="s">
        <v>98</v>
      </c>
      <c r="H713">
        <v>61</v>
      </c>
      <c r="I713" t="str">
        <f t="shared" si="23"/>
        <v>Winner</v>
      </c>
      <c r="J713">
        <f t="shared" si="24"/>
        <v>2</v>
      </c>
      <c r="K713" t="str">
        <f t="shared" si="2"/>
        <v>Higher</v>
      </c>
    </row>
    <row r="714" spans="1:11" x14ac:dyDescent="0.25">
      <c r="A714">
        <v>2001</v>
      </c>
      <c r="B714" t="s">
        <v>2</v>
      </c>
      <c r="C714">
        <v>1</v>
      </c>
      <c r="D714" t="s">
        <v>22</v>
      </c>
      <c r="E714">
        <v>95</v>
      </c>
      <c r="F714">
        <v>3</v>
      </c>
      <c r="G714" t="s">
        <v>161</v>
      </c>
      <c r="H714">
        <v>84</v>
      </c>
      <c r="I714" t="str">
        <f t="shared" si="23"/>
        <v>Winner</v>
      </c>
      <c r="J714">
        <f t="shared" si="24"/>
        <v>1</v>
      </c>
      <c r="K714" t="str">
        <f t="shared" si="2"/>
        <v>Higher</v>
      </c>
    </row>
    <row r="715" spans="1:11" x14ac:dyDescent="0.25">
      <c r="A715">
        <v>2001</v>
      </c>
      <c r="B715" t="s">
        <v>4</v>
      </c>
      <c r="C715">
        <v>1</v>
      </c>
      <c r="D715" t="s">
        <v>98</v>
      </c>
      <c r="E715">
        <v>69</v>
      </c>
      <c r="F715">
        <v>11</v>
      </c>
      <c r="G715" t="s">
        <v>24</v>
      </c>
      <c r="H715">
        <v>62</v>
      </c>
      <c r="I715" t="str">
        <f t="shared" si="23"/>
        <v>Winner</v>
      </c>
      <c r="J715">
        <f t="shared" si="24"/>
        <v>1</v>
      </c>
      <c r="K715" t="str">
        <f t="shared" si="2"/>
        <v>Higher</v>
      </c>
    </row>
    <row r="716" spans="1:11" x14ac:dyDescent="0.25">
      <c r="A716">
        <v>2001</v>
      </c>
      <c r="B716" t="s">
        <v>4</v>
      </c>
      <c r="C716">
        <v>1</v>
      </c>
      <c r="D716" t="s">
        <v>36</v>
      </c>
      <c r="E716">
        <v>81</v>
      </c>
      <c r="F716">
        <v>2</v>
      </c>
      <c r="G716" t="s">
        <v>35</v>
      </c>
      <c r="H716">
        <v>87</v>
      </c>
      <c r="I716" t="str">
        <f t="shared" si="23"/>
        <v>Loser</v>
      </c>
      <c r="J716">
        <f t="shared" si="24"/>
        <v>2</v>
      </c>
      <c r="K716" t="str">
        <f t="shared" si="2"/>
        <v>Lower</v>
      </c>
    </row>
    <row r="717" spans="1:11" x14ac:dyDescent="0.25">
      <c r="A717">
        <v>2001</v>
      </c>
      <c r="B717" t="s">
        <v>4</v>
      </c>
      <c r="C717">
        <v>1</v>
      </c>
      <c r="D717" t="s">
        <v>189</v>
      </c>
      <c r="E717">
        <v>73</v>
      </c>
      <c r="F717">
        <v>3</v>
      </c>
      <c r="G717" t="s">
        <v>161</v>
      </c>
      <c r="H717">
        <v>87</v>
      </c>
      <c r="I717" t="str">
        <f t="shared" si="23"/>
        <v>Loser</v>
      </c>
      <c r="J717">
        <f t="shared" si="24"/>
        <v>3</v>
      </c>
      <c r="K717" t="str">
        <f t="shared" si="2"/>
        <v>Lower</v>
      </c>
    </row>
    <row r="718" spans="1:11" x14ac:dyDescent="0.25">
      <c r="A718">
        <v>2001</v>
      </c>
      <c r="B718" t="s">
        <v>4</v>
      </c>
      <c r="C718">
        <v>1</v>
      </c>
      <c r="D718" t="s">
        <v>22</v>
      </c>
      <c r="E718">
        <v>79</v>
      </c>
      <c r="F718">
        <v>6</v>
      </c>
      <c r="G718" t="s">
        <v>155</v>
      </c>
      <c r="H718">
        <v>69</v>
      </c>
      <c r="I718" t="str">
        <f t="shared" si="23"/>
        <v>Winner</v>
      </c>
      <c r="J718">
        <f t="shared" si="24"/>
        <v>1</v>
      </c>
      <c r="K718" t="str">
        <f t="shared" si="2"/>
        <v>Higher</v>
      </c>
    </row>
    <row r="719" spans="1:11" x14ac:dyDescent="0.25">
      <c r="A719">
        <v>2001</v>
      </c>
      <c r="B719" t="s">
        <v>7</v>
      </c>
      <c r="C719">
        <v>1</v>
      </c>
      <c r="D719" t="s">
        <v>36</v>
      </c>
      <c r="E719">
        <v>80</v>
      </c>
      <c r="F719">
        <v>4</v>
      </c>
      <c r="G719" t="s">
        <v>1</v>
      </c>
      <c r="H719">
        <v>64</v>
      </c>
      <c r="I719" t="str">
        <f t="shared" si="23"/>
        <v>Winner</v>
      </c>
      <c r="J719">
        <f t="shared" si="24"/>
        <v>1</v>
      </c>
      <c r="K719" t="str">
        <f t="shared" si="2"/>
        <v>Higher</v>
      </c>
    </row>
    <row r="720" spans="1:11" x14ac:dyDescent="0.25">
      <c r="A720">
        <v>2001</v>
      </c>
      <c r="B720" t="s">
        <v>7</v>
      </c>
      <c r="C720">
        <v>3</v>
      </c>
      <c r="D720" t="s">
        <v>257</v>
      </c>
      <c r="E720">
        <v>56</v>
      </c>
      <c r="F720">
        <v>2</v>
      </c>
      <c r="G720" t="s">
        <v>35</v>
      </c>
      <c r="H720">
        <v>66</v>
      </c>
      <c r="I720" t="str">
        <f t="shared" si="23"/>
        <v>Loser</v>
      </c>
      <c r="J720">
        <f t="shared" si="24"/>
        <v>2</v>
      </c>
      <c r="K720" t="str">
        <f t="shared" si="2"/>
        <v>Lower</v>
      </c>
    </row>
    <row r="721" spans="1:11" x14ac:dyDescent="0.25">
      <c r="A721">
        <v>2001</v>
      </c>
      <c r="B721" t="s">
        <v>7</v>
      </c>
      <c r="C721">
        <v>1</v>
      </c>
      <c r="D721" t="s">
        <v>98</v>
      </c>
      <c r="E721">
        <v>77</v>
      </c>
      <c r="F721">
        <v>12</v>
      </c>
      <c r="G721" t="s">
        <v>15</v>
      </c>
      <c r="H721">
        <v>62</v>
      </c>
      <c r="I721" t="str">
        <f t="shared" si="23"/>
        <v>Winner</v>
      </c>
      <c r="J721">
        <f t="shared" si="24"/>
        <v>1</v>
      </c>
      <c r="K721" t="str">
        <f t="shared" si="2"/>
        <v>Higher</v>
      </c>
    </row>
    <row r="722" spans="1:11" x14ac:dyDescent="0.25">
      <c r="A722">
        <v>2001</v>
      </c>
      <c r="B722" t="s">
        <v>7</v>
      </c>
      <c r="C722">
        <v>11</v>
      </c>
      <c r="D722" t="s">
        <v>24</v>
      </c>
      <c r="E722">
        <v>84</v>
      </c>
      <c r="F722">
        <v>7</v>
      </c>
      <c r="G722" t="s">
        <v>147</v>
      </c>
      <c r="H722">
        <v>72</v>
      </c>
      <c r="I722" t="str">
        <f t="shared" si="23"/>
        <v>Winner</v>
      </c>
      <c r="J722">
        <f t="shared" si="24"/>
        <v>11</v>
      </c>
      <c r="K722" t="str">
        <f t="shared" si="2"/>
        <v>Higher</v>
      </c>
    </row>
    <row r="723" spans="1:11" x14ac:dyDescent="0.25">
      <c r="A723">
        <v>2001</v>
      </c>
      <c r="B723" t="s">
        <v>7</v>
      </c>
      <c r="C723">
        <v>6</v>
      </c>
      <c r="D723" t="s">
        <v>155</v>
      </c>
      <c r="E723">
        <v>80</v>
      </c>
      <c r="F723">
        <v>2</v>
      </c>
      <c r="G723" t="s">
        <v>91</v>
      </c>
      <c r="H723">
        <v>76</v>
      </c>
      <c r="I723" t="str">
        <f t="shared" si="23"/>
        <v>Winner</v>
      </c>
      <c r="J723">
        <f t="shared" si="24"/>
        <v>6</v>
      </c>
      <c r="K723" t="str">
        <f t="shared" si="2"/>
        <v>Higher</v>
      </c>
    </row>
    <row r="724" spans="1:11" x14ac:dyDescent="0.25">
      <c r="A724">
        <v>2001</v>
      </c>
      <c r="B724" t="s">
        <v>7</v>
      </c>
      <c r="C724">
        <v>1</v>
      </c>
      <c r="D724" t="s">
        <v>189</v>
      </c>
      <c r="E724">
        <v>78</v>
      </c>
      <c r="F724">
        <v>5</v>
      </c>
      <c r="G724" t="s">
        <v>10</v>
      </c>
      <c r="H724">
        <v>65</v>
      </c>
      <c r="I724" t="str">
        <f t="shared" si="23"/>
        <v>Winner</v>
      </c>
      <c r="J724">
        <f t="shared" si="24"/>
        <v>1</v>
      </c>
      <c r="K724" t="str">
        <f t="shared" si="2"/>
        <v>Higher</v>
      </c>
    </row>
    <row r="725" spans="1:11" x14ac:dyDescent="0.25">
      <c r="A725">
        <v>2001</v>
      </c>
      <c r="B725" t="s">
        <v>7</v>
      </c>
      <c r="C725">
        <v>3</v>
      </c>
      <c r="D725" t="s">
        <v>161</v>
      </c>
      <c r="E725">
        <v>76</v>
      </c>
      <c r="F725">
        <v>10</v>
      </c>
      <c r="G725" t="s">
        <v>13</v>
      </c>
      <c r="H725">
        <v>66</v>
      </c>
      <c r="I725" t="str">
        <f t="shared" si="23"/>
        <v>Winner</v>
      </c>
      <c r="J725">
        <f t="shared" si="24"/>
        <v>3</v>
      </c>
      <c r="K725" t="str">
        <f t="shared" si="2"/>
        <v>Higher</v>
      </c>
    </row>
    <row r="726" spans="1:11" x14ac:dyDescent="0.25">
      <c r="A726">
        <v>2001</v>
      </c>
      <c r="B726" t="s">
        <v>7</v>
      </c>
      <c r="C726">
        <v>1</v>
      </c>
      <c r="D726" t="s">
        <v>22</v>
      </c>
      <c r="E726">
        <v>76</v>
      </c>
      <c r="F726">
        <v>4</v>
      </c>
      <c r="G726" t="s">
        <v>37</v>
      </c>
      <c r="H726">
        <v>63</v>
      </c>
      <c r="I726" t="str">
        <f t="shared" si="23"/>
        <v>Winner</v>
      </c>
      <c r="J726">
        <f t="shared" si="24"/>
        <v>1</v>
      </c>
      <c r="K726" t="str">
        <f t="shared" si="2"/>
        <v>Higher</v>
      </c>
    </row>
    <row r="727" spans="1:11" x14ac:dyDescent="0.25">
      <c r="A727">
        <v>2001</v>
      </c>
      <c r="B727" t="s">
        <v>12</v>
      </c>
      <c r="C727">
        <v>7</v>
      </c>
      <c r="D727" t="s">
        <v>147</v>
      </c>
      <c r="E727">
        <v>82</v>
      </c>
      <c r="F727">
        <v>2</v>
      </c>
      <c r="G727" t="s">
        <v>94</v>
      </c>
      <c r="H727">
        <v>74</v>
      </c>
      <c r="I727" t="str">
        <f t="shared" si="23"/>
        <v>Winner</v>
      </c>
      <c r="J727">
        <f t="shared" si="24"/>
        <v>7</v>
      </c>
      <c r="K727" t="str">
        <f t="shared" si="2"/>
        <v>Higher</v>
      </c>
    </row>
    <row r="728" spans="1:11" x14ac:dyDescent="0.25">
      <c r="A728">
        <v>2001</v>
      </c>
      <c r="B728" t="s">
        <v>12</v>
      </c>
      <c r="C728">
        <v>11</v>
      </c>
      <c r="D728" t="s">
        <v>24</v>
      </c>
      <c r="E728">
        <v>75</v>
      </c>
      <c r="F728">
        <v>3</v>
      </c>
      <c r="G728" t="s">
        <v>5</v>
      </c>
      <c r="H728">
        <v>54</v>
      </c>
      <c r="I728" t="str">
        <f t="shared" si="23"/>
        <v>Winner</v>
      </c>
      <c r="J728">
        <f t="shared" si="24"/>
        <v>11</v>
      </c>
      <c r="K728" t="str">
        <f t="shared" si="2"/>
        <v>Higher</v>
      </c>
    </row>
    <row r="729" spans="1:11" x14ac:dyDescent="0.25">
      <c r="A729">
        <v>2001</v>
      </c>
      <c r="B729" t="s">
        <v>12</v>
      </c>
      <c r="C729">
        <v>12</v>
      </c>
      <c r="D729" t="s">
        <v>15</v>
      </c>
      <c r="E729">
        <v>85</v>
      </c>
      <c r="F729">
        <v>13</v>
      </c>
      <c r="G729" t="s">
        <v>142</v>
      </c>
      <c r="H729">
        <v>68</v>
      </c>
      <c r="I729" t="str">
        <f t="shared" si="23"/>
        <v>Winner</v>
      </c>
      <c r="J729">
        <f t="shared" si="24"/>
        <v>12</v>
      </c>
      <c r="K729" t="str">
        <f t="shared" si="2"/>
        <v>Higher</v>
      </c>
    </row>
    <row r="730" spans="1:11" x14ac:dyDescent="0.25">
      <c r="A730">
        <v>2001</v>
      </c>
      <c r="B730" t="s">
        <v>12</v>
      </c>
      <c r="C730">
        <v>1</v>
      </c>
      <c r="D730" t="s">
        <v>98</v>
      </c>
      <c r="E730">
        <v>81</v>
      </c>
      <c r="F730">
        <v>9</v>
      </c>
      <c r="G730" t="s">
        <v>261</v>
      </c>
      <c r="H730">
        <v>65</v>
      </c>
      <c r="I730" t="str">
        <f t="shared" si="23"/>
        <v>Winner</v>
      </c>
      <c r="J730">
        <f t="shared" si="24"/>
        <v>1</v>
      </c>
      <c r="K730" t="str">
        <f t="shared" si="2"/>
        <v>Higher</v>
      </c>
    </row>
    <row r="731" spans="1:11" x14ac:dyDescent="0.25">
      <c r="A731">
        <v>2001</v>
      </c>
      <c r="B731" t="s">
        <v>12</v>
      </c>
      <c r="C731">
        <v>10</v>
      </c>
      <c r="D731" t="s">
        <v>34</v>
      </c>
      <c r="E731">
        <v>52</v>
      </c>
      <c r="F731">
        <v>2</v>
      </c>
      <c r="G731" t="s">
        <v>35</v>
      </c>
      <c r="H731">
        <v>73</v>
      </c>
      <c r="I731" t="str">
        <f t="shared" si="23"/>
        <v>Loser</v>
      </c>
      <c r="J731">
        <f t="shared" si="24"/>
        <v>2</v>
      </c>
      <c r="K731" t="str">
        <f t="shared" si="2"/>
        <v>Lower</v>
      </c>
    </row>
    <row r="732" spans="1:11" x14ac:dyDescent="0.25">
      <c r="A732">
        <v>2001</v>
      </c>
      <c r="B732" t="s">
        <v>12</v>
      </c>
      <c r="C732">
        <v>6</v>
      </c>
      <c r="D732" t="s">
        <v>23</v>
      </c>
      <c r="E732">
        <v>56</v>
      </c>
      <c r="F732">
        <v>3</v>
      </c>
      <c r="G732" t="s">
        <v>257</v>
      </c>
      <c r="H732">
        <v>59</v>
      </c>
      <c r="I732" t="str">
        <f t="shared" si="23"/>
        <v>Loser</v>
      </c>
      <c r="J732">
        <f t="shared" si="24"/>
        <v>3</v>
      </c>
      <c r="K732" t="str">
        <f t="shared" si="2"/>
        <v>Lower</v>
      </c>
    </row>
    <row r="733" spans="1:11" x14ac:dyDescent="0.25">
      <c r="A733">
        <v>2001</v>
      </c>
      <c r="B733" t="s">
        <v>12</v>
      </c>
      <c r="C733">
        <v>5</v>
      </c>
      <c r="D733" t="s">
        <v>6</v>
      </c>
      <c r="E733">
        <v>58</v>
      </c>
      <c r="F733">
        <v>4</v>
      </c>
      <c r="G733" t="s">
        <v>1</v>
      </c>
      <c r="H733">
        <v>87</v>
      </c>
      <c r="I733" t="str">
        <f t="shared" si="23"/>
        <v>Loser</v>
      </c>
      <c r="J733">
        <f t="shared" si="24"/>
        <v>4</v>
      </c>
      <c r="K733" t="str">
        <f t="shared" si="2"/>
        <v>Lower</v>
      </c>
    </row>
    <row r="734" spans="1:11" x14ac:dyDescent="0.25">
      <c r="A734">
        <v>2001</v>
      </c>
      <c r="B734" t="s">
        <v>12</v>
      </c>
      <c r="C734">
        <v>1</v>
      </c>
      <c r="D734" t="s">
        <v>36</v>
      </c>
      <c r="E734">
        <v>79</v>
      </c>
      <c r="F734">
        <v>9</v>
      </c>
      <c r="G734" t="s">
        <v>233</v>
      </c>
      <c r="H734">
        <v>61</v>
      </c>
      <c r="I734" t="str">
        <f t="shared" si="23"/>
        <v>Winner</v>
      </c>
      <c r="J734">
        <f t="shared" si="24"/>
        <v>1</v>
      </c>
      <c r="K734" t="str">
        <f t="shared" si="2"/>
        <v>Higher</v>
      </c>
    </row>
    <row r="735" spans="1:11" x14ac:dyDescent="0.25">
      <c r="A735">
        <v>2001</v>
      </c>
      <c r="B735" t="s">
        <v>12</v>
      </c>
      <c r="C735">
        <v>5</v>
      </c>
      <c r="D735" t="s">
        <v>10</v>
      </c>
      <c r="E735">
        <v>66</v>
      </c>
      <c r="F735">
        <v>13</v>
      </c>
      <c r="G735" t="s">
        <v>204</v>
      </c>
      <c r="H735">
        <v>43</v>
      </c>
      <c r="I735" t="str">
        <f t="shared" si="23"/>
        <v>Winner</v>
      </c>
      <c r="J735">
        <f t="shared" si="24"/>
        <v>5</v>
      </c>
      <c r="K735" t="str">
        <f t="shared" si="2"/>
        <v>Higher</v>
      </c>
    </row>
    <row r="736" spans="1:11" x14ac:dyDescent="0.25">
      <c r="A736">
        <v>2001</v>
      </c>
      <c r="B736" t="s">
        <v>12</v>
      </c>
      <c r="C736">
        <v>11</v>
      </c>
      <c r="D736" t="s">
        <v>262</v>
      </c>
      <c r="E736">
        <v>60</v>
      </c>
      <c r="F736">
        <v>3</v>
      </c>
      <c r="G736" t="s">
        <v>161</v>
      </c>
      <c r="H736">
        <v>79</v>
      </c>
      <c r="I736" t="str">
        <f t="shared" si="23"/>
        <v>Loser</v>
      </c>
      <c r="J736">
        <f t="shared" si="24"/>
        <v>3</v>
      </c>
      <c r="K736" t="str">
        <f t="shared" si="2"/>
        <v>Lower</v>
      </c>
    </row>
    <row r="737" spans="1:11" x14ac:dyDescent="0.25">
      <c r="A737">
        <v>2001</v>
      </c>
      <c r="B737" t="s">
        <v>12</v>
      </c>
      <c r="C737">
        <v>1</v>
      </c>
      <c r="D737" t="s">
        <v>189</v>
      </c>
      <c r="E737">
        <v>90</v>
      </c>
      <c r="F737">
        <v>9</v>
      </c>
      <c r="G737" t="s">
        <v>199</v>
      </c>
      <c r="H737">
        <v>83</v>
      </c>
      <c r="I737" t="str">
        <f t="shared" si="23"/>
        <v>Winner</v>
      </c>
      <c r="J737">
        <f t="shared" si="24"/>
        <v>1</v>
      </c>
      <c r="K737" t="str">
        <f t="shared" si="2"/>
        <v>Higher</v>
      </c>
    </row>
    <row r="738" spans="1:11" x14ac:dyDescent="0.25">
      <c r="A738">
        <v>2001</v>
      </c>
      <c r="B738" t="s">
        <v>12</v>
      </c>
      <c r="C738">
        <v>7</v>
      </c>
      <c r="D738" t="s">
        <v>226</v>
      </c>
      <c r="E738">
        <v>79</v>
      </c>
      <c r="F738">
        <v>2</v>
      </c>
      <c r="G738" t="s">
        <v>91</v>
      </c>
      <c r="H738">
        <v>92</v>
      </c>
      <c r="I738" t="str">
        <f t="shared" si="23"/>
        <v>Loser</v>
      </c>
      <c r="J738">
        <f t="shared" si="24"/>
        <v>2</v>
      </c>
      <c r="K738" t="str">
        <f t="shared" si="2"/>
        <v>Lower</v>
      </c>
    </row>
    <row r="739" spans="1:11" x14ac:dyDescent="0.25">
      <c r="A739">
        <v>2001</v>
      </c>
      <c r="B739" t="s">
        <v>12</v>
      </c>
      <c r="C739">
        <v>1</v>
      </c>
      <c r="D739" t="s">
        <v>22</v>
      </c>
      <c r="E739">
        <v>94</v>
      </c>
      <c r="F739">
        <v>9</v>
      </c>
      <c r="G739" t="s">
        <v>20</v>
      </c>
      <c r="H739">
        <v>81</v>
      </c>
      <c r="I739" t="str">
        <f t="shared" si="23"/>
        <v>Winner</v>
      </c>
      <c r="J739">
        <f t="shared" si="24"/>
        <v>1</v>
      </c>
      <c r="K739" t="str">
        <f t="shared" si="2"/>
        <v>Higher</v>
      </c>
    </row>
    <row r="740" spans="1:11" x14ac:dyDescent="0.25">
      <c r="A740">
        <v>2001</v>
      </c>
      <c r="B740" t="s">
        <v>12</v>
      </c>
      <c r="C740">
        <v>6</v>
      </c>
      <c r="D740" t="s">
        <v>155</v>
      </c>
      <c r="E740">
        <v>74</v>
      </c>
      <c r="F740">
        <v>3</v>
      </c>
      <c r="G740" t="s">
        <v>178</v>
      </c>
      <c r="H740">
        <v>71</v>
      </c>
      <c r="I740" t="str">
        <f t="shared" si="23"/>
        <v>Winner</v>
      </c>
      <c r="J740">
        <f t="shared" si="24"/>
        <v>6</v>
      </c>
      <c r="K740" t="str">
        <f t="shared" si="2"/>
        <v>Higher</v>
      </c>
    </row>
    <row r="741" spans="1:11" x14ac:dyDescent="0.25">
      <c r="A741">
        <v>2001</v>
      </c>
      <c r="B741" t="s">
        <v>12</v>
      </c>
      <c r="C741">
        <v>12</v>
      </c>
      <c r="D741" t="s">
        <v>150</v>
      </c>
      <c r="E741">
        <v>50</v>
      </c>
      <c r="F741">
        <v>4</v>
      </c>
      <c r="G741" t="s">
        <v>37</v>
      </c>
      <c r="H741">
        <v>75</v>
      </c>
      <c r="I741" t="str">
        <f t="shared" si="23"/>
        <v>Loser</v>
      </c>
      <c r="J741">
        <f t="shared" si="24"/>
        <v>4</v>
      </c>
      <c r="K741" t="str">
        <f t="shared" si="2"/>
        <v>Lower</v>
      </c>
    </row>
    <row r="742" spans="1:11" x14ac:dyDescent="0.25">
      <c r="A742">
        <v>2001</v>
      </c>
      <c r="B742" t="s">
        <v>12</v>
      </c>
      <c r="C742">
        <v>10</v>
      </c>
      <c r="D742" t="s">
        <v>13</v>
      </c>
      <c r="E742">
        <v>76</v>
      </c>
      <c r="F742">
        <v>15</v>
      </c>
      <c r="G742" t="s">
        <v>137</v>
      </c>
      <c r="H742">
        <v>57</v>
      </c>
      <c r="I742" t="str">
        <f t="shared" si="23"/>
        <v>Winner</v>
      </c>
      <c r="J742">
        <f t="shared" si="24"/>
        <v>10</v>
      </c>
      <c r="K742" t="str">
        <f t="shared" si="2"/>
        <v>Higher</v>
      </c>
    </row>
    <row r="743" spans="1:11" x14ac:dyDescent="0.25">
      <c r="A743">
        <v>2001</v>
      </c>
      <c r="B743" t="s">
        <v>18</v>
      </c>
      <c r="C743">
        <v>7</v>
      </c>
      <c r="D743" t="s">
        <v>162</v>
      </c>
      <c r="E743">
        <v>63</v>
      </c>
      <c r="F743">
        <v>10</v>
      </c>
      <c r="G743" t="s">
        <v>34</v>
      </c>
      <c r="H743">
        <v>79</v>
      </c>
      <c r="I743" t="str">
        <f t="shared" si="23"/>
        <v>Loser</v>
      </c>
      <c r="J743">
        <f t="shared" si="24"/>
        <v>10</v>
      </c>
      <c r="K743" t="str">
        <f t="shared" si="2"/>
        <v>Lower</v>
      </c>
    </row>
    <row r="744" spans="1:11" x14ac:dyDescent="0.25">
      <c r="A744">
        <v>2001</v>
      </c>
      <c r="B744" t="s">
        <v>18</v>
      </c>
      <c r="C744">
        <v>2</v>
      </c>
      <c r="D744" t="s">
        <v>35</v>
      </c>
      <c r="E744">
        <v>101</v>
      </c>
      <c r="F744">
        <v>15</v>
      </c>
      <c r="G744" t="s">
        <v>263</v>
      </c>
      <c r="H744">
        <v>76</v>
      </c>
      <c r="I744" t="str">
        <f t="shared" si="23"/>
        <v>Winner</v>
      </c>
      <c r="J744">
        <f t="shared" si="24"/>
        <v>2</v>
      </c>
      <c r="K744" t="str">
        <f t="shared" si="2"/>
        <v>Higher</v>
      </c>
    </row>
    <row r="745" spans="1:11" x14ac:dyDescent="0.25">
      <c r="A745">
        <v>2001</v>
      </c>
      <c r="B745" t="s">
        <v>18</v>
      </c>
      <c r="C745">
        <v>1</v>
      </c>
      <c r="D745" t="s">
        <v>98</v>
      </c>
      <c r="E745">
        <v>69</v>
      </c>
      <c r="F745">
        <v>16</v>
      </c>
      <c r="G745" t="s">
        <v>154</v>
      </c>
      <c r="H745">
        <v>35</v>
      </c>
      <c r="I745" t="str">
        <f t="shared" si="23"/>
        <v>Winner</v>
      </c>
      <c r="J745">
        <f t="shared" si="24"/>
        <v>1</v>
      </c>
      <c r="K745" t="str">
        <f t="shared" si="2"/>
        <v>Higher</v>
      </c>
    </row>
    <row r="746" spans="1:11" x14ac:dyDescent="0.25">
      <c r="A746">
        <v>2001</v>
      </c>
      <c r="B746" t="s">
        <v>18</v>
      </c>
      <c r="C746">
        <v>1</v>
      </c>
      <c r="D746" t="s">
        <v>36</v>
      </c>
      <c r="E746">
        <v>96</v>
      </c>
      <c r="F746">
        <v>16</v>
      </c>
      <c r="G746" t="s">
        <v>224</v>
      </c>
      <c r="H746">
        <v>54</v>
      </c>
      <c r="I746" t="str">
        <f t="shared" si="23"/>
        <v>Winner</v>
      </c>
      <c r="J746">
        <f t="shared" si="24"/>
        <v>1</v>
      </c>
      <c r="K746" t="str">
        <f t="shared" si="2"/>
        <v>Higher</v>
      </c>
    </row>
    <row r="747" spans="1:11" x14ac:dyDescent="0.25">
      <c r="A747">
        <v>2001</v>
      </c>
      <c r="B747" t="s">
        <v>18</v>
      </c>
      <c r="C747">
        <v>6</v>
      </c>
      <c r="D747" t="s">
        <v>110</v>
      </c>
      <c r="E747">
        <v>65</v>
      </c>
      <c r="F747">
        <v>11</v>
      </c>
      <c r="G747" t="s">
        <v>24</v>
      </c>
      <c r="H747">
        <v>79</v>
      </c>
      <c r="I747" t="str">
        <f t="shared" si="23"/>
        <v>Loser</v>
      </c>
      <c r="J747">
        <f t="shared" si="24"/>
        <v>11</v>
      </c>
      <c r="K747" t="str">
        <f t="shared" si="2"/>
        <v>Lower</v>
      </c>
    </row>
    <row r="748" spans="1:11" x14ac:dyDescent="0.25">
      <c r="A748">
        <v>2001</v>
      </c>
      <c r="B748" t="s">
        <v>18</v>
      </c>
      <c r="C748">
        <v>8</v>
      </c>
      <c r="D748" t="s">
        <v>32</v>
      </c>
      <c r="E748">
        <v>70</v>
      </c>
      <c r="F748">
        <v>9</v>
      </c>
      <c r="G748" t="s">
        <v>261</v>
      </c>
      <c r="H748">
        <v>82</v>
      </c>
      <c r="I748" t="str">
        <f t="shared" si="23"/>
        <v>Loser</v>
      </c>
      <c r="J748">
        <f t="shared" si="24"/>
        <v>9</v>
      </c>
      <c r="K748" t="str">
        <f t="shared" si="2"/>
        <v>Lower</v>
      </c>
    </row>
    <row r="749" spans="1:11" x14ac:dyDescent="0.25">
      <c r="A749">
        <v>2001</v>
      </c>
      <c r="B749" t="s">
        <v>18</v>
      </c>
      <c r="C749">
        <v>5</v>
      </c>
      <c r="D749" t="s">
        <v>113</v>
      </c>
      <c r="E749">
        <v>85</v>
      </c>
      <c r="F749">
        <v>12</v>
      </c>
      <c r="G749" t="s">
        <v>15</v>
      </c>
      <c r="H749">
        <v>86</v>
      </c>
      <c r="I749" t="str">
        <f t="shared" si="23"/>
        <v>Loser</v>
      </c>
      <c r="J749">
        <f t="shared" si="24"/>
        <v>12</v>
      </c>
      <c r="K749" t="str">
        <f t="shared" si="2"/>
        <v>Lower</v>
      </c>
    </row>
    <row r="750" spans="1:11" x14ac:dyDescent="0.25">
      <c r="A750">
        <v>2001</v>
      </c>
      <c r="B750" t="s">
        <v>18</v>
      </c>
      <c r="C750">
        <v>4</v>
      </c>
      <c r="D750" t="s">
        <v>43</v>
      </c>
      <c r="E750">
        <v>68</v>
      </c>
      <c r="F750">
        <v>13</v>
      </c>
      <c r="G750" t="s">
        <v>142</v>
      </c>
      <c r="H750">
        <v>70</v>
      </c>
      <c r="I750" t="str">
        <f t="shared" si="23"/>
        <v>Loser</v>
      </c>
      <c r="J750">
        <f t="shared" si="24"/>
        <v>13</v>
      </c>
      <c r="K750" t="str">
        <f t="shared" si="2"/>
        <v>Lower</v>
      </c>
    </row>
    <row r="751" spans="1:11" x14ac:dyDescent="0.25">
      <c r="A751">
        <v>2001</v>
      </c>
      <c r="B751" t="s">
        <v>18</v>
      </c>
      <c r="C751">
        <v>8</v>
      </c>
      <c r="D751" t="s">
        <v>139</v>
      </c>
      <c r="E751">
        <v>63</v>
      </c>
      <c r="F751">
        <v>9</v>
      </c>
      <c r="G751" t="s">
        <v>233</v>
      </c>
      <c r="H751">
        <v>70</v>
      </c>
      <c r="I751" t="str">
        <f t="shared" si="23"/>
        <v>Loser</v>
      </c>
      <c r="J751">
        <f t="shared" si="24"/>
        <v>9</v>
      </c>
      <c r="K751" t="str">
        <f t="shared" si="2"/>
        <v>Lower</v>
      </c>
    </row>
    <row r="752" spans="1:11" x14ac:dyDescent="0.25">
      <c r="A752">
        <v>2001</v>
      </c>
      <c r="B752" t="s">
        <v>18</v>
      </c>
      <c r="C752">
        <v>4</v>
      </c>
      <c r="D752" t="s">
        <v>1</v>
      </c>
      <c r="E752">
        <v>99</v>
      </c>
      <c r="F752">
        <v>13</v>
      </c>
      <c r="G752" t="s">
        <v>185</v>
      </c>
      <c r="H752">
        <v>75</v>
      </c>
      <c r="I752" t="str">
        <f t="shared" si="23"/>
        <v>Winner</v>
      </c>
      <c r="J752">
        <f t="shared" si="24"/>
        <v>4</v>
      </c>
      <c r="K752" t="str">
        <f t="shared" si="2"/>
        <v>Higher</v>
      </c>
    </row>
    <row r="753" spans="1:11" x14ac:dyDescent="0.25">
      <c r="A753">
        <v>2001</v>
      </c>
      <c r="B753" t="s">
        <v>18</v>
      </c>
      <c r="C753">
        <v>7</v>
      </c>
      <c r="D753" t="s">
        <v>147</v>
      </c>
      <c r="E753">
        <v>69</v>
      </c>
      <c r="F753">
        <v>10</v>
      </c>
      <c r="G753" t="s">
        <v>243</v>
      </c>
      <c r="H753">
        <v>59</v>
      </c>
      <c r="I753" t="str">
        <f t="shared" si="23"/>
        <v>Winner</v>
      </c>
      <c r="J753">
        <f t="shared" si="24"/>
        <v>7</v>
      </c>
      <c r="K753" t="str">
        <f t="shared" si="2"/>
        <v>Higher</v>
      </c>
    </row>
    <row r="754" spans="1:11" x14ac:dyDescent="0.25">
      <c r="A754">
        <v>2001</v>
      </c>
      <c r="B754" t="s">
        <v>18</v>
      </c>
      <c r="C754">
        <v>5</v>
      </c>
      <c r="D754" t="s">
        <v>6</v>
      </c>
      <c r="E754">
        <v>79</v>
      </c>
      <c r="F754">
        <v>12</v>
      </c>
      <c r="G754" t="s">
        <v>255</v>
      </c>
      <c r="H754">
        <v>69</v>
      </c>
      <c r="I754" t="str">
        <f t="shared" si="23"/>
        <v>Winner</v>
      </c>
      <c r="J754">
        <f t="shared" si="24"/>
        <v>5</v>
      </c>
      <c r="K754" t="str">
        <f t="shared" si="2"/>
        <v>Higher</v>
      </c>
    </row>
    <row r="755" spans="1:11" x14ac:dyDescent="0.25">
      <c r="A755">
        <v>2001</v>
      </c>
      <c r="B755" t="s">
        <v>18</v>
      </c>
      <c r="C755">
        <v>3</v>
      </c>
      <c r="D755" t="s">
        <v>5</v>
      </c>
      <c r="E755">
        <v>69</v>
      </c>
      <c r="F755">
        <v>14</v>
      </c>
      <c r="G755" t="s">
        <v>29</v>
      </c>
      <c r="H755">
        <v>56</v>
      </c>
      <c r="I755" t="str">
        <f t="shared" si="23"/>
        <v>Winner</v>
      </c>
      <c r="J755">
        <f t="shared" si="24"/>
        <v>3</v>
      </c>
      <c r="K755" t="str">
        <f t="shared" si="2"/>
        <v>Higher</v>
      </c>
    </row>
    <row r="756" spans="1:11" x14ac:dyDescent="0.25">
      <c r="A756">
        <v>2001</v>
      </c>
      <c r="B756" t="s">
        <v>18</v>
      </c>
      <c r="C756">
        <v>6</v>
      </c>
      <c r="D756" t="s">
        <v>23</v>
      </c>
      <c r="E756">
        <v>83</v>
      </c>
      <c r="F756">
        <v>11</v>
      </c>
      <c r="G756" t="s">
        <v>95</v>
      </c>
      <c r="H756">
        <v>71</v>
      </c>
      <c r="I756" t="str">
        <f t="shared" si="23"/>
        <v>Winner</v>
      </c>
      <c r="J756">
        <f t="shared" si="24"/>
        <v>6</v>
      </c>
      <c r="K756" t="str">
        <f t="shared" si="2"/>
        <v>Higher</v>
      </c>
    </row>
    <row r="757" spans="1:11" x14ac:dyDescent="0.25">
      <c r="A757">
        <v>2001</v>
      </c>
      <c r="B757" t="s">
        <v>18</v>
      </c>
      <c r="C757">
        <v>3</v>
      </c>
      <c r="D757" t="s">
        <v>257</v>
      </c>
      <c r="E757">
        <v>72</v>
      </c>
      <c r="F757">
        <v>14</v>
      </c>
      <c r="G757" t="s">
        <v>33</v>
      </c>
      <c r="H757">
        <v>70</v>
      </c>
      <c r="I757" t="str">
        <f t="shared" si="23"/>
        <v>Winner</v>
      </c>
      <c r="J757">
        <f t="shared" si="24"/>
        <v>3</v>
      </c>
      <c r="K757" t="str">
        <f t="shared" si="2"/>
        <v>Higher</v>
      </c>
    </row>
    <row r="758" spans="1:11" x14ac:dyDescent="0.25">
      <c r="A758">
        <v>2001</v>
      </c>
      <c r="B758" t="s">
        <v>18</v>
      </c>
      <c r="C758">
        <v>2</v>
      </c>
      <c r="D758" t="s">
        <v>94</v>
      </c>
      <c r="E758">
        <v>70</v>
      </c>
      <c r="F758">
        <v>15</v>
      </c>
      <c r="G758" t="s">
        <v>146</v>
      </c>
      <c r="H758">
        <v>48</v>
      </c>
      <c r="I758" t="str">
        <f t="shared" si="23"/>
        <v>Winner</v>
      </c>
      <c r="J758">
        <f t="shared" si="24"/>
        <v>2</v>
      </c>
      <c r="K758" t="str">
        <f t="shared" si="2"/>
        <v>Higher</v>
      </c>
    </row>
    <row r="759" spans="1:11" x14ac:dyDescent="0.25">
      <c r="A759">
        <v>2001</v>
      </c>
      <c r="B759" t="s">
        <v>18</v>
      </c>
      <c r="C759">
        <v>5</v>
      </c>
      <c r="D759" t="s">
        <v>10</v>
      </c>
      <c r="E759">
        <v>84</v>
      </c>
      <c r="F759">
        <v>12</v>
      </c>
      <c r="G759" t="s">
        <v>121</v>
      </c>
      <c r="H759">
        <v>59</v>
      </c>
      <c r="I759" t="str">
        <f t="shared" si="23"/>
        <v>Winner</v>
      </c>
      <c r="J759">
        <f t="shared" si="24"/>
        <v>5</v>
      </c>
      <c r="K759" t="str">
        <f t="shared" si="2"/>
        <v>Higher</v>
      </c>
    </row>
    <row r="760" spans="1:11" x14ac:dyDescent="0.25">
      <c r="A760">
        <v>2001</v>
      </c>
      <c r="B760" t="s">
        <v>18</v>
      </c>
      <c r="C760">
        <v>2</v>
      </c>
      <c r="D760" t="s">
        <v>109</v>
      </c>
      <c r="E760">
        <v>57</v>
      </c>
      <c r="F760">
        <v>15</v>
      </c>
      <c r="G760" t="s">
        <v>137</v>
      </c>
      <c r="H760">
        <v>58</v>
      </c>
      <c r="I760" t="str">
        <f t="shared" si="23"/>
        <v>Loser</v>
      </c>
      <c r="J760">
        <f t="shared" si="24"/>
        <v>15</v>
      </c>
      <c r="K760" t="str">
        <f t="shared" si="2"/>
        <v>Lower</v>
      </c>
    </row>
    <row r="761" spans="1:11" x14ac:dyDescent="0.25">
      <c r="A761">
        <v>2001</v>
      </c>
      <c r="B761" t="s">
        <v>18</v>
      </c>
      <c r="C761">
        <v>1</v>
      </c>
      <c r="D761" t="s">
        <v>22</v>
      </c>
      <c r="E761">
        <v>95</v>
      </c>
      <c r="F761">
        <v>16</v>
      </c>
      <c r="G761" t="s">
        <v>227</v>
      </c>
      <c r="H761">
        <v>52</v>
      </c>
      <c r="I761" t="str">
        <f t="shared" si="23"/>
        <v>Winner</v>
      </c>
      <c r="J761">
        <f t="shared" si="24"/>
        <v>1</v>
      </c>
      <c r="K761" t="str">
        <f t="shared" si="2"/>
        <v>Higher</v>
      </c>
    </row>
    <row r="762" spans="1:11" x14ac:dyDescent="0.25">
      <c r="A762">
        <v>2001</v>
      </c>
      <c r="B762" t="s">
        <v>18</v>
      </c>
      <c r="C762">
        <v>8</v>
      </c>
      <c r="D762" t="s">
        <v>144</v>
      </c>
      <c r="E762">
        <v>68</v>
      </c>
      <c r="F762">
        <v>9</v>
      </c>
      <c r="G762" t="s">
        <v>20</v>
      </c>
      <c r="H762">
        <v>70</v>
      </c>
      <c r="I762" t="str">
        <f t="shared" si="23"/>
        <v>Loser</v>
      </c>
      <c r="J762">
        <f t="shared" si="24"/>
        <v>9</v>
      </c>
      <c r="K762" t="str">
        <f t="shared" si="2"/>
        <v>Lower</v>
      </c>
    </row>
    <row r="763" spans="1:11" x14ac:dyDescent="0.25">
      <c r="A763">
        <v>2001</v>
      </c>
      <c r="B763" t="s">
        <v>18</v>
      </c>
      <c r="C763">
        <v>5</v>
      </c>
      <c r="D763" t="s">
        <v>92</v>
      </c>
      <c r="E763">
        <v>68</v>
      </c>
      <c r="F763">
        <v>12</v>
      </c>
      <c r="G763" t="s">
        <v>150</v>
      </c>
      <c r="H763">
        <v>77</v>
      </c>
      <c r="I763" t="str">
        <f t="shared" si="23"/>
        <v>Loser</v>
      </c>
      <c r="J763">
        <f t="shared" si="24"/>
        <v>12</v>
      </c>
      <c r="K763" t="str">
        <f t="shared" si="2"/>
        <v>Lower</v>
      </c>
    </row>
    <row r="764" spans="1:11" x14ac:dyDescent="0.25">
      <c r="A764">
        <v>2001</v>
      </c>
      <c r="B764" t="s">
        <v>18</v>
      </c>
      <c r="C764">
        <v>4</v>
      </c>
      <c r="D764" t="s">
        <v>37</v>
      </c>
      <c r="E764">
        <v>61</v>
      </c>
      <c r="F764">
        <v>13</v>
      </c>
      <c r="G764" t="s">
        <v>264</v>
      </c>
      <c r="H764">
        <v>48</v>
      </c>
      <c r="I764" t="str">
        <f t="shared" si="23"/>
        <v>Winner</v>
      </c>
      <c r="J764">
        <f t="shared" si="24"/>
        <v>4</v>
      </c>
      <c r="K764" t="str">
        <f t="shared" si="2"/>
        <v>Higher</v>
      </c>
    </row>
    <row r="765" spans="1:11" x14ac:dyDescent="0.25">
      <c r="A765">
        <v>2001</v>
      </c>
      <c r="B765" t="s">
        <v>18</v>
      </c>
      <c r="C765">
        <v>6</v>
      </c>
      <c r="D765" t="s">
        <v>155</v>
      </c>
      <c r="E765">
        <v>69</v>
      </c>
      <c r="F765">
        <v>11</v>
      </c>
      <c r="G765" t="s">
        <v>165</v>
      </c>
      <c r="H765">
        <v>54</v>
      </c>
      <c r="I765" t="str">
        <f t="shared" si="23"/>
        <v>Winner</v>
      </c>
      <c r="J765">
        <f t="shared" si="24"/>
        <v>6</v>
      </c>
      <c r="K765" t="str">
        <f t="shared" si="2"/>
        <v>Higher</v>
      </c>
    </row>
    <row r="766" spans="1:11" x14ac:dyDescent="0.25">
      <c r="A766">
        <v>2001</v>
      </c>
      <c r="B766" t="s">
        <v>18</v>
      </c>
      <c r="C766">
        <v>3</v>
      </c>
      <c r="D766" t="s">
        <v>178</v>
      </c>
      <c r="E766">
        <v>68</v>
      </c>
      <c r="F766">
        <v>14</v>
      </c>
      <c r="G766" t="s">
        <v>265</v>
      </c>
      <c r="H766">
        <v>65</v>
      </c>
      <c r="I766" t="str">
        <f t="shared" si="23"/>
        <v>Winner</v>
      </c>
      <c r="J766">
        <f t="shared" si="24"/>
        <v>3</v>
      </c>
      <c r="K766" t="str">
        <f t="shared" si="2"/>
        <v>Higher</v>
      </c>
    </row>
    <row r="767" spans="1:11" x14ac:dyDescent="0.25">
      <c r="A767">
        <v>2001</v>
      </c>
      <c r="B767" t="s">
        <v>18</v>
      </c>
      <c r="C767">
        <v>7</v>
      </c>
      <c r="D767" t="s">
        <v>226</v>
      </c>
      <c r="E767">
        <v>69</v>
      </c>
      <c r="F767">
        <v>10</v>
      </c>
      <c r="G767" t="s">
        <v>14</v>
      </c>
      <c r="H767">
        <v>56</v>
      </c>
      <c r="I767" t="str">
        <f t="shared" si="23"/>
        <v>Winner</v>
      </c>
      <c r="J767">
        <f t="shared" si="24"/>
        <v>7</v>
      </c>
      <c r="K767" t="str">
        <f t="shared" si="2"/>
        <v>Higher</v>
      </c>
    </row>
    <row r="768" spans="1:11" x14ac:dyDescent="0.25">
      <c r="A768">
        <v>2001</v>
      </c>
      <c r="B768" t="s">
        <v>18</v>
      </c>
      <c r="C768">
        <v>2</v>
      </c>
      <c r="D768" t="s">
        <v>91</v>
      </c>
      <c r="E768">
        <v>72</v>
      </c>
      <c r="F768">
        <v>15</v>
      </c>
      <c r="G768" t="s">
        <v>214</v>
      </c>
      <c r="H768">
        <v>68</v>
      </c>
      <c r="I768" t="str">
        <f t="shared" si="23"/>
        <v>Winner</v>
      </c>
      <c r="J768">
        <f t="shared" si="24"/>
        <v>2</v>
      </c>
      <c r="K768" t="str">
        <f t="shared" si="2"/>
        <v>Higher</v>
      </c>
    </row>
    <row r="769" spans="1:11" x14ac:dyDescent="0.25">
      <c r="A769">
        <v>2001</v>
      </c>
      <c r="B769" t="s">
        <v>18</v>
      </c>
      <c r="C769">
        <v>1</v>
      </c>
      <c r="D769" t="s">
        <v>189</v>
      </c>
      <c r="E769">
        <v>89</v>
      </c>
      <c r="F769">
        <v>16</v>
      </c>
      <c r="G769" t="s">
        <v>266</v>
      </c>
      <c r="H769">
        <v>60</v>
      </c>
      <c r="I769" t="str">
        <f t="shared" si="23"/>
        <v>Winner</v>
      </c>
      <c r="J769">
        <f t="shared" si="24"/>
        <v>1</v>
      </c>
      <c r="K769" t="str">
        <f t="shared" si="2"/>
        <v>Higher</v>
      </c>
    </row>
    <row r="770" spans="1:11" x14ac:dyDescent="0.25">
      <c r="A770">
        <v>2001</v>
      </c>
      <c r="B770" t="s">
        <v>18</v>
      </c>
      <c r="C770">
        <v>7</v>
      </c>
      <c r="D770" t="s">
        <v>193</v>
      </c>
      <c r="E770">
        <v>61</v>
      </c>
      <c r="F770">
        <v>10</v>
      </c>
      <c r="G770" t="s">
        <v>13</v>
      </c>
      <c r="H770">
        <v>63</v>
      </c>
      <c r="I770" t="str">
        <f t="shared" ref="I770:I833" si="25">IF($E770&gt;$H770,"Winner","Loser")</f>
        <v>Loser</v>
      </c>
      <c r="J770">
        <f t="shared" ref="J770:J833" si="26">IF($E770&gt;$H770,$C770,$F770)</f>
        <v>10</v>
      </c>
      <c r="K770" t="str">
        <f t="shared" si="2"/>
        <v>Lower</v>
      </c>
    </row>
    <row r="771" spans="1:11" x14ac:dyDescent="0.25">
      <c r="A771">
        <v>2001</v>
      </c>
      <c r="B771" t="s">
        <v>18</v>
      </c>
      <c r="C771">
        <v>3</v>
      </c>
      <c r="D771" t="s">
        <v>161</v>
      </c>
      <c r="E771">
        <v>83</v>
      </c>
      <c r="F771">
        <v>14</v>
      </c>
      <c r="G771" t="s">
        <v>134</v>
      </c>
      <c r="H771">
        <v>80</v>
      </c>
      <c r="I771" t="str">
        <f t="shared" si="25"/>
        <v>Winner</v>
      </c>
      <c r="J771">
        <f t="shared" si="26"/>
        <v>3</v>
      </c>
      <c r="K771" t="str">
        <f t="shared" si="2"/>
        <v>Higher</v>
      </c>
    </row>
    <row r="772" spans="1:11" x14ac:dyDescent="0.25">
      <c r="A772">
        <v>2001</v>
      </c>
      <c r="B772" t="s">
        <v>18</v>
      </c>
      <c r="C772">
        <v>6</v>
      </c>
      <c r="D772" t="s">
        <v>9</v>
      </c>
      <c r="E772">
        <v>49</v>
      </c>
      <c r="F772">
        <v>11</v>
      </c>
      <c r="G772" t="s">
        <v>262</v>
      </c>
      <c r="H772">
        <v>50</v>
      </c>
      <c r="I772" t="str">
        <f t="shared" si="25"/>
        <v>Loser</v>
      </c>
      <c r="J772">
        <f t="shared" si="26"/>
        <v>11</v>
      </c>
      <c r="K772" t="str">
        <f t="shared" si="2"/>
        <v>Lower</v>
      </c>
    </row>
    <row r="773" spans="1:11" x14ac:dyDescent="0.25">
      <c r="A773">
        <v>2001</v>
      </c>
      <c r="B773" t="s">
        <v>18</v>
      </c>
      <c r="C773">
        <v>4</v>
      </c>
      <c r="D773" t="s">
        <v>8</v>
      </c>
      <c r="E773">
        <v>73</v>
      </c>
      <c r="F773">
        <v>13</v>
      </c>
      <c r="G773" t="s">
        <v>204</v>
      </c>
      <c r="H773">
        <v>77</v>
      </c>
      <c r="I773" t="str">
        <f t="shared" si="25"/>
        <v>Loser</v>
      </c>
      <c r="J773">
        <f t="shared" si="26"/>
        <v>13</v>
      </c>
      <c r="K773" t="str">
        <f t="shared" si="2"/>
        <v>Lower</v>
      </c>
    </row>
    <row r="774" spans="1:11" x14ac:dyDescent="0.25">
      <c r="A774">
        <v>2001</v>
      </c>
      <c r="B774" t="s">
        <v>18</v>
      </c>
      <c r="C774">
        <v>8</v>
      </c>
      <c r="D774" t="s">
        <v>160</v>
      </c>
      <c r="E774">
        <v>62</v>
      </c>
      <c r="F774">
        <v>9</v>
      </c>
      <c r="G774" t="s">
        <v>199</v>
      </c>
      <c r="H774">
        <v>66</v>
      </c>
      <c r="I774" t="str">
        <f t="shared" si="25"/>
        <v>Loser</v>
      </c>
      <c r="J774">
        <f t="shared" si="26"/>
        <v>9</v>
      </c>
      <c r="K774" t="str">
        <f t="shared" si="2"/>
        <v>Lower</v>
      </c>
    </row>
    <row r="775" spans="1:11" x14ac:dyDescent="0.25">
      <c r="A775">
        <v>2001</v>
      </c>
      <c r="B775" t="s">
        <v>31</v>
      </c>
      <c r="C775">
        <v>16</v>
      </c>
      <c r="D775" t="s">
        <v>173</v>
      </c>
      <c r="E775">
        <v>67</v>
      </c>
      <c r="F775">
        <v>16</v>
      </c>
      <c r="G775" t="s">
        <v>224</v>
      </c>
      <c r="H775">
        <v>71</v>
      </c>
      <c r="I775" t="str">
        <f t="shared" si="25"/>
        <v>Loser</v>
      </c>
      <c r="J775">
        <f t="shared" si="26"/>
        <v>16</v>
      </c>
      <c r="K775" t="str">
        <f t="shared" si="2"/>
        <v>Lower</v>
      </c>
    </row>
    <row r="776" spans="1:11" x14ac:dyDescent="0.25">
      <c r="A776">
        <v>2000</v>
      </c>
      <c r="B776" t="s">
        <v>0</v>
      </c>
      <c r="C776">
        <v>1</v>
      </c>
      <c r="D776" t="s">
        <v>98</v>
      </c>
      <c r="E776">
        <v>89</v>
      </c>
      <c r="F776">
        <v>5</v>
      </c>
      <c r="G776" t="s">
        <v>5</v>
      </c>
      <c r="H776">
        <v>76</v>
      </c>
      <c r="I776" t="str">
        <f t="shared" si="25"/>
        <v>Winner</v>
      </c>
      <c r="J776">
        <f t="shared" si="26"/>
        <v>1</v>
      </c>
      <c r="K776" t="str">
        <f t="shared" si="2"/>
        <v>Higher</v>
      </c>
    </row>
    <row r="777" spans="1:11" x14ac:dyDescent="0.25">
      <c r="A777">
        <v>2000</v>
      </c>
      <c r="B777" t="s">
        <v>2</v>
      </c>
      <c r="C777">
        <v>8</v>
      </c>
      <c r="D777" t="s">
        <v>9</v>
      </c>
      <c r="E777">
        <v>41</v>
      </c>
      <c r="F777">
        <v>1</v>
      </c>
      <c r="G777" t="s">
        <v>98</v>
      </c>
      <c r="H777">
        <v>53</v>
      </c>
      <c r="I777" t="str">
        <f t="shared" si="25"/>
        <v>Loser</v>
      </c>
      <c r="J777">
        <f t="shared" si="26"/>
        <v>1</v>
      </c>
      <c r="K777" t="str">
        <f t="shared" si="2"/>
        <v>Lower</v>
      </c>
    </row>
    <row r="778" spans="1:11" x14ac:dyDescent="0.25">
      <c r="A778">
        <v>2000</v>
      </c>
      <c r="B778" t="s">
        <v>2</v>
      </c>
      <c r="C778">
        <v>5</v>
      </c>
      <c r="D778" t="s">
        <v>5</v>
      </c>
      <c r="E778">
        <v>71</v>
      </c>
      <c r="F778">
        <v>8</v>
      </c>
      <c r="G778" t="s">
        <v>94</v>
      </c>
      <c r="H778">
        <v>59</v>
      </c>
      <c r="I778" t="str">
        <f t="shared" si="25"/>
        <v>Winner</v>
      </c>
      <c r="J778">
        <f t="shared" si="26"/>
        <v>5</v>
      </c>
      <c r="K778" t="str">
        <f t="shared" si="2"/>
        <v>Higher</v>
      </c>
    </row>
    <row r="779" spans="1:11" x14ac:dyDescent="0.25">
      <c r="A779">
        <v>2000</v>
      </c>
      <c r="B779" t="s">
        <v>4</v>
      </c>
      <c r="C779">
        <v>5</v>
      </c>
      <c r="D779" t="s">
        <v>5</v>
      </c>
      <c r="E779">
        <v>77</v>
      </c>
      <c r="F779">
        <v>3</v>
      </c>
      <c r="G779" t="s">
        <v>165</v>
      </c>
      <c r="H779">
        <v>65</v>
      </c>
      <c r="I779" t="str">
        <f t="shared" si="25"/>
        <v>Winner</v>
      </c>
      <c r="J779">
        <f t="shared" si="26"/>
        <v>5</v>
      </c>
      <c r="K779" t="str">
        <f t="shared" si="2"/>
        <v>Higher</v>
      </c>
    </row>
    <row r="780" spans="1:11" x14ac:dyDescent="0.25">
      <c r="A780">
        <v>2000</v>
      </c>
      <c r="B780" t="s">
        <v>4</v>
      </c>
      <c r="C780">
        <v>8</v>
      </c>
      <c r="D780" t="s">
        <v>94</v>
      </c>
      <c r="E780">
        <v>59</v>
      </c>
      <c r="F780">
        <v>7</v>
      </c>
      <c r="G780" t="s">
        <v>247</v>
      </c>
      <c r="H780">
        <v>55</v>
      </c>
      <c r="I780" t="str">
        <f t="shared" si="25"/>
        <v>Winner</v>
      </c>
      <c r="J780">
        <f t="shared" si="26"/>
        <v>8</v>
      </c>
      <c r="K780" t="str">
        <f t="shared" si="2"/>
        <v>Higher</v>
      </c>
    </row>
    <row r="781" spans="1:11" x14ac:dyDescent="0.25">
      <c r="A781">
        <v>2000</v>
      </c>
      <c r="B781" t="s">
        <v>4</v>
      </c>
      <c r="C781">
        <v>1</v>
      </c>
      <c r="D781" t="s">
        <v>98</v>
      </c>
      <c r="E781">
        <v>75</v>
      </c>
      <c r="F781">
        <v>2</v>
      </c>
      <c r="G781" t="s">
        <v>109</v>
      </c>
      <c r="H781">
        <v>64</v>
      </c>
      <c r="I781" t="str">
        <f t="shared" si="25"/>
        <v>Winner</v>
      </c>
      <c r="J781">
        <f t="shared" si="26"/>
        <v>1</v>
      </c>
      <c r="K781" t="str">
        <f t="shared" si="2"/>
        <v>Higher</v>
      </c>
    </row>
    <row r="782" spans="1:11" x14ac:dyDescent="0.25">
      <c r="A782">
        <v>2000</v>
      </c>
      <c r="B782" t="s">
        <v>4</v>
      </c>
      <c r="C782">
        <v>8</v>
      </c>
      <c r="D782" t="s">
        <v>9</v>
      </c>
      <c r="E782">
        <v>64</v>
      </c>
      <c r="F782">
        <v>6</v>
      </c>
      <c r="G782" t="s">
        <v>102</v>
      </c>
      <c r="H782">
        <v>60</v>
      </c>
      <c r="I782" t="str">
        <f t="shared" si="25"/>
        <v>Winner</v>
      </c>
      <c r="J782">
        <f t="shared" si="26"/>
        <v>8</v>
      </c>
      <c r="K782" t="str">
        <f t="shared" si="2"/>
        <v>Higher</v>
      </c>
    </row>
    <row r="783" spans="1:11" x14ac:dyDescent="0.25">
      <c r="A783">
        <v>2000</v>
      </c>
      <c r="B783" t="s">
        <v>7</v>
      </c>
      <c r="C783">
        <v>3</v>
      </c>
      <c r="D783" t="s">
        <v>165</v>
      </c>
      <c r="E783">
        <v>68</v>
      </c>
      <c r="F783">
        <v>10</v>
      </c>
      <c r="G783" t="s">
        <v>230</v>
      </c>
      <c r="H783">
        <v>66</v>
      </c>
      <c r="I783" t="str">
        <f t="shared" si="25"/>
        <v>Winner</v>
      </c>
      <c r="J783">
        <f t="shared" si="26"/>
        <v>3</v>
      </c>
      <c r="K783" t="str">
        <f t="shared" si="2"/>
        <v>Higher</v>
      </c>
    </row>
    <row r="784" spans="1:11" x14ac:dyDescent="0.25">
      <c r="A784">
        <v>2000</v>
      </c>
      <c r="B784" t="s">
        <v>7</v>
      </c>
      <c r="C784">
        <v>8</v>
      </c>
      <c r="D784" t="s">
        <v>94</v>
      </c>
      <c r="E784">
        <v>74</v>
      </c>
      <c r="F784">
        <v>4</v>
      </c>
      <c r="G784" t="s">
        <v>139</v>
      </c>
      <c r="H784">
        <v>69</v>
      </c>
      <c r="I784" t="str">
        <f t="shared" si="25"/>
        <v>Winner</v>
      </c>
      <c r="J784">
        <f t="shared" si="26"/>
        <v>8</v>
      </c>
      <c r="K784" t="str">
        <f t="shared" si="2"/>
        <v>Higher</v>
      </c>
    </row>
    <row r="785" spans="1:11" x14ac:dyDescent="0.25">
      <c r="A785">
        <v>2000</v>
      </c>
      <c r="B785" t="s">
        <v>7</v>
      </c>
      <c r="C785">
        <v>6</v>
      </c>
      <c r="D785" t="s">
        <v>192</v>
      </c>
      <c r="E785">
        <v>71</v>
      </c>
      <c r="F785">
        <v>7</v>
      </c>
      <c r="G785" t="s">
        <v>247</v>
      </c>
      <c r="H785">
        <v>80</v>
      </c>
      <c r="I785" t="str">
        <f t="shared" si="25"/>
        <v>Loser</v>
      </c>
      <c r="J785">
        <f t="shared" si="26"/>
        <v>7</v>
      </c>
      <c r="K785" t="str">
        <f t="shared" si="2"/>
        <v>Lower</v>
      </c>
    </row>
    <row r="786" spans="1:11" x14ac:dyDescent="0.25">
      <c r="A786">
        <v>2000</v>
      </c>
      <c r="B786" t="s">
        <v>7</v>
      </c>
      <c r="C786">
        <v>1</v>
      </c>
      <c r="D786" t="s">
        <v>22</v>
      </c>
      <c r="E786">
        <v>78</v>
      </c>
      <c r="F786">
        <v>5</v>
      </c>
      <c r="G786" t="s">
        <v>5</v>
      </c>
      <c r="H786">
        <v>87</v>
      </c>
      <c r="I786" t="str">
        <f t="shared" si="25"/>
        <v>Loser</v>
      </c>
      <c r="J786">
        <f t="shared" si="26"/>
        <v>5</v>
      </c>
      <c r="K786" t="str">
        <f t="shared" si="2"/>
        <v>Lower</v>
      </c>
    </row>
    <row r="787" spans="1:11" x14ac:dyDescent="0.25">
      <c r="A787">
        <v>2000</v>
      </c>
      <c r="B787" t="s">
        <v>7</v>
      </c>
      <c r="C787">
        <v>1</v>
      </c>
      <c r="D787" t="s">
        <v>98</v>
      </c>
      <c r="E787">
        <v>75</v>
      </c>
      <c r="F787">
        <v>4</v>
      </c>
      <c r="G787" t="s">
        <v>6</v>
      </c>
      <c r="H787">
        <v>58</v>
      </c>
      <c r="I787" t="str">
        <f t="shared" si="25"/>
        <v>Winner</v>
      </c>
      <c r="J787">
        <f t="shared" si="26"/>
        <v>1</v>
      </c>
      <c r="K787" t="str">
        <f t="shared" si="2"/>
        <v>Higher</v>
      </c>
    </row>
    <row r="788" spans="1:11" x14ac:dyDescent="0.25">
      <c r="A788">
        <v>2000</v>
      </c>
      <c r="B788" t="s">
        <v>7</v>
      </c>
      <c r="C788">
        <v>6</v>
      </c>
      <c r="D788" t="s">
        <v>102</v>
      </c>
      <c r="E788">
        <v>75</v>
      </c>
      <c r="F788">
        <v>10</v>
      </c>
      <c r="G788" t="s">
        <v>15</v>
      </c>
      <c r="H788">
        <v>66</v>
      </c>
      <c r="I788" t="str">
        <f t="shared" si="25"/>
        <v>Winner</v>
      </c>
      <c r="J788">
        <f t="shared" si="26"/>
        <v>6</v>
      </c>
      <c r="K788" t="str">
        <f t="shared" si="2"/>
        <v>Higher</v>
      </c>
    </row>
    <row r="789" spans="1:11" x14ac:dyDescent="0.25">
      <c r="A789">
        <v>2000</v>
      </c>
      <c r="B789" t="s">
        <v>7</v>
      </c>
      <c r="C789">
        <v>8</v>
      </c>
      <c r="D789" t="s">
        <v>9</v>
      </c>
      <c r="E789">
        <v>61</v>
      </c>
      <c r="F789">
        <v>4</v>
      </c>
      <c r="G789" t="s">
        <v>177</v>
      </c>
      <c r="H789">
        <v>48</v>
      </c>
      <c r="I789" t="str">
        <f t="shared" si="25"/>
        <v>Winner</v>
      </c>
      <c r="J789">
        <f t="shared" si="26"/>
        <v>8</v>
      </c>
      <c r="K789" t="str">
        <f t="shared" si="2"/>
        <v>Higher</v>
      </c>
    </row>
    <row r="790" spans="1:11" x14ac:dyDescent="0.25">
      <c r="A790">
        <v>2000</v>
      </c>
      <c r="B790" t="s">
        <v>7</v>
      </c>
      <c r="C790">
        <v>6</v>
      </c>
      <c r="D790" t="s">
        <v>37</v>
      </c>
      <c r="E790">
        <v>56</v>
      </c>
      <c r="F790">
        <v>2</v>
      </c>
      <c r="G790" t="s">
        <v>109</v>
      </c>
      <c r="H790">
        <v>80</v>
      </c>
      <c r="I790" t="str">
        <f t="shared" si="25"/>
        <v>Loser</v>
      </c>
      <c r="J790">
        <f t="shared" si="26"/>
        <v>2</v>
      </c>
      <c r="K790" t="str">
        <f t="shared" si="2"/>
        <v>Lower</v>
      </c>
    </row>
    <row r="791" spans="1:11" x14ac:dyDescent="0.25">
      <c r="A791">
        <v>2000</v>
      </c>
      <c r="B791" t="s">
        <v>12</v>
      </c>
      <c r="C791">
        <v>1</v>
      </c>
      <c r="D791" t="s">
        <v>22</v>
      </c>
      <c r="E791">
        <v>69</v>
      </c>
      <c r="F791">
        <v>8</v>
      </c>
      <c r="G791" t="s">
        <v>1</v>
      </c>
      <c r="H791">
        <v>64</v>
      </c>
      <c r="I791" t="str">
        <f t="shared" si="25"/>
        <v>Winner</v>
      </c>
      <c r="J791">
        <f t="shared" si="26"/>
        <v>1</v>
      </c>
      <c r="K791" t="str">
        <f t="shared" si="2"/>
        <v>Higher</v>
      </c>
    </row>
    <row r="792" spans="1:11" x14ac:dyDescent="0.25">
      <c r="A792">
        <v>2000</v>
      </c>
      <c r="B792" t="s">
        <v>12</v>
      </c>
      <c r="C792">
        <v>6</v>
      </c>
      <c r="D792" t="s">
        <v>192</v>
      </c>
      <c r="E792">
        <v>75</v>
      </c>
      <c r="F792">
        <v>3</v>
      </c>
      <c r="G792" t="s">
        <v>92</v>
      </c>
      <c r="H792">
        <v>62</v>
      </c>
      <c r="I792" t="str">
        <f t="shared" si="25"/>
        <v>Winner</v>
      </c>
      <c r="J792">
        <f t="shared" si="26"/>
        <v>6</v>
      </c>
      <c r="K792" t="str">
        <f t="shared" si="2"/>
        <v>Higher</v>
      </c>
    </row>
    <row r="793" spans="1:11" x14ac:dyDescent="0.25">
      <c r="A793">
        <v>2000</v>
      </c>
      <c r="B793" t="s">
        <v>12</v>
      </c>
      <c r="C793">
        <v>5</v>
      </c>
      <c r="D793" t="s">
        <v>127</v>
      </c>
      <c r="E793">
        <v>61</v>
      </c>
      <c r="F793">
        <v>4</v>
      </c>
      <c r="G793" t="s">
        <v>139</v>
      </c>
      <c r="H793">
        <v>65</v>
      </c>
      <c r="I793" t="str">
        <f t="shared" si="25"/>
        <v>Loser</v>
      </c>
      <c r="J793">
        <f t="shared" si="26"/>
        <v>4</v>
      </c>
      <c r="K793" t="str">
        <f t="shared" si="2"/>
        <v>Lower</v>
      </c>
    </row>
    <row r="794" spans="1:11" x14ac:dyDescent="0.25">
      <c r="A794">
        <v>2000</v>
      </c>
      <c r="B794" t="s">
        <v>12</v>
      </c>
      <c r="C794">
        <v>1</v>
      </c>
      <c r="D794" t="s">
        <v>189</v>
      </c>
      <c r="E794">
        <v>53</v>
      </c>
      <c r="F794">
        <v>8</v>
      </c>
      <c r="G794" t="s">
        <v>94</v>
      </c>
      <c r="H794">
        <v>60</v>
      </c>
      <c r="I794" t="str">
        <f t="shared" si="25"/>
        <v>Loser</v>
      </c>
      <c r="J794">
        <f t="shared" si="26"/>
        <v>8</v>
      </c>
      <c r="K794" t="str">
        <f t="shared" si="2"/>
        <v>Lower</v>
      </c>
    </row>
    <row r="795" spans="1:11" x14ac:dyDescent="0.25">
      <c r="A795">
        <v>2000</v>
      </c>
      <c r="B795" t="s">
        <v>12</v>
      </c>
      <c r="C795">
        <v>10</v>
      </c>
      <c r="D795" t="s">
        <v>230</v>
      </c>
      <c r="E795">
        <v>67</v>
      </c>
      <c r="F795">
        <v>2</v>
      </c>
      <c r="G795" t="s">
        <v>24</v>
      </c>
      <c r="H795">
        <v>65</v>
      </c>
      <c r="I795" t="str">
        <f t="shared" si="25"/>
        <v>Winner</v>
      </c>
      <c r="J795">
        <f t="shared" si="26"/>
        <v>10</v>
      </c>
      <c r="K795" t="str">
        <f t="shared" si="2"/>
        <v>Higher</v>
      </c>
    </row>
    <row r="796" spans="1:11" x14ac:dyDescent="0.25">
      <c r="A796">
        <v>2000</v>
      </c>
      <c r="B796" t="s">
        <v>12</v>
      </c>
      <c r="C796">
        <v>11</v>
      </c>
      <c r="D796" t="s">
        <v>258</v>
      </c>
      <c r="E796">
        <v>67</v>
      </c>
      <c r="F796">
        <v>3</v>
      </c>
      <c r="G796" t="s">
        <v>165</v>
      </c>
      <c r="H796">
        <v>75</v>
      </c>
      <c r="I796" t="str">
        <f t="shared" si="25"/>
        <v>Loser</v>
      </c>
      <c r="J796">
        <f t="shared" si="26"/>
        <v>3</v>
      </c>
      <c r="K796" t="str">
        <f t="shared" si="2"/>
        <v>Lower</v>
      </c>
    </row>
    <row r="797" spans="1:11" x14ac:dyDescent="0.25">
      <c r="A797">
        <v>2000</v>
      </c>
      <c r="B797" t="s">
        <v>12</v>
      </c>
      <c r="C797">
        <v>5</v>
      </c>
      <c r="D797" t="s">
        <v>5</v>
      </c>
      <c r="E797">
        <v>93</v>
      </c>
      <c r="F797">
        <v>4</v>
      </c>
      <c r="G797" t="s">
        <v>36</v>
      </c>
      <c r="H797">
        <v>76</v>
      </c>
      <c r="I797" t="str">
        <f t="shared" si="25"/>
        <v>Winner</v>
      </c>
      <c r="J797">
        <f t="shared" si="26"/>
        <v>5</v>
      </c>
      <c r="K797" t="str">
        <f t="shared" si="2"/>
        <v>Higher</v>
      </c>
    </row>
    <row r="798" spans="1:11" x14ac:dyDescent="0.25">
      <c r="A798">
        <v>2000</v>
      </c>
      <c r="B798" t="s">
        <v>12</v>
      </c>
      <c r="C798">
        <v>7</v>
      </c>
      <c r="D798" t="s">
        <v>247</v>
      </c>
      <c r="E798">
        <v>69</v>
      </c>
      <c r="F798">
        <v>2</v>
      </c>
      <c r="G798" t="s">
        <v>10</v>
      </c>
      <c r="H798">
        <v>61</v>
      </c>
      <c r="I798" t="str">
        <f t="shared" si="25"/>
        <v>Winner</v>
      </c>
      <c r="J798">
        <f t="shared" si="26"/>
        <v>7</v>
      </c>
      <c r="K798" t="str">
        <f t="shared" si="2"/>
        <v>Higher</v>
      </c>
    </row>
    <row r="799" spans="1:11" x14ac:dyDescent="0.25">
      <c r="A799">
        <v>2000</v>
      </c>
      <c r="B799" t="s">
        <v>12</v>
      </c>
      <c r="C799">
        <v>5</v>
      </c>
      <c r="D799" t="s">
        <v>91</v>
      </c>
      <c r="E799">
        <v>50</v>
      </c>
      <c r="F799">
        <v>4</v>
      </c>
      <c r="G799" t="s">
        <v>6</v>
      </c>
      <c r="H799">
        <v>52</v>
      </c>
      <c r="I799" t="str">
        <f t="shared" si="25"/>
        <v>Loser</v>
      </c>
      <c r="J799">
        <f t="shared" si="26"/>
        <v>4</v>
      </c>
      <c r="K799" t="str">
        <f t="shared" si="2"/>
        <v>Lower</v>
      </c>
    </row>
    <row r="800" spans="1:11" x14ac:dyDescent="0.25">
      <c r="A800">
        <v>2000</v>
      </c>
      <c r="B800" t="s">
        <v>12</v>
      </c>
      <c r="C800">
        <v>10</v>
      </c>
      <c r="D800" t="s">
        <v>15</v>
      </c>
      <c r="E800">
        <v>82</v>
      </c>
      <c r="F800">
        <v>2</v>
      </c>
      <c r="G800" t="s">
        <v>149</v>
      </c>
      <c r="H800">
        <v>76</v>
      </c>
      <c r="I800" t="str">
        <f t="shared" si="25"/>
        <v>Winner</v>
      </c>
      <c r="J800">
        <f t="shared" si="26"/>
        <v>10</v>
      </c>
      <c r="K800" t="str">
        <f t="shared" si="2"/>
        <v>Higher</v>
      </c>
    </row>
    <row r="801" spans="1:11" x14ac:dyDescent="0.25">
      <c r="A801">
        <v>2000</v>
      </c>
      <c r="B801" t="s">
        <v>12</v>
      </c>
      <c r="C801">
        <v>6</v>
      </c>
      <c r="D801" t="s">
        <v>102</v>
      </c>
      <c r="E801">
        <v>66</v>
      </c>
      <c r="F801">
        <v>3</v>
      </c>
      <c r="G801" t="s">
        <v>43</v>
      </c>
      <c r="H801">
        <v>62</v>
      </c>
      <c r="I801" t="str">
        <f t="shared" si="25"/>
        <v>Winner</v>
      </c>
      <c r="J801">
        <f t="shared" si="26"/>
        <v>6</v>
      </c>
      <c r="K801" t="str">
        <f t="shared" si="2"/>
        <v>Higher</v>
      </c>
    </row>
    <row r="802" spans="1:11" x14ac:dyDescent="0.25">
      <c r="A802">
        <v>2000</v>
      </c>
      <c r="B802" t="s">
        <v>12</v>
      </c>
      <c r="C802">
        <v>5</v>
      </c>
      <c r="D802" t="s">
        <v>110</v>
      </c>
      <c r="E802">
        <v>67</v>
      </c>
      <c r="F802">
        <v>4</v>
      </c>
      <c r="G802" t="s">
        <v>177</v>
      </c>
      <c r="H802">
        <v>72</v>
      </c>
      <c r="I802" t="str">
        <f t="shared" si="25"/>
        <v>Loser</v>
      </c>
      <c r="J802">
        <f t="shared" si="26"/>
        <v>4</v>
      </c>
      <c r="K802" t="str">
        <f t="shared" si="2"/>
        <v>Lower</v>
      </c>
    </row>
    <row r="803" spans="1:11" x14ac:dyDescent="0.25">
      <c r="A803">
        <v>2000</v>
      </c>
      <c r="B803" t="s">
        <v>12</v>
      </c>
      <c r="C803">
        <v>1</v>
      </c>
      <c r="D803" t="s">
        <v>35</v>
      </c>
      <c r="E803">
        <v>59</v>
      </c>
      <c r="F803">
        <v>8</v>
      </c>
      <c r="G803" t="s">
        <v>9</v>
      </c>
      <c r="H803">
        <v>66</v>
      </c>
      <c r="I803" t="str">
        <f t="shared" si="25"/>
        <v>Loser</v>
      </c>
      <c r="J803">
        <f t="shared" si="26"/>
        <v>8</v>
      </c>
      <c r="K803" t="str">
        <f t="shared" si="2"/>
        <v>Lower</v>
      </c>
    </row>
    <row r="804" spans="1:11" x14ac:dyDescent="0.25">
      <c r="A804">
        <v>2000</v>
      </c>
      <c r="B804" t="s">
        <v>12</v>
      </c>
      <c r="C804">
        <v>7</v>
      </c>
      <c r="D804" t="s">
        <v>246</v>
      </c>
      <c r="E804">
        <v>60</v>
      </c>
      <c r="F804">
        <v>2</v>
      </c>
      <c r="G804" t="s">
        <v>109</v>
      </c>
      <c r="H804">
        <v>79</v>
      </c>
      <c r="I804" t="str">
        <f t="shared" si="25"/>
        <v>Loser</v>
      </c>
      <c r="J804">
        <f t="shared" si="26"/>
        <v>2</v>
      </c>
      <c r="K804" t="str">
        <f t="shared" si="2"/>
        <v>Lower</v>
      </c>
    </row>
    <row r="805" spans="1:11" x14ac:dyDescent="0.25">
      <c r="A805">
        <v>2000</v>
      </c>
      <c r="B805" t="s">
        <v>12</v>
      </c>
      <c r="C805">
        <v>6</v>
      </c>
      <c r="D805" t="s">
        <v>37</v>
      </c>
      <c r="E805">
        <v>105</v>
      </c>
      <c r="F805">
        <v>3</v>
      </c>
      <c r="G805" t="s">
        <v>161</v>
      </c>
      <c r="H805">
        <v>70</v>
      </c>
      <c r="I805" t="str">
        <f t="shared" si="25"/>
        <v>Winner</v>
      </c>
      <c r="J805">
        <f t="shared" si="26"/>
        <v>6</v>
      </c>
      <c r="K805" t="str">
        <f t="shared" si="2"/>
        <v>Higher</v>
      </c>
    </row>
    <row r="806" spans="1:11" x14ac:dyDescent="0.25">
      <c r="A806">
        <v>2000</v>
      </c>
      <c r="B806" t="s">
        <v>12</v>
      </c>
      <c r="C806">
        <v>1</v>
      </c>
      <c r="D806" t="s">
        <v>98</v>
      </c>
      <c r="E806">
        <v>73</v>
      </c>
      <c r="F806">
        <v>8</v>
      </c>
      <c r="G806" t="s">
        <v>182</v>
      </c>
      <c r="H806">
        <v>61</v>
      </c>
      <c r="I806" t="str">
        <f t="shared" si="25"/>
        <v>Winner</v>
      </c>
      <c r="J806">
        <f t="shared" si="26"/>
        <v>1</v>
      </c>
      <c r="K806" t="str">
        <f t="shared" si="2"/>
        <v>Higher</v>
      </c>
    </row>
    <row r="807" spans="1:11" x14ac:dyDescent="0.25">
      <c r="A807">
        <v>2000</v>
      </c>
      <c r="B807" t="s">
        <v>18</v>
      </c>
      <c r="C807">
        <v>6</v>
      </c>
      <c r="D807" t="s">
        <v>8</v>
      </c>
      <c r="E807">
        <v>57</v>
      </c>
      <c r="F807">
        <v>11</v>
      </c>
      <c r="G807" t="s">
        <v>258</v>
      </c>
      <c r="H807">
        <v>77</v>
      </c>
      <c r="I807" t="str">
        <f t="shared" si="25"/>
        <v>Loser</v>
      </c>
      <c r="J807">
        <f t="shared" si="26"/>
        <v>11</v>
      </c>
      <c r="K807" t="str">
        <f t="shared" si="2"/>
        <v>Lower</v>
      </c>
    </row>
    <row r="808" spans="1:11" x14ac:dyDescent="0.25">
      <c r="A808">
        <v>2000</v>
      </c>
      <c r="B808" t="s">
        <v>18</v>
      </c>
      <c r="C808">
        <v>2</v>
      </c>
      <c r="D808" t="s">
        <v>24</v>
      </c>
      <c r="E808">
        <v>73</v>
      </c>
      <c r="F808">
        <v>15</v>
      </c>
      <c r="G808" t="s">
        <v>267</v>
      </c>
      <c r="H808">
        <v>47</v>
      </c>
      <c r="I808" t="str">
        <f t="shared" si="25"/>
        <v>Winner</v>
      </c>
      <c r="J808">
        <f t="shared" si="26"/>
        <v>2</v>
      </c>
      <c r="K808" t="str">
        <f t="shared" si="2"/>
        <v>Higher</v>
      </c>
    </row>
    <row r="809" spans="1:11" x14ac:dyDescent="0.25">
      <c r="A809">
        <v>2000</v>
      </c>
      <c r="B809" t="s">
        <v>18</v>
      </c>
      <c r="C809">
        <v>1</v>
      </c>
      <c r="D809" t="s">
        <v>22</v>
      </c>
      <c r="E809">
        <v>85</v>
      </c>
      <c r="F809">
        <v>16</v>
      </c>
      <c r="G809" t="s">
        <v>130</v>
      </c>
      <c r="H809">
        <v>55</v>
      </c>
      <c r="I809" t="str">
        <f t="shared" si="25"/>
        <v>Winner</v>
      </c>
      <c r="J809">
        <f t="shared" si="26"/>
        <v>1</v>
      </c>
      <c r="K809" t="str">
        <f t="shared" si="2"/>
        <v>Higher</v>
      </c>
    </row>
    <row r="810" spans="1:11" x14ac:dyDescent="0.25">
      <c r="A810">
        <v>2000</v>
      </c>
      <c r="B810" t="s">
        <v>18</v>
      </c>
      <c r="C810">
        <v>8</v>
      </c>
      <c r="D810" t="s">
        <v>1</v>
      </c>
      <c r="E810">
        <v>81</v>
      </c>
      <c r="F810">
        <v>9</v>
      </c>
      <c r="G810" t="s">
        <v>238</v>
      </c>
      <c r="H810">
        <v>77</v>
      </c>
      <c r="I810" t="str">
        <f t="shared" si="25"/>
        <v>Winner</v>
      </c>
      <c r="J810">
        <f t="shared" si="26"/>
        <v>8</v>
      </c>
      <c r="K810" t="str">
        <f t="shared" si="2"/>
        <v>Higher</v>
      </c>
    </row>
    <row r="811" spans="1:11" x14ac:dyDescent="0.25">
      <c r="A811">
        <v>2000</v>
      </c>
      <c r="B811" t="s">
        <v>18</v>
      </c>
      <c r="C811">
        <v>5</v>
      </c>
      <c r="D811" t="s">
        <v>5</v>
      </c>
      <c r="E811">
        <v>69</v>
      </c>
      <c r="F811">
        <v>12</v>
      </c>
      <c r="G811" t="s">
        <v>34</v>
      </c>
      <c r="H811">
        <v>68</v>
      </c>
      <c r="I811" t="str">
        <f t="shared" si="25"/>
        <v>Winner</v>
      </c>
      <c r="J811">
        <f t="shared" si="26"/>
        <v>5</v>
      </c>
      <c r="K811" t="str">
        <f t="shared" si="2"/>
        <v>Higher</v>
      </c>
    </row>
    <row r="812" spans="1:11" x14ac:dyDescent="0.25">
      <c r="A812">
        <v>2000</v>
      </c>
      <c r="B812" t="s">
        <v>18</v>
      </c>
      <c r="C812">
        <v>2</v>
      </c>
      <c r="D812" t="s">
        <v>10</v>
      </c>
      <c r="E812">
        <v>64</v>
      </c>
      <c r="F812">
        <v>15</v>
      </c>
      <c r="G812" t="s">
        <v>229</v>
      </c>
      <c r="H812">
        <v>47</v>
      </c>
      <c r="I812" t="str">
        <f t="shared" si="25"/>
        <v>Winner</v>
      </c>
      <c r="J812">
        <f t="shared" si="26"/>
        <v>2</v>
      </c>
      <c r="K812" t="str">
        <f t="shared" si="2"/>
        <v>Higher</v>
      </c>
    </row>
    <row r="813" spans="1:11" x14ac:dyDescent="0.25">
      <c r="A813">
        <v>2000</v>
      </c>
      <c r="B813" t="s">
        <v>18</v>
      </c>
      <c r="C813">
        <v>7</v>
      </c>
      <c r="D813" t="s">
        <v>247</v>
      </c>
      <c r="E813">
        <v>89</v>
      </c>
      <c r="F813">
        <v>10</v>
      </c>
      <c r="G813" t="s">
        <v>30</v>
      </c>
      <c r="H813">
        <v>62</v>
      </c>
      <c r="I813" t="str">
        <f t="shared" si="25"/>
        <v>Winner</v>
      </c>
      <c r="J813">
        <f t="shared" si="26"/>
        <v>7</v>
      </c>
      <c r="K813" t="str">
        <f t="shared" si="2"/>
        <v>Higher</v>
      </c>
    </row>
    <row r="814" spans="1:11" x14ac:dyDescent="0.25">
      <c r="A814">
        <v>2000</v>
      </c>
      <c r="B814" t="s">
        <v>18</v>
      </c>
      <c r="C814">
        <v>3</v>
      </c>
      <c r="D814" t="s">
        <v>92</v>
      </c>
      <c r="E814">
        <v>87</v>
      </c>
      <c r="F814">
        <v>14</v>
      </c>
      <c r="G814" t="s">
        <v>268</v>
      </c>
      <c r="H814">
        <v>61</v>
      </c>
      <c r="I814" t="str">
        <f t="shared" si="25"/>
        <v>Winner</v>
      </c>
      <c r="J814">
        <f t="shared" si="26"/>
        <v>3</v>
      </c>
      <c r="K814" t="str">
        <f t="shared" si="2"/>
        <v>Higher</v>
      </c>
    </row>
    <row r="815" spans="1:11" x14ac:dyDescent="0.25">
      <c r="A815">
        <v>2000</v>
      </c>
      <c r="B815" t="s">
        <v>18</v>
      </c>
      <c r="C815">
        <v>6</v>
      </c>
      <c r="D815" t="s">
        <v>192</v>
      </c>
      <c r="E815">
        <v>75</v>
      </c>
      <c r="F815">
        <v>11</v>
      </c>
      <c r="G815" t="s">
        <v>193</v>
      </c>
      <c r="H815">
        <v>71</v>
      </c>
      <c r="I815" t="str">
        <f t="shared" si="25"/>
        <v>Winner</v>
      </c>
      <c r="J815">
        <f t="shared" si="26"/>
        <v>6</v>
      </c>
      <c r="K815" t="str">
        <f t="shared" si="2"/>
        <v>Higher</v>
      </c>
    </row>
    <row r="816" spans="1:11" x14ac:dyDescent="0.25">
      <c r="A816">
        <v>2000</v>
      </c>
      <c r="B816" t="s">
        <v>18</v>
      </c>
      <c r="C816">
        <v>4</v>
      </c>
      <c r="D816" t="s">
        <v>139</v>
      </c>
      <c r="E816">
        <v>63</v>
      </c>
      <c r="F816">
        <v>13</v>
      </c>
      <c r="G816" t="s">
        <v>234</v>
      </c>
      <c r="H816">
        <v>58</v>
      </c>
      <c r="I816" t="str">
        <f t="shared" si="25"/>
        <v>Winner</v>
      </c>
      <c r="J816">
        <f t="shared" si="26"/>
        <v>4</v>
      </c>
      <c r="K816" t="str">
        <f t="shared" si="2"/>
        <v>Higher</v>
      </c>
    </row>
    <row r="817" spans="1:11" x14ac:dyDescent="0.25">
      <c r="A817">
        <v>2000</v>
      </c>
      <c r="B817" t="s">
        <v>18</v>
      </c>
      <c r="C817">
        <v>5</v>
      </c>
      <c r="D817" t="s">
        <v>127</v>
      </c>
      <c r="E817">
        <v>75</v>
      </c>
      <c r="F817">
        <v>12</v>
      </c>
      <c r="G817" t="s">
        <v>150</v>
      </c>
      <c r="H817">
        <v>67</v>
      </c>
      <c r="I817" t="str">
        <f t="shared" si="25"/>
        <v>Winner</v>
      </c>
      <c r="J817">
        <f t="shared" si="26"/>
        <v>5</v>
      </c>
      <c r="K817" t="str">
        <f t="shared" si="2"/>
        <v>Higher</v>
      </c>
    </row>
    <row r="818" spans="1:11" x14ac:dyDescent="0.25">
      <c r="A818">
        <v>2000</v>
      </c>
      <c r="B818" t="s">
        <v>18</v>
      </c>
      <c r="C818">
        <v>8</v>
      </c>
      <c r="D818" t="s">
        <v>94</v>
      </c>
      <c r="E818">
        <v>84</v>
      </c>
      <c r="F818">
        <v>9</v>
      </c>
      <c r="G818" t="s">
        <v>20</v>
      </c>
      <c r="H818">
        <v>70</v>
      </c>
      <c r="I818" t="str">
        <f t="shared" si="25"/>
        <v>Winner</v>
      </c>
      <c r="J818">
        <f t="shared" si="26"/>
        <v>8</v>
      </c>
      <c r="K818" t="str">
        <f t="shared" si="2"/>
        <v>Higher</v>
      </c>
    </row>
    <row r="819" spans="1:11" x14ac:dyDescent="0.25">
      <c r="A819">
        <v>2000</v>
      </c>
      <c r="B819" t="s">
        <v>18</v>
      </c>
      <c r="C819">
        <v>1</v>
      </c>
      <c r="D819" t="s">
        <v>189</v>
      </c>
      <c r="E819">
        <v>84</v>
      </c>
      <c r="F819">
        <v>16</v>
      </c>
      <c r="G819" t="s">
        <v>252</v>
      </c>
      <c r="H819">
        <v>65</v>
      </c>
      <c r="I819" t="str">
        <f t="shared" si="25"/>
        <v>Winner</v>
      </c>
      <c r="J819">
        <f t="shared" si="26"/>
        <v>1</v>
      </c>
      <c r="K819" t="str">
        <f t="shared" si="2"/>
        <v>Higher</v>
      </c>
    </row>
    <row r="820" spans="1:11" x14ac:dyDescent="0.25">
      <c r="A820">
        <v>2000</v>
      </c>
      <c r="B820" t="s">
        <v>18</v>
      </c>
      <c r="C820">
        <v>7</v>
      </c>
      <c r="D820" t="s">
        <v>44</v>
      </c>
      <c r="E820">
        <v>71</v>
      </c>
      <c r="F820">
        <v>10</v>
      </c>
      <c r="G820" t="s">
        <v>230</v>
      </c>
      <c r="H820">
        <v>72</v>
      </c>
      <c r="I820" t="str">
        <f t="shared" si="25"/>
        <v>Loser</v>
      </c>
      <c r="J820">
        <f t="shared" si="26"/>
        <v>10</v>
      </c>
      <c r="K820" t="str">
        <f t="shared" si="2"/>
        <v>Lower</v>
      </c>
    </row>
    <row r="821" spans="1:11" x14ac:dyDescent="0.25">
      <c r="A821">
        <v>2000</v>
      </c>
      <c r="B821" t="s">
        <v>18</v>
      </c>
      <c r="C821">
        <v>3</v>
      </c>
      <c r="D821" t="s">
        <v>165</v>
      </c>
      <c r="E821">
        <v>86</v>
      </c>
      <c r="F821">
        <v>14</v>
      </c>
      <c r="G821" t="s">
        <v>264</v>
      </c>
      <c r="H821">
        <v>66</v>
      </c>
      <c r="I821" t="str">
        <f t="shared" si="25"/>
        <v>Winner</v>
      </c>
      <c r="J821">
        <f t="shared" si="26"/>
        <v>3</v>
      </c>
      <c r="K821" t="str">
        <f t="shared" si="2"/>
        <v>Higher</v>
      </c>
    </row>
    <row r="822" spans="1:11" x14ac:dyDescent="0.25">
      <c r="A822">
        <v>2000</v>
      </c>
      <c r="B822" t="s">
        <v>18</v>
      </c>
      <c r="C822">
        <v>4</v>
      </c>
      <c r="D822" t="s">
        <v>36</v>
      </c>
      <c r="E822">
        <v>68</v>
      </c>
      <c r="F822">
        <v>13</v>
      </c>
      <c r="G822" t="s">
        <v>216</v>
      </c>
      <c r="H822">
        <v>58</v>
      </c>
      <c r="I822" t="str">
        <f t="shared" si="25"/>
        <v>Winner</v>
      </c>
      <c r="J822">
        <f t="shared" si="26"/>
        <v>4</v>
      </c>
      <c r="K822" t="str">
        <f t="shared" si="2"/>
        <v>Higher</v>
      </c>
    </row>
    <row r="823" spans="1:11" x14ac:dyDescent="0.25">
      <c r="A823">
        <v>2000</v>
      </c>
      <c r="B823" t="s">
        <v>18</v>
      </c>
      <c r="C823">
        <v>8</v>
      </c>
      <c r="D823" t="s">
        <v>182</v>
      </c>
      <c r="E823">
        <v>48</v>
      </c>
      <c r="F823">
        <v>9</v>
      </c>
      <c r="G823" t="s">
        <v>99</v>
      </c>
      <c r="H823">
        <v>45</v>
      </c>
      <c r="I823" t="str">
        <f t="shared" si="25"/>
        <v>Winner</v>
      </c>
      <c r="J823">
        <f t="shared" si="26"/>
        <v>8</v>
      </c>
      <c r="K823" t="str">
        <f t="shared" si="2"/>
        <v>Higher</v>
      </c>
    </row>
    <row r="824" spans="1:11" x14ac:dyDescent="0.25">
      <c r="A824">
        <v>2000</v>
      </c>
      <c r="B824" t="s">
        <v>18</v>
      </c>
      <c r="C824">
        <v>2</v>
      </c>
      <c r="D824" t="s">
        <v>109</v>
      </c>
      <c r="E824">
        <v>88</v>
      </c>
      <c r="F824">
        <v>15</v>
      </c>
      <c r="G824" t="s">
        <v>221</v>
      </c>
      <c r="H824">
        <v>78</v>
      </c>
      <c r="I824" t="str">
        <f t="shared" si="25"/>
        <v>Winner</v>
      </c>
      <c r="J824">
        <f t="shared" si="26"/>
        <v>2</v>
      </c>
      <c r="K824" t="str">
        <f t="shared" si="2"/>
        <v>Higher</v>
      </c>
    </row>
    <row r="825" spans="1:11" x14ac:dyDescent="0.25">
      <c r="A825">
        <v>2000</v>
      </c>
      <c r="B825" t="s">
        <v>18</v>
      </c>
      <c r="C825">
        <v>7</v>
      </c>
      <c r="D825" t="s">
        <v>246</v>
      </c>
      <c r="E825">
        <v>72</v>
      </c>
      <c r="F825">
        <v>10</v>
      </c>
      <c r="G825" t="s">
        <v>14</v>
      </c>
      <c r="H825">
        <v>69</v>
      </c>
      <c r="I825" t="str">
        <f t="shared" si="25"/>
        <v>Winner</v>
      </c>
      <c r="J825">
        <f t="shared" si="26"/>
        <v>7</v>
      </c>
      <c r="K825" t="str">
        <f t="shared" si="2"/>
        <v>Higher</v>
      </c>
    </row>
    <row r="826" spans="1:11" x14ac:dyDescent="0.25">
      <c r="A826">
        <v>2000</v>
      </c>
      <c r="B826" t="s">
        <v>18</v>
      </c>
      <c r="C826">
        <v>3</v>
      </c>
      <c r="D826" t="s">
        <v>161</v>
      </c>
      <c r="E826">
        <v>74</v>
      </c>
      <c r="F826">
        <v>14</v>
      </c>
      <c r="G826" t="s">
        <v>33</v>
      </c>
      <c r="H826">
        <v>59</v>
      </c>
      <c r="I826" t="str">
        <f t="shared" si="25"/>
        <v>Winner</v>
      </c>
      <c r="J826">
        <f t="shared" si="26"/>
        <v>3</v>
      </c>
      <c r="K826" t="str">
        <f t="shared" si="2"/>
        <v>Higher</v>
      </c>
    </row>
    <row r="827" spans="1:11" x14ac:dyDescent="0.25">
      <c r="A827">
        <v>2000</v>
      </c>
      <c r="B827" t="s">
        <v>18</v>
      </c>
      <c r="C827">
        <v>6</v>
      </c>
      <c r="D827" t="s">
        <v>37</v>
      </c>
      <c r="E827">
        <v>79</v>
      </c>
      <c r="F827">
        <v>11</v>
      </c>
      <c r="G827" t="s">
        <v>269</v>
      </c>
      <c r="H827">
        <v>65</v>
      </c>
      <c r="I827" t="str">
        <f t="shared" si="25"/>
        <v>Winner</v>
      </c>
      <c r="J827">
        <f t="shared" si="26"/>
        <v>6</v>
      </c>
      <c r="K827" t="str">
        <f t="shared" si="2"/>
        <v>Higher</v>
      </c>
    </row>
    <row r="828" spans="1:11" x14ac:dyDescent="0.25">
      <c r="A828">
        <v>2000</v>
      </c>
      <c r="B828" t="s">
        <v>18</v>
      </c>
      <c r="C828">
        <v>4</v>
      </c>
      <c r="D828" t="s">
        <v>6</v>
      </c>
      <c r="E828">
        <v>79</v>
      </c>
      <c r="F828">
        <v>13</v>
      </c>
      <c r="G828" t="s">
        <v>270</v>
      </c>
      <c r="H828">
        <v>65</v>
      </c>
      <c r="I828" t="str">
        <f t="shared" si="25"/>
        <v>Winner</v>
      </c>
      <c r="J828">
        <f t="shared" si="26"/>
        <v>4</v>
      </c>
      <c r="K828" t="str">
        <f t="shared" si="2"/>
        <v>Higher</v>
      </c>
    </row>
    <row r="829" spans="1:11" x14ac:dyDescent="0.25">
      <c r="A829">
        <v>2000</v>
      </c>
      <c r="B829" t="s">
        <v>18</v>
      </c>
      <c r="C829">
        <v>1</v>
      </c>
      <c r="D829" t="s">
        <v>35</v>
      </c>
      <c r="E829">
        <v>71</v>
      </c>
      <c r="F829">
        <v>16</v>
      </c>
      <c r="G829" t="s">
        <v>209</v>
      </c>
      <c r="H829">
        <v>47</v>
      </c>
      <c r="I829" t="str">
        <f t="shared" si="25"/>
        <v>Winner</v>
      </c>
      <c r="J829">
        <f t="shared" si="26"/>
        <v>1</v>
      </c>
      <c r="K829" t="str">
        <f t="shared" si="2"/>
        <v>Higher</v>
      </c>
    </row>
    <row r="830" spans="1:11" x14ac:dyDescent="0.25">
      <c r="A830">
        <v>2000</v>
      </c>
      <c r="B830" t="s">
        <v>18</v>
      </c>
      <c r="C830">
        <v>8</v>
      </c>
      <c r="D830" t="s">
        <v>9</v>
      </c>
      <c r="E830">
        <v>66</v>
      </c>
      <c r="F830">
        <v>9</v>
      </c>
      <c r="G830" t="s">
        <v>261</v>
      </c>
      <c r="H830">
        <v>56</v>
      </c>
      <c r="I830" t="str">
        <f t="shared" si="25"/>
        <v>Winner</v>
      </c>
      <c r="J830">
        <f t="shared" si="26"/>
        <v>8</v>
      </c>
      <c r="K830" t="str">
        <f t="shared" si="2"/>
        <v>Higher</v>
      </c>
    </row>
    <row r="831" spans="1:11" x14ac:dyDescent="0.25">
      <c r="A831">
        <v>2000</v>
      </c>
      <c r="B831" t="s">
        <v>18</v>
      </c>
      <c r="C831">
        <v>3</v>
      </c>
      <c r="D831" t="s">
        <v>43</v>
      </c>
      <c r="E831">
        <v>74</v>
      </c>
      <c r="F831">
        <v>14</v>
      </c>
      <c r="G831" t="s">
        <v>173</v>
      </c>
      <c r="H831">
        <v>60</v>
      </c>
      <c r="I831" t="str">
        <f t="shared" si="25"/>
        <v>Winner</v>
      </c>
      <c r="J831">
        <f t="shared" si="26"/>
        <v>3</v>
      </c>
      <c r="K831" t="str">
        <f t="shared" si="2"/>
        <v>Higher</v>
      </c>
    </row>
    <row r="832" spans="1:11" x14ac:dyDescent="0.25">
      <c r="A832">
        <v>2000</v>
      </c>
      <c r="B832" t="s">
        <v>18</v>
      </c>
      <c r="C832">
        <v>5</v>
      </c>
      <c r="D832" t="s">
        <v>110</v>
      </c>
      <c r="E832">
        <v>77</v>
      </c>
      <c r="F832">
        <v>12</v>
      </c>
      <c r="G832" t="s">
        <v>142</v>
      </c>
      <c r="H832">
        <v>61</v>
      </c>
      <c r="I832" t="str">
        <f t="shared" si="25"/>
        <v>Winner</v>
      </c>
      <c r="J832">
        <f t="shared" si="26"/>
        <v>5</v>
      </c>
      <c r="K832" t="str">
        <f t="shared" si="2"/>
        <v>Higher</v>
      </c>
    </row>
    <row r="833" spans="1:11" x14ac:dyDescent="0.25">
      <c r="A833">
        <v>2000</v>
      </c>
      <c r="B833" t="s">
        <v>18</v>
      </c>
      <c r="C833">
        <v>4</v>
      </c>
      <c r="D833" t="s">
        <v>177</v>
      </c>
      <c r="E833">
        <v>64</v>
      </c>
      <c r="F833">
        <v>13</v>
      </c>
      <c r="G833" t="s">
        <v>271</v>
      </c>
      <c r="H833">
        <v>61</v>
      </c>
      <c r="I833" t="str">
        <f t="shared" si="25"/>
        <v>Winner</v>
      </c>
      <c r="J833">
        <f t="shared" si="26"/>
        <v>4</v>
      </c>
      <c r="K833" t="str">
        <f t="shared" si="2"/>
        <v>Higher</v>
      </c>
    </row>
    <row r="834" spans="1:11" x14ac:dyDescent="0.25">
      <c r="A834">
        <v>2000</v>
      </c>
      <c r="B834" t="s">
        <v>18</v>
      </c>
      <c r="C834">
        <v>6</v>
      </c>
      <c r="D834" t="s">
        <v>102</v>
      </c>
      <c r="E834">
        <v>62</v>
      </c>
      <c r="F834">
        <v>11</v>
      </c>
      <c r="G834" t="s">
        <v>176</v>
      </c>
      <c r="H834">
        <v>61</v>
      </c>
      <c r="I834" t="str">
        <f t="shared" ref="I834:I897" si="27">IF($E834&gt;$H834,"Winner","Loser")</f>
        <v>Winner</v>
      </c>
      <c r="J834">
        <f t="shared" ref="J834:J897" si="28">IF($E834&gt;$H834,$C834,$F834)</f>
        <v>6</v>
      </c>
      <c r="K834" t="str">
        <f t="shared" si="2"/>
        <v>Higher</v>
      </c>
    </row>
    <row r="835" spans="1:11" x14ac:dyDescent="0.25">
      <c r="A835">
        <v>2000</v>
      </c>
      <c r="B835" t="s">
        <v>18</v>
      </c>
      <c r="C835">
        <v>7</v>
      </c>
      <c r="D835" t="s">
        <v>3</v>
      </c>
      <c r="E835">
        <v>66</v>
      </c>
      <c r="F835">
        <v>10</v>
      </c>
      <c r="G835" t="s">
        <v>15</v>
      </c>
      <c r="H835">
        <v>77</v>
      </c>
      <c r="I835" t="str">
        <f t="shared" si="27"/>
        <v>Loser</v>
      </c>
      <c r="J835">
        <f t="shared" si="28"/>
        <v>10</v>
      </c>
      <c r="K835" t="str">
        <f t="shared" si="2"/>
        <v>Lower</v>
      </c>
    </row>
    <row r="836" spans="1:11" x14ac:dyDescent="0.25">
      <c r="A836">
        <v>2000</v>
      </c>
      <c r="B836" t="s">
        <v>18</v>
      </c>
      <c r="C836">
        <v>2</v>
      </c>
      <c r="D836" t="s">
        <v>149</v>
      </c>
      <c r="E836">
        <v>61</v>
      </c>
      <c r="F836">
        <v>15</v>
      </c>
      <c r="G836" t="s">
        <v>272</v>
      </c>
      <c r="H836">
        <v>56</v>
      </c>
      <c r="I836" t="str">
        <f t="shared" si="27"/>
        <v>Winner</v>
      </c>
      <c r="J836">
        <f t="shared" si="28"/>
        <v>2</v>
      </c>
      <c r="K836" t="str">
        <f t="shared" si="2"/>
        <v>Higher</v>
      </c>
    </row>
    <row r="837" spans="1:11" x14ac:dyDescent="0.25">
      <c r="A837">
        <v>2000</v>
      </c>
      <c r="B837" t="s">
        <v>18</v>
      </c>
      <c r="C837">
        <v>1</v>
      </c>
      <c r="D837" t="s">
        <v>98</v>
      </c>
      <c r="E837">
        <v>61</v>
      </c>
      <c r="F837">
        <v>16</v>
      </c>
      <c r="G837" t="s">
        <v>47</v>
      </c>
      <c r="H837">
        <v>56</v>
      </c>
      <c r="I837" t="str">
        <f t="shared" si="27"/>
        <v>Winner</v>
      </c>
      <c r="J837">
        <f t="shared" si="28"/>
        <v>1</v>
      </c>
      <c r="K837" t="str">
        <f t="shared" si="2"/>
        <v>Higher</v>
      </c>
    </row>
    <row r="838" spans="1:11" x14ac:dyDescent="0.25">
      <c r="A838">
        <v>2000</v>
      </c>
      <c r="B838" t="s">
        <v>18</v>
      </c>
      <c r="C838">
        <v>5</v>
      </c>
      <c r="D838" t="s">
        <v>91</v>
      </c>
      <c r="E838">
        <v>85</v>
      </c>
      <c r="F838">
        <v>12</v>
      </c>
      <c r="G838" t="s">
        <v>114</v>
      </c>
      <c r="H838">
        <v>80</v>
      </c>
      <c r="I838" t="str">
        <f t="shared" si="27"/>
        <v>Winner</v>
      </c>
      <c r="J838">
        <f t="shared" si="28"/>
        <v>5</v>
      </c>
      <c r="K838" t="str">
        <f t="shared" si="2"/>
        <v>Higher</v>
      </c>
    </row>
    <row r="839" spans="1:11" x14ac:dyDescent="0.25">
      <c r="A839">
        <v>1999</v>
      </c>
      <c r="B839" t="s">
        <v>0</v>
      </c>
      <c r="C839">
        <v>1</v>
      </c>
      <c r="D839" t="s">
        <v>22</v>
      </c>
      <c r="E839">
        <v>74</v>
      </c>
      <c r="F839">
        <v>1</v>
      </c>
      <c r="G839" t="s">
        <v>127</v>
      </c>
      <c r="H839">
        <v>77</v>
      </c>
      <c r="I839" t="str">
        <f t="shared" si="27"/>
        <v>Loser</v>
      </c>
      <c r="J839">
        <f t="shared" si="28"/>
        <v>1</v>
      </c>
      <c r="K839" t="str">
        <f t="shared" si="2"/>
        <v>Lower</v>
      </c>
    </row>
    <row r="840" spans="1:11" x14ac:dyDescent="0.25">
      <c r="A840">
        <v>1999</v>
      </c>
      <c r="B840" t="s">
        <v>2</v>
      </c>
      <c r="C840">
        <v>1</v>
      </c>
      <c r="D840" t="s">
        <v>22</v>
      </c>
      <c r="E840">
        <v>68</v>
      </c>
      <c r="F840">
        <v>1</v>
      </c>
      <c r="G840" t="s">
        <v>98</v>
      </c>
      <c r="H840">
        <v>62</v>
      </c>
      <c r="I840" t="str">
        <f t="shared" si="27"/>
        <v>Winner</v>
      </c>
      <c r="J840">
        <f t="shared" si="28"/>
        <v>1</v>
      </c>
      <c r="K840" t="str">
        <f t="shared" si="2"/>
        <v>Higher</v>
      </c>
    </row>
    <row r="841" spans="1:11" x14ac:dyDescent="0.25">
      <c r="A841">
        <v>1999</v>
      </c>
      <c r="B841" t="s">
        <v>2</v>
      </c>
      <c r="C841">
        <v>4</v>
      </c>
      <c r="D841" t="s">
        <v>92</v>
      </c>
      <c r="E841">
        <v>58</v>
      </c>
      <c r="F841">
        <v>1</v>
      </c>
      <c r="G841" t="s">
        <v>127</v>
      </c>
      <c r="H841">
        <v>64</v>
      </c>
      <c r="I841" t="str">
        <f t="shared" si="27"/>
        <v>Loser</v>
      </c>
      <c r="J841">
        <f t="shared" si="28"/>
        <v>1</v>
      </c>
      <c r="K841" t="str">
        <f t="shared" si="2"/>
        <v>Lower</v>
      </c>
    </row>
    <row r="842" spans="1:11" x14ac:dyDescent="0.25">
      <c r="A842">
        <v>1999</v>
      </c>
      <c r="B842" t="s">
        <v>4</v>
      </c>
      <c r="C842">
        <v>1</v>
      </c>
      <c r="D842" t="s">
        <v>98</v>
      </c>
      <c r="E842">
        <v>73</v>
      </c>
      <c r="F842">
        <v>3</v>
      </c>
      <c r="G842" t="s">
        <v>91</v>
      </c>
      <c r="H842">
        <v>66</v>
      </c>
      <c r="I842" t="str">
        <f t="shared" si="27"/>
        <v>Winner</v>
      </c>
      <c r="J842">
        <f t="shared" si="28"/>
        <v>1</v>
      </c>
      <c r="K842" t="str">
        <f t="shared" si="2"/>
        <v>Higher</v>
      </c>
    </row>
    <row r="843" spans="1:11" x14ac:dyDescent="0.25">
      <c r="A843">
        <v>1999</v>
      </c>
      <c r="B843" t="s">
        <v>4</v>
      </c>
      <c r="C843">
        <v>1</v>
      </c>
      <c r="D843" t="s">
        <v>22</v>
      </c>
      <c r="E843">
        <v>85</v>
      </c>
      <c r="F843">
        <v>6</v>
      </c>
      <c r="G843" t="s">
        <v>24</v>
      </c>
      <c r="H843">
        <v>64</v>
      </c>
      <c r="I843" t="str">
        <f t="shared" si="27"/>
        <v>Winner</v>
      </c>
      <c r="J843">
        <f t="shared" si="28"/>
        <v>1</v>
      </c>
      <c r="K843" t="str">
        <f t="shared" si="2"/>
        <v>Higher</v>
      </c>
    </row>
    <row r="844" spans="1:11" x14ac:dyDescent="0.25">
      <c r="A844">
        <v>1999</v>
      </c>
      <c r="B844" t="s">
        <v>4</v>
      </c>
      <c r="C844">
        <v>4</v>
      </c>
      <c r="D844" t="s">
        <v>92</v>
      </c>
      <c r="E844">
        <v>77</v>
      </c>
      <c r="F844">
        <v>3</v>
      </c>
      <c r="G844" t="s">
        <v>149</v>
      </c>
      <c r="H844">
        <v>74</v>
      </c>
      <c r="I844" t="str">
        <f t="shared" si="27"/>
        <v>Winner</v>
      </c>
      <c r="J844">
        <f t="shared" si="28"/>
        <v>4</v>
      </c>
      <c r="K844" t="str">
        <f t="shared" si="2"/>
        <v>Higher</v>
      </c>
    </row>
    <row r="845" spans="1:11" x14ac:dyDescent="0.25">
      <c r="A845">
        <v>1999</v>
      </c>
      <c r="B845" t="s">
        <v>4</v>
      </c>
      <c r="C845">
        <v>1</v>
      </c>
      <c r="D845" t="s">
        <v>127</v>
      </c>
      <c r="E845">
        <v>67</v>
      </c>
      <c r="F845">
        <v>10</v>
      </c>
      <c r="G845" t="s">
        <v>15</v>
      </c>
      <c r="H845">
        <v>62</v>
      </c>
      <c r="I845" t="str">
        <f t="shared" si="27"/>
        <v>Winner</v>
      </c>
      <c r="J845">
        <f t="shared" si="28"/>
        <v>1</v>
      </c>
      <c r="K845" t="str">
        <f t="shared" si="2"/>
        <v>Higher</v>
      </c>
    </row>
    <row r="846" spans="1:11" x14ac:dyDescent="0.25">
      <c r="A846">
        <v>1999</v>
      </c>
      <c r="B846" t="s">
        <v>7</v>
      </c>
      <c r="C846">
        <v>6</v>
      </c>
      <c r="D846" t="s">
        <v>24</v>
      </c>
      <c r="E846">
        <v>77</v>
      </c>
      <c r="F846">
        <v>10</v>
      </c>
      <c r="G846" t="s">
        <v>102</v>
      </c>
      <c r="H846">
        <v>55</v>
      </c>
      <c r="I846" t="str">
        <f t="shared" si="27"/>
        <v>Winner</v>
      </c>
      <c r="J846">
        <f t="shared" si="28"/>
        <v>6</v>
      </c>
      <c r="K846" t="str">
        <f t="shared" si="2"/>
        <v>Higher</v>
      </c>
    </row>
    <row r="847" spans="1:11" x14ac:dyDescent="0.25">
      <c r="A847">
        <v>1999</v>
      </c>
      <c r="B847" t="s">
        <v>7</v>
      </c>
      <c r="C847">
        <v>1</v>
      </c>
      <c r="D847" t="s">
        <v>22</v>
      </c>
      <c r="E847">
        <v>78</v>
      </c>
      <c r="F847">
        <v>12</v>
      </c>
      <c r="G847" t="s">
        <v>273</v>
      </c>
      <c r="H847">
        <v>61</v>
      </c>
      <c r="I847" t="str">
        <f t="shared" si="27"/>
        <v>Winner</v>
      </c>
      <c r="J847">
        <f t="shared" si="28"/>
        <v>1</v>
      </c>
      <c r="K847" t="str">
        <f t="shared" si="2"/>
        <v>Higher</v>
      </c>
    </row>
    <row r="848" spans="1:11" x14ac:dyDescent="0.25">
      <c r="A848">
        <v>1999</v>
      </c>
      <c r="B848" t="s">
        <v>7</v>
      </c>
      <c r="C848">
        <v>1</v>
      </c>
      <c r="D848" t="s">
        <v>98</v>
      </c>
      <c r="E848">
        <v>54</v>
      </c>
      <c r="F848">
        <v>13</v>
      </c>
      <c r="G848" t="s">
        <v>43</v>
      </c>
      <c r="H848">
        <v>46</v>
      </c>
      <c r="I848" t="str">
        <f t="shared" si="27"/>
        <v>Winner</v>
      </c>
      <c r="J848">
        <f t="shared" si="28"/>
        <v>1</v>
      </c>
      <c r="K848" t="str">
        <f t="shared" si="2"/>
        <v>Higher</v>
      </c>
    </row>
    <row r="849" spans="1:11" x14ac:dyDescent="0.25">
      <c r="A849">
        <v>1999</v>
      </c>
      <c r="B849" t="s">
        <v>7</v>
      </c>
      <c r="C849">
        <v>3</v>
      </c>
      <c r="D849" t="s">
        <v>91</v>
      </c>
      <c r="E849">
        <v>58</v>
      </c>
      <c r="F849">
        <v>10</v>
      </c>
      <c r="G849" t="s">
        <v>211</v>
      </c>
      <c r="H849">
        <v>43</v>
      </c>
      <c r="I849" t="str">
        <f t="shared" si="27"/>
        <v>Winner</v>
      </c>
      <c r="J849">
        <f t="shared" si="28"/>
        <v>3</v>
      </c>
      <c r="K849" t="str">
        <f t="shared" si="2"/>
        <v>Higher</v>
      </c>
    </row>
    <row r="850" spans="1:11" x14ac:dyDescent="0.25">
      <c r="A850">
        <v>1999</v>
      </c>
      <c r="B850" t="s">
        <v>7</v>
      </c>
      <c r="C850">
        <v>6</v>
      </c>
      <c r="D850" t="s">
        <v>5</v>
      </c>
      <c r="E850">
        <v>72</v>
      </c>
      <c r="F850">
        <v>10</v>
      </c>
      <c r="G850" t="s">
        <v>15</v>
      </c>
      <c r="H850">
        <v>73</v>
      </c>
      <c r="I850" t="str">
        <f t="shared" si="27"/>
        <v>Loser</v>
      </c>
      <c r="J850">
        <f t="shared" si="28"/>
        <v>10</v>
      </c>
      <c r="K850" t="str">
        <f t="shared" si="2"/>
        <v>Lower</v>
      </c>
    </row>
    <row r="851" spans="1:11" x14ac:dyDescent="0.25">
      <c r="A851">
        <v>1999</v>
      </c>
      <c r="B851" t="s">
        <v>7</v>
      </c>
      <c r="C851">
        <v>3</v>
      </c>
      <c r="D851" t="s">
        <v>149</v>
      </c>
      <c r="E851">
        <v>76</v>
      </c>
      <c r="F851">
        <v>2</v>
      </c>
      <c r="G851" t="s">
        <v>161</v>
      </c>
      <c r="H851">
        <v>62</v>
      </c>
      <c r="I851" t="str">
        <f t="shared" si="27"/>
        <v>Winner</v>
      </c>
      <c r="J851">
        <f t="shared" si="28"/>
        <v>3</v>
      </c>
      <c r="K851" t="str">
        <f t="shared" si="2"/>
        <v>Higher</v>
      </c>
    </row>
    <row r="852" spans="1:11" x14ac:dyDescent="0.25">
      <c r="A852">
        <v>1999</v>
      </c>
      <c r="B852" t="s">
        <v>7</v>
      </c>
      <c r="C852">
        <v>1</v>
      </c>
      <c r="D852" t="s">
        <v>127</v>
      </c>
      <c r="E852">
        <v>78</v>
      </c>
      <c r="F852">
        <v>5</v>
      </c>
      <c r="G852" t="s">
        <v>226</v>
      </c>
      <c r="H852">
        <v>68</v>
      </c>
      <c r="I852" t="str">
        <f t="shared" si="27"/>
        <v>Winner</v>
      </c>
      <c r="J852">
        <f t="shared" si="28"/>
        <v>1</v>
      </c>
      <c r="K852" t="str">
        <f t="shared" si="2"/>
        <v>Higher</v>
      </c>
    </row>
    <row r="853" spans="1:11" x14ac:dyDescent="0.25">
      <c r="A853">
        <v>1999</v>
      </c>
      <c r="B853" t="s">
        <v>7</v>
      </c>
      <c r="C853">
        <v>1</v>
      </c>
      <c r="D853" t="s">
        <v>246</v>
      </c>
      <c r="E853">
        <v>64</v>
      </c>
      <c r="F853">
        <v>4</v>
      </c>
      <c r="G853" t="s">
        <v>92</v>
      </c>
      <c r="H853">
        <v>72</v>
      </c>
      <c r="I853" t="str">
        <f t="shared" si="27"/>
        <v>Loser</v>
      </c>
      <c r="J853">
        <f t="shared" si="28"/>
        <v>4</v>
      </c>
      <c r="K853" t="str">
        <f t="shared" si="2"/>
        <v>Lower</v>
      </c>
    </row>
    <row r="854" spans="1:11" x14ac:dyDescent="0.25">
      <c r="A854">
        <v>1999</v>
      </c>
      <c r="B854" t="s">
        <v>12</v>
      </c>
      <c r="C854">
        <v>5</v>
      </c>
      <c r="D854" t="s">
        <v>233</v>
      </c>
      <c r="E854">
        <v>72</v>
      </c>
      <c r="F854">
        <v>13</v>
      </c>
      <c r="G854" t="s">
        <v>43</v>
      </c>
      <c r="H854">
        <v>85</v>
      </c>
      <c r="I854" t="str">
        <f t="shared" si="27"/>
        <v>Loser</v>
      </c>
      <c r="J854">
        <f t="shared" si="28"/>
        <v>13</v>
      </c>
      <c r="K854" t="str">
        <f t="shared" si="2"/>
        <v>Lower</v>
      </c>
    </row>
    <row r="855" spans="1:11" x14ac:dyDescent="0.25">
      <c r="A855">
        <v>1999</v>
      </c>
      <c r="B855" t="s">
        <v>12</v>
      </c>
      <c r="C855">
        <v>6</v>
      </c>
      <c r="D855" t="s">
        <v>24</v>
      </c>
      <c r="E855">
        <v>64</v>
      </c>
      <c r="F855">
        <v>3</v>
      </c>
      <c r="G855" t="s">
        <v>10</v>
      </c>
      <c r="H855">
        <v>54</v>
      </c>
      <c r="I855" t="str">
        <f t="shared" si="27"/>
        <v>Winner</v>
      </c>
      <c r="J855">
        <f t="shared" si="28"/>
        <v>6</v>
      </c>
      <c r="K855" t="str">
        <f t="shared" si="2"/>
        <v>Higher</v>
      </c>
    </row>
    <row r="856" spans="1:11" x14ac:dyDescent="0.25">
      <c r="A856">
        <v>1999</v>
      </c>
      <c r="B856" t="s">
        <v>12</v>
      </c>
      <c r="C856">
        <v>10</v>
      </c>
      <c r="D856" t="s">
        <v>211</v>
      </c>
      <c r="E856">
        <v>66</v>
      </c>
      <c r="F856">
        <v>2</v>
      </c>
      <c r="G856" t="s">
        <v>182</v>
      </c>
      <c r="H856">
        <v>58</v>
      </c>
      <c r="I856" t="str">
        <f t="shared" si="27"/>
        <v>Winner</v>
      </c>
      <c r="J856">
        <f t="shared" si="28"/>
        <v>10</v>
      </c>
      <c r="K856" t="str">
        <f t="shared" si="2"/>
        <v>Higher</v>
      </c>
    </row>
    <row r="857" spans="1:11" x14ac:dyDescent="0.25">
      <c r="A857">
        <v>1999</v>
      </c>
      <c r="B857" t="s">
        <v>12</v>
      </c>
      <c r="C857">
        <v>1</v>
      </c>
      <c r="D857" t="s">
        <v>98</v>
      </c>
      <c r="E857">
        <v>74</v>
      </c>
      <c r="F857">
        <v>9</v>
      </c>
      <c r="G857" t="s">
        <v>257</v>
      </c>
      <c r="H857">
        <v>66</v>
      </c>
      <c r="I857" t="str">
        <f t="shared" si="27"/>
        <v>Winner</v>
      </c>
      <c r="J857">
        <f t="shared" si="28"/>
        <v>1</v>
      </c>
      <c r="K857" t="str">
        <f t="shared" si="2"/>
        <v>Higher</v>
      </c>
    </row>
    <row r="858" spans="1:11" x14ac:dyDescent="0.25">
      <c r="A858">
        <v>1999</v>
      </c>
      <c r="B858" t="s">
        <v>12</v>
      </c>
      <c r="C858">
        <v>12</v>
      </c>
      <c r="D858" t="s">
        <v>273</v>
      </c>
      <c r="E858">
        <v>81</v>
      </c>
      <c r="F858">
        <v>4</v>
      </c>
      <c r="G858" t="s">
        <v>139</v>
      </c>
      <c r="H858">
        <v>51</v>
      </c>
      <c r="I858" t="str">
        <f t="shared" si="27"/>
        <v>Winner</v>
      </c>
      <c r="J858">
        <f t="shared" si="28"/>
        <v>12</v>
      </c>
      <c r="K858" t="str">
        <f t="shared" si="2"/>
        <v>Higher</v>
      </c>
    </row>
    <row r="859" spans="1:11" x14ac:dyDescent="0.25">
      <c r="A859">
        <v>1999</v>
      </c>
      <c r="B859" t="s">
        <v>12</v>
      </c>
      <c r="C859">
        <v>1</v>
      </c>
      <c r="D859" t="s">
        <v>22</v>
      </c>
      <c r="E859">
        <v>97</v>
      </c>
      <c r="F859">
        <v>9</v>
      </c>
      <c r="G859" t="s">
        <v>247</v>
      </c>
      <c r="H859">
        <v>56</v>
      </c>
      <c r="I859" t="str">
        <f t="shared" si="27"/>
        <v>Winner</v>
      </c>
      <c r="J859">
        <f t="shared" si="28"/>
        <v>1</v>
      </c>
      <c r="K859" t="str">
        <f t="shared" si="2"/>
        <v>Higher</v>
      </c>
    </row>
    <row r="860" spans="1:11" x14ac:dyDescent="0.25">
      <c r="A860">
        <v>1999</v>
      </c>
      <c r="B860" t="s">
        <v>12</v>
      </c>
      <c r="C860">
        <v>6</v>
      </c>
      <c r="D860" t="s">
        <v>1</v>
      </c>
      <c r="E860">
        <v>88</v>
      </c>
      <c r="F860">
        <v>3</v>
      </c>
      <c r="G860" t="s">
        <v>91</v>
      </c>
      <c r="H860">
        <v>92</v>
      </c>
      <c r="I860" t="str">
        <f t="shared" si="27"/>
        <v>Loser</v>
      </c>
      <c r="J860">
        <f t="shared" si="28"/>
        <v>3</v>
      </c>
      <c r="K860" t="str">
        <f t="shared" si="2"/>
        <v>Lower</v>
      </c>
    </row>
    <row r="861" spans="1:11" x14ac:dyDescent="0.25">
      <c r="A861">
        <v>1999</v>
      </c>
      <c r="B861" t="s">
        <v>12</v>
      </c>
      <c r="C861">
        <v>10</v>
      </c>
      <c r="D861" t="s">
        <v>102</v>
      </c>
      <c r="E861">
        <v>73</v>
      </c>
      <c r="F861">
        <v>2</v>
      </c>
      <c r="G861" t="s">
        <v>192</v>
      </c>
      <c r="H861">
        <v>63</v>
      </c>
      <c r="I861" t="str">
        <f t="shared" si="27"/>
        <v>Winner</v>
      </c>
      <c r="J861">
        <f t="shared" si="28"/>
        <v>10</v>
      </c>
      <c r="K861" t="str">
        <f t="shared" si="2"/>
        <v>Higher</v>
      </c>
    </row>
    <row r="862" spans="1:11" x14ac:dyDescent="0.25">
      <c r="A862">
        <v>1999</v>
      </c>
      <c r="B862" t="s">
        <v>12</v>
      </c>
      <c r="C862">
        <v>6</v>
      </c>
      <c r="D862" t="s">
        <v>5</v>
      </c>
      <c r="E862">
        <v>82</v>
      </c>
      <c r="F862">
        <v>14</v>
      </c>
      <c r="G862" t="s">
        <v>215</v>
      </c>
      <c r="H862">
        <v>74</v>
      </c>
      <c r="I862" t="str">
        <f t="shared" si="27"/>
        <v>Winner</v>
      </c>
      <c r="J862">
        <f t="shared" si="28"/>
        <v>6</v>
      </c>
      <c r="K862" t="str">
        <f t="shared" si="2"/>
        <v>Higher</v>
      </c>
    </row>
    <row r="863" spans="1:11" x14ac:dyDescent="0.25">
      <c r="A863">
        <v>1999</v>
      </c>
      <c r="B863" t="s">
        <v>12</v>
      </c>
      <c r="C863">
        <v>5</v>
      </c>
      <c r="D863" t="s">
        <v>226</v>
      </c>
      <c r="E863">
        <v>82</v>
      </c>
      <c r="F863">
        <v>4</v>
      </c>
      <c r="G863" t="s">
        <v>193</v>
      </c>
      <c r="H863">
        <v>72</v>
      </c>
      <c r="I863" t="str">
        <f t="shared" si="27"/>
        <v>Winner</v>
      </c>
      <c r="J863">
        <f t="shared" si="28"/>
        <v>5</v>
      </c>
      <c r="K863" t="str">
        <f t="shared" si="2"/>
        <v>Higher</v>
      </c>
    </row>
    <row r="864" spans="1:11" x14ac:dyDescent="0.25">
      <c r="A864">
        <v>1999</v>
      </c>
      <c r="B864" t="s">
        <v>12</v>
      </c>
      <c r="C864">
        <v>1</v>
      </c>
      <c r="D864" t="s">
        <v>127</v>
      </c>
      <c r="E864">
        <v>78</v>
      </c>
      <c r="F864">
        <v>9</v>
      </c>
      <c r="G864" t="s">
        <v>17</v>
      </c>
      <c r="H864">
        <v>56</v>
      </c>
      <c r="I864" t="str">
        <f t="shared" si="27"/>
        <v>Winner</v>
      </c>
      <c r="J864">
        <f t="shared" si="28"/>
        <v>1</v>
      </c>
      <c r="K864" t="str">
        <f t="shared" si="2"/>
        <v>Higher</v>
      </c>
    </row>
    <row r="865" spans="1:11" x14ac:dyDescent="0.25">
      <c r="A865">
        <v>1999</v>
      </c>
      <c r="B865" t="s">
        <v>12</v>
      </c>
      <c r="C865">
        <v>12</v>
      </c>
      <c r="D865" t="s">
        <v>118</v>
      </c>
      <c r="E865">
        <v>44</v>
      </c>
      <c r="F865">
        <v>4</v>
      </c>
      <c r="G865" t="s">
        <v>92</v>
      </c>
      <c r="H865">
        <v>75</v>
      </c>
      <c r="I865" t="str">
        <f t="shared" si="27"/>
        <v>Loser</v>
      </c>
      <c r="J865">
        <f t="shared" si="28"/>
        <v>4</v>
      </c>
      <c r="K865" t="str">
        <f t="shared" si="2"/>
        <v>Lower</v>
      </c>
    </row>
    <row r="866" spans="1:11" x14ac:dyDescent="0.25">
      <c r="A866">
        <v>1999</v>
      </c>
      <c r="B866" t="s">
        <v>12</v>
      </c>
      <c r="C866">
        <v>10</v>
      </c>
      <c r="D866" t="s">
        <v>15</v>
      </c>
      <c r="E866">
        <v>82</v>
      </c>
      <c r="F866">
        <v>2</v>
      </c>
      <c r="G866" t="s">
        <v>189</v>
      </c>
      <c r="H866">
        <v>74</v>
      </c>
      <c r="I866" t="str">
        <f t="shared" si="27"/>
        <v>Winner</v>
      </c>
      <c r="J866">
        <f t="shared" si="28"/>
        <v>10</v>
      </c>
      <c r="K866" t="str">
        <f t="shared" si="2"/>
        <v>Higher</v>
      </c>
    </row>
    <row r="867" spans="1:11" x14ac:dyDescent="0.25">
      <c r="A867">
        <v>1999</v>
      </c>
      <c r="B867" t="s">
        <v>12</v>
      </c>
      <c r="C867">
        <v>6</v>
      </c>
      <c r="D867" t="s">
        <v>8</v>
      </c>
      <c r="E867">
        <v>61</v>
      </c>
      <c r="F867">
        <v>3</v>
      </c>
      <c r="G867" t="s">
        <v>149</v>
      </c>
      <c r="H867">
        <v>86</v>
      </c>
      <c r="I867" t="str">
        <f t="shared" si="27"/>
        <v>Loser</v>
      </c>
      <c r="J867">
        <f t="shared" si="28"/>
        <v>3</v>
      </c>
      <c r="K867" t="str">
        <f t="shared" si="2"/>
        <v>Lower</v>
      </c>
    </row>
    <row r="868" spans="1:11" x14ac:dyDescent="0.25">
      <c r="A868">
        <v>1999</v>
      </c>
      <c r="B868" t="s">
        <v>12</v>
      </c>
      <c r="C868">
        <v>1</v>
      </c>
      <c r="D868" t="s">
        <v>246</v>
      </c>
      <c r="E868">
        <v>81</v>
      </c>
      <c r="F868">
        <v>9</v>
      </c>
      <c r="G868" t="s">
        <v>165</v>
      </c>
      <c r="H868">
        <v>74</v>
      </c>
      <c r="I868" t="str">
        <f t="shared" si="27"/>
        <v>Winner</v>
      </c>
      <c r="J868">
        <f t="shared" si="28"/>
        <v>1</v>
      </c>
      <c r="K868" t="str">
        <f t="shared" si="2"/>
        <v>Higher</v>
      </c>
    </row>
    <row r="869" spans="1:11" x14ac:dyDescent="0.25">
      <c r="A869">
        <v>1999</v>
      </c>
      <c r="B869" t="s">
        <v>12</v>
      </c>
      <c r="C869">
        <v>10</v>
      </c>
      <c r="D869" t="s">
        <v>14</v>
      </c>
      <c r="E869">
        <v>63</v>
      </c>
      <c r="F869">
        <v>2</v>
      </c>
      <c r="G869" t="s">
        <v>161</v>
      </c>
      <c r="H869">
        <v>75</v>
      </c>
      <c r="I869" t="str">
        <f t="shared" si="27"/>
        <v>Loser</v>
      </c>
      <c r="J869">
        <f t="shared" si="28"/>
        <v>2</v>
      </c>
      <c r="K869" t="str">
        <f t="shared" si="2"/>
        <v>Lower</v>
      </c>
    </row>
    <row r="870" spans="1:11" x14ac:dyDescent="0.25">
      <c r="A870">
        <v>1999</v>
      </c>
      <c r="B870" t="s">
        <v>18</v>
      </c>
      <c r="C870">
        <v>3</v>
      </c>
      <c r="D870" t="s">
        <v>10</v>
      </c>
      <c r="E870">
        <v>72</v>
      </c>
      <c r="F870">
        <v>14</v>
      </c>
      <c r="G870" t="s">
        <v>134</v>
      </c>
      <c r="H870">
        <v>48</v>
      </c>
      <c r="I870" t="str">
        <f t="shared" si="27"/>
        <v>Winner</v>
      </c>
      <c r="J870">
        <f t="shared" si="28"/>
        <v>3</v>
      </c>
      <c r="K870" t="str">
        <f t="shared" si="2"/>
        <v>Higher</v>
      </c>
    </row>
    <row r="871" spans="1:11" x14ac:dyDescent="0.25">
      <c r="A871">
        <v>1999</v>
      </c>
      <c r="B871" t="s">
        <v>18</v>
      </c>
      <c r="C871">
        <v>2</v>
      </c>
      <c r="D871" t="s">
        <v>182</v>
      </c>
      <c r="E871">
        <v>80</v>
      </c>
      <c r="F871">
        <v>15</v>
      </c>
      <c r="G871" t="s">
        <v>274</v>
      </c>
      <c r="H871">
        <v>58</v>
      </c>
      <c r="I871" t="str">
        <f t="shared" si="27"/>
        <v>Winner</v>
      </c>
      <c r="J871">
        <f t="shared" si="28"/>
        <v>2</v>
      </c>
      <c r="K871" t="str">
        <f t="shared" si="2"/>
        <v>Higher</v>
      </c>
    </row>
    <row r="872" spans="1:11" x14ac:dyDescent="0.25">
      <c r="A872">
        <v>1999</v>
      </c>
      <c r="B872" t="s">
        <v>18</v>
      </c>
      <c r="C872">
        <v>7</v>
      </c>
      <c r="D872" t="s">
        <v>133</v>
      </c>
      <c r="E872">
        <v>58</v>
      </c>
      <c r="F872">
        <v>10</v>
      </c>
      <c r="G872" t="s">
        <v>211</v>
      </c>
      <c r="H872">
        <v>59</v>
      </c>
      <c r="I872" t="str">
        <f t="shared" si="27"/>
        <v>Loser</v>
      </c>
      <c r="J872">
        <f t="shared" si="28"/>
        <v>10</v>
      </c>
      <c r="K872" t="str">
        <f t="shared" si="2"/>
        <v>Lower</v>
      </c>
    </row>
    <row r="873" spans="1:11" x14ac:dyDescent="0.25">
      <c r="A873">
        <v>1999</v>
      </c>
      <c r="B873" t="s">
        <v>18</v>
      </c>
      <c r="C873">
        <v>3</v>
      </c>
      <c r="D873" t="s">
        <v>91</v>
      </c>
      <c r="E873">
        <v>82</v>
      </c>
      <c r="F873">
        <v>14</v>
      </c>
      <c r="G873" t="s">
        <v>128</v>
      </c>
      <c r="H873">
        <v>60</v>
      </c>
      <c r="I873" t="str">
        <f t="shared" si="27"/>
        <v>Winner</v>
      </c>
      <c r="J873">
        <f t="shared" si="28"/>
        <v>3</v>
      </c>
      <c r="K873" t="str">
        <f t="shared" si="2"/>
        <v>Higher</v>
      </c>
    </row>
    <row r="874" spans="1:11" x14ac:dyDescent="0.25">
      <c r="A874">
        <v>1999</v>
      </c>
      <c r="B874" t="s">
        <v>18</v>
      </c>
      <c r="C874">
        <v>6</v>
      </c>
      <c r="D874" t="s">
        <v>1</v>
      </c>
      <c r="E874">
        <v>95</v>
      </c>
      <c r="F874">
        <v>11</v>
      </c>
      <c r="G874" t="s">
        <v>275</v>
      </c>
      <c r="H874">
        <v>74</v>
      </c>
      <c r="I874" t="str">
        <f t="shared" si="27"/>
        <v>Winner</v>
      </c>
      <c r="J874">
        <f t="shared" si="28"/>
        <v>6</v>
      </c>
      <c r="K874" t="str">
        <f t="shared" si="2"/>
        <v>Higher</v>
      </c>
    </row>
    <row r="875" spans="1:11" x14ac:dyDescent="0.25">
      <c r="A875">
        <v>1999</v>
      </c>
      <c r="B875" t="s">
        <v>18</v>
      </c>
      <c r="C875">
        <v>4</v>
      </c>
      <c r="D875" t="s">
        <v>35</v>
      </c>
      <c r="E875">
        <v>60</v>
      </c>
      <c r="F875">
        <v>13</v>
      </c>
      <c r="G875" t="s">
        <v>43</v>
      </c>
      <c r="H875">
        <v>61</v>
      </c>
      <c r="I875" t="str">
        <f t="shared" si="27"/>
        <v>Loser</v>
      </c>
      <c r="J875">
        <f t="shared" si="28"/>
        <v>13</v>
      </c>
      <c r="K875" t="str">
        <f t="shared" si="2"/>
        <v>Lower</v>
      </c>
    </row>
    <row r="876" spans="1:11" x14ac:dyDescent="0.25">
      <c r="A876">
        <v>1999</v>
      </c>
      <c r="B876" t="s">
        <v>18</v>
      </c>
      <c r="C876">
        <v>5</v>
      </c>
      <c r="D876" t="s">
        <v>233</v>
      </c>
      <c r="E876">
        <v>81</v>
      </c>
      <c r="F876">
        <v>12</v>
      </c>
      <c r="G876" t="s">
        <v>276</v>
      </c>
      <c r="H876">
        <v>70</v>
      </c>
      <c r="I876" t="str">
        <f t="shared" si="27"/>
        <v>Winner</v>
      </c>
      <c r="J876">
        <f t="shared" si="28"/>
        <v>5</v>
      </c>
      <c r="K876" t="str">
        <f t="shared" si="2"/>
        <v>Higher</v>
      </c>
    </row>
    <row r="877" spans="1:11" x14ac:dyDescent="0.25">
      <c r="A877">
        <v>1999</v>
      </c>
      <c r="B877" t="s">
        <v>18</v>
      </c>
      <c r="C877">
        <v>8</v>
      </c>
      <c r="D877" t="s">
        <v>40</v>
      </c>
      <c r="E877">
        <v>70</v>
      </c>
      <c r="F877">
        <v>9</v>
      </c>
      <c r="G877" t="s">
        <v>257</v>
      </c>
      <c r="H877">
        <v>72</v>
      </c>
      <c r="I877" t="str">
        <f t="shared" si="27"/>
        <v>Loser</v>
      </c>
      <c r="J877">
        <f t="shared" si="28"/>
        <v>9</v>
      </c>
      <c r="K877" t="str">
        <f t="shared" si="2"/>
        <v>Lower</v>
      </c>
    </row>
    <row r="878" spans="1:11" x14ac:dyDescent="0.25">
      <c r="A878">
        <v>1999</v>
      </c>
      <c r="B878" t="s">
        <v>18</v>
      </c>
      <c r="C878">
        <v>7</v>
      </c>
      <c r="D878" t="s">
        <v>110</v>
      </c>
      <c r="E878">
        <v>54</v>
      </c>
      <c r="F878">
        <v>10</v>
      </c>
      <c r="G878" t="s">
        <v>102</v>
      </c>
      <c r="H878">
        <v>58</v>
      </c>
      <c r="I878" t="str">
        <f t="shared" si="27"/>
        <v>Loser</v>
      </c>
      <c r="J878">
        <f t="shared" si="28"/>
        <v>10</v>
      </c>
      <c r="K878" t="str">
        <f t="shared" si="2"/>
        <v>Lower</v>
      </c>
    </row>
    <row r="879" spans="1:11" x14ac:dyDescent="0.25">
      <c r="A879">
        <v>1999</v>
      </c>
      <c r="B879" t="s">
        <v>18</v>
      </c>
      <c r="C879">
        <v>1</v>
      </c>
      <c r="D879" t="s">
        <v>98</v>
      </c>
      <c r="E879">
        <v>76</v>
      </c>
      <c r="F879">
        <v>16</v>
      </c>
      <c r="G879" t="s">
        <v>198</v>
      </c>
      <c r="H879">
        <v>53</v>
      </c>
      <c r="I879" t="str">
        <f t="shared" si="27"/>
        <v>Winner</v>
      </c>
      <c r="J879">
        <f t="shared" si="28"/>
        <v>1</v>
      </c>
      <c r="K879" t="str">
        <f t="shared" si="2"/>
        <v>Higher</v>
      </c>
    </row>
    <row r="880" spans="1:11" x14ac:dyDescent="0.25">
      <c r="A880">
        <v>1999</v>
      </c>
      <c r="B880" t="s">
        <v>18</v>
      </c>
      <c r="C880">
        <v>6</v>
      </c>
      <c r="D880" t="s">
        <v>24</v>
      </c>
      <c r="E880">
        <v>61</v>
      </c>
      <c r="F880">
        <v>11</v>
      </c>
      <c r="G880" t="s">
        <v>204</v>
      </c>
      <c r="H880">
        <v>54</v>
      </c>
      <c r="I880" t="str">
        <f t="shared" si="27"/>
        <v>Winner</v>
      </c>
      <c r="J880">
        <f t="shared" si="28"/>
        <v>6</v>
      </c>
      <c r="K880" t="str">
        <f t="shared" si="2"/>
        <v>Higher</v>
      </c>
    </row>
    <row r="881" spans="1:11" x14ac:dyDescent="0.25">
      <c r="A881">
        <v>1999</v>
      </c>
      <c r="B881" t="s">
        <v>18</v>
      </c>
      <c r="C881">
        <v>4</v>
      </c>
      <c r="D881" t="s">
        <v>139</v>
      </c>
      <c r="E881">
        <v>62</v>
      </c>
      <c r="F881">
        <v>13</v>
      </c>
      <c r="G881" t="s">
        <v>277</v>
      </c>
      <c r="H881">
        <v>52</v>
      </c>
      <c r="I881" t="str">
        <f t="shared" si="27"/>
        <v>Winner</v>
      </c>
      <c r="J881">
        <f t="shared" si="28"/>
        <v>4</v>
      </c>
      <c r="K881" t="str">
        <f t="shared" si="2"/>
        <v>Higher</v>
      </c>
    </row>
    <row r="882" spans="1:11" x14ac:dyDescent="0.25">
      <c r="A882">
        <v>1999</v>
      </c>
      <c r="B882" t="s">
        <v>18</v>
      </c>
      <c r="C882">
        <v>5</v>
      </c>
      <c r="D882" t="s">
        <v>9</v>
      </c>
      <c r="E882">
        <v>32</v>
      </c>
      <c r="F882">
        <v>12</v>
      </c>
      <c r="G882" t="s">
        <v>273</v>
      </c>
      <c r="H882">
        <v>43</v>
      </c>
      <c r="I882" t="str">
        <f t="shared" si="27"/>
        <v>Loser</v>
      </c>
      <c r="J882">
        <f t="shared" si="28"/>
        <v>12</v>
      </c>
      <c r="K882" t="str">
        <f t="shared" si="2"/>
        <v>Lower</v>
      </c>
    </row>
    <row r="883" spans="1:11" x14ac:dyDescent="0.25">
      <c r="A883">
        <v>1999</v>
      </c>
      <c r="B883" t="s">
        <v>18</v>
      </c>
      <c r="C883">
        <v>8</v>
      </c>
      <c r="D883" t="s">
        <v>278</v>
      </c>
      <c r="E883">
        <v>53</v>
      </c>
      <c r="F883">
        <v>9</v>
      </c>
      <c r="G883" t="s">
        <v>247</v>
      </c>
      <c r="H883">
        <v>62</v>
      </c>
      <c r="I883" t="str">
        <f t="shared" si="27"/>
        <v>Loser</v>
      </c>
      <c r="J883">
        <f t="shared" si="28"/>
        <v>9</v>
      </c>
      <c r="K883" t="str">
        <f t="shared" si="2"/>
        <v>Lower</v>
      </c>
    </row>
    <row r="884" spans="1:11" x14ac:dyDescent="0.25">
      <c r="A884">
        <v>1999</v>
      </c>
      <c r="B884" t="s">
        <v>18</v>
      </c>
      <c r="C884">
        <v>1</v>
      </c>
      <c r="D884" t="s">
        <v>22</v>
      </c>
      <c r="E884">
        <v>99</v>
      </c>
      <c r="F884">
        <v>16</v>
      </c>
      <c r="G884" t="s">
        <v>222</v>
      </c>
      <c r="H884">
        <v>58</v>
      </c>
      <c r="I884" t="str">
        <f t="shared" si="27"/>
        <v>Winner</v>
      </c>
      <c r="J884">
        <f t="shared" si="28"/>
        <v>1</v>
      </c>
      <c r="K884" t="str">
        <f t="shared" si="2"/>
        <v>Higher</v>
      </c>
    </row>
    <row r="885" spans="1:11" x14ac:dyDescent="0.25">
      <c r="A885">
        <v>1999</v>
      </c>
      <c r="B885" t="s">
        <v>18</v>
      </c>
      <c r="C885">
        <v>2</v>
      </c>
      <c r="D885" t="s">
        <v>192</v>
      </c>
      <c r="E885">
        <v>75</v>
      </c>
      <c r="F885">
        <v>15</v>
      </c>
      <c r="G885" t="s">
        <v>267</v>
      </c>
      <c r="H885">
        <v>54</v>
      </c>
      <c r="I885" t="str">
        <f t="shared" si="27"/>
        <v>Winner</v>
      </c>
      <c r="J885">
        <f t="shared" si="28"/>
        <v>2</v>
      </c>
      <c r="K885" t="str">
        <f t="shared" si="2"/>
        <v>Higher</v>
      </c>
    </row>
    <row r="886" spans="1:11" x14ac:dyDescent="0.25">
      <c r="A886">
        <v>1999</v>
      </c>
      <c r="B886" t="s">
        <v>18</v>
      </c>
      <c r="C886">
        <v>5</v>
      </c>
      <c r="D886" t="s">
        <v>37</v>
      </c>
      <c r="E886">
        <v>53</v>
      </c>
      <c r="F886">
        <v>12</v>
      </c>
      <c r="G886" t="s">
        <v>118</v>
      </c>
      <c r="H886">
        <v>56</v>
      </c>
      <c r="I886" t="str">
        <f t="shared" si="27"/>
        <v>Loser</v>
      </c>
      <c r="J886">
        <f t="shared" si="28"/>
        <v>12</v>
      </c>
      <c r="K886" t="str">
        <f t="shared" si="2"/>
        <v>Lower</v>
      </c>
    </row>
    <row r="887" spans="1:11" x14ac:dyDescent="0.25">
      <c r="A887">
        <v>1999</v>
      </c>
      <c r="B887" t="s">
        <v>18</v>
      </c>
      <c r="C887">
        <v>5</v>
      </c>
      <c r="D887" t="s">
        <v>226</v>
      </c>
      <c r="E887">
        <v>77</v>
      </c>
      <c r="F887">
        <v>12</v>
      </c>
      <c r="G887" t="s">
        <v>157</v>
      </c>
      <c r="H887">
        <v>64</v>
      </c>
      <c r="I887" t="str">
        <f t="shared" si="27"/>
        <v>Winner</v>
      </c>
      <c r="J887">
        <f t="shared" si="28"/>
        <v>5</v>
      </c>
      <c r="K887" t="str">
        <f t="shared" si="2"/>
        <v>Higher</v>
      </c>
    </row>
    <row r="888" spans="1:11" x14ac:dyDescent="0.25">
      <c r="A888">
        <v>1999</v>
      </c>
      <c r="B888" t="s">
        <v>18</v>
      </c>
      <c r="C888">
        <v>8</v>
      </c>
      <c r="D888" t="s">
        <v>20</v>
      </c>
      <c r="E888">
        <v>59</v>
      </c>
      <c r="F888">
        <v>9</v>
      </c>
      <c r="G888" t="s">
        <v>17</v>
      </c>
      <c r="H888">
        <v>61</v>
      </c>
      <c r="I888" t="str">
        <f t="shared" si="27"/>
        <v>Loser</v>
      </c>
      <c r="J888">
        <f t="shared" si="28"/>
        <v>9</v>
      </c>
      <c r="K888" t="str">
        <f t="shared" si="2"/>
        <v>Lower</v>
      </c>
    </row>
    <row r="889" spans="1:11" x14ac:dyDescent="0.25">
      <c r="A889">
        <v>1999</v>
      </c>
      <c r="B889" t="s">
        <v>18</v>
      </c>
      <c r="C889">
        <v>1</v>
      </c>
      <c r="D889" t="s">
        <v>127</v>
      </c>
      <c r="E889">
        <v>91</v>
      </c>
      <c r="F889">
        <v>16</v>
      </c>
      <c r="G889" t="s">
        <v>143</v>
      </c>
      <c r="H889">
        <v>66</v>
      </c>
      <c r="I889" t="str">
        <f t="shared" si="27"/>
        <v>Winner</v>
      </c>
      <c r="J889">
        <f t="shared" si="28"/>
        <v>1</v>
      </c>
      <c r="K889" t="str">
        <f t="shared" si="2"/>
        <v>Higher</v>
      </c>
    </row>
    <row r="890" spans="1:11" x14ac:dyDescent="0.25">
      <c r="A890">
        <v>1999</v>
      </c>
      <c r="B890" t="s">
        <v>18</v>
      </c>
      <c r="C890">
        <v>2</v>
      </c>
      <c r="D890" t="s">
        <v>161</v>
      </c>
      <c r="E890">
        <v>82</v>
      </c>
      <c r="F890">
        <v>15</v>
      </c>
      <c r="G890" t="s">
        <v>47</v>
      </c>
      <c r="H890">
        <v>60</v>
      </c>
      <c r="I890" t="str">
        <f t="shared" si="27"/>
        <v>Winner</v>
      </c>
      <c r="J890">
        <f t="shared" si="28"/>
        <v>2</v>
      </c>
      <c r="K890" t="str">
        <f t="shared" si="2"/>
        <v>Higher</v>
      </c>
    </row>
    <row r="891" spans="1:11" x14ac:dyDescent="0.25">
      <c r="A891">
        <v>1999</v>
      </c>
      <c r="B891" t="s">
        <v>18</v>
      </c>
      <c r="C891">
        <v>7</v>
      </c>
      <c r="D891" t="s">
        <v>3</v>
      </c>
      <c r="E891">
        <v>58</v>
      </c>
      <c r="F891">
        <v>10</v>
      </c>
      <c r="G891" t="s">
        <v>14</v>
      </c>
      <c r="H891">
        <v>62</v>
      </c>
      <c r="I891" t="str">
        <f t="shared" si="27"/>
        <v>Loser</v>
      </c>
      <c r="J891">
        <f t="shared" si="28"/>
        <v>10</v>
      </c>
      <c r="K891" t="str">
        <f t="shared" si="2"/>
        <v>Lower</v>
      </c>
    </row>
    <row r="892" spans="1:11" x14ac:dyDescent="0.25">
      <c r="A892">
        <v>1999</v>
      </c>
      <c r="B892" t="s">
        <v>18</v>
      </c>
      <c r="C892">
        <v>3</v>
      </c>
      <c r="D892" t="s">
        <v>149</v>
      </c>
      <c r="E892">
        <v>69</v>
      </c>
      <c r="F892">
        <v>14</v>
      </c>
      <c r="G892" t="s">
        <v>270</v>
      </c>
      <c r="H892">
        <v>43</v>
      </c>
      <c r="I892" t="str">
        <f t="shared" si="27"/>
        <v>Winner</v>
      </c>
      <c r="J892">
        <f t="shared" si="28"/>
        <v>3</v>
      </c>
      <c r="K892" t="str">
        <f t="shared" si="2"/>
        <v>Higher</v>
      </c>
    </row>
    <row r="893" spans="1:11" x14ac:dyDescent="0.25">
      <c r="A893">
        <v>1999</v>
      </c>
      <c r="B893" t="s">
        <v>18</v>
      </c>
      <c r="C893">
        <v>4</v>
      </c>
      <c r="D893" t="s">
        <v>193</v>
      </c>
      <c r="E893">
        <v>94</v>
      </c>
      <c r="F893">
        <v>13</v>
      </c>
      <c r="G893" t="s">
        <v>164</v>
      </c>
      <c r="H893">
        <v>80</v>
      </c>
      <c r="I893" t="str">
        <f t="shared" si="27"/>
        <v>Winner</v>
      </c>
      <c r="J893">
        <f t="shared" si="28"/>
        <v>4</v>
      </c>
      <c r="K893" t="str">
        <f t="shared" si="2"/>
        <v>Higher</v>
      </c>
    </row>
    <row r="894" spans="1:11" x14ac:dyDescent="0.25">
      <c r="A894">
        <v>1999</v>
      </c>
      <c r="B894" t="s">
        <v>18</v>
      </c>
      <c r="C894">
        <v>1</v>
      </c>
      <c r="D894" t="s">
        <v>246</v>
      </c>
      <c r="E894">
        <v>80</v>
      </c>
      <c r="F894">
        <v>16</v>
      </c>
      <c r="G894" t="s">
        <v>173</v>
      </c>
      <c r="H894">
        <v>41</v>
      </c>
      <c r="I894" t="str">
        <f t="shared" si="27"/>
        <v>Winner</v>
      </c>
      <c r="J894">
        <f t="shared" si="28"/>
        <v>1</v>
      </c>
      <c r="K894" t="str">
        <f t="shared" si="2"/>
        <v>Higher</v>
      </c>
    </row>
    <row r="895" spans="1:11" x14ac:dyDescent="0.25">
      <c r="A895">
        <v>1999</v>
      </c>
      <c r="B895" t="s">
        <v>18</v>
      </c>
      <c r="C895">
        <v>8</v>
      </c>
      <c r="D895" t="s">
        <v>6</v>
      </c>
      <c r="E895">
        <v>61</v>
      </c>
      <c r="F895">
        <v>9</v>
      </c>
      <c r="G895" t="s">
        <v>165</v>
      </c>
      <c r="H895">
        <v>69</v>
      </c>
      <c r="I895" t="str">
        <f t="shared" si="27"/>
        <v>Loser</v>
      </c>
      <c r="J895">
        <f t="shared" si="28"/>
        <v>9</v>
      </c>
      <c r="K895" t="str">
        <f t="shared" si="2"/>
        <v>Lower</v>
      </c>
    </row>
    <row r="896" spans="1:11" x14ac:dyDescent="0.25">
      <c r="A896">
        <v>1999</v>
      </c>
      <c r="B896" t="s">
        <v>18</v>
      </c>
      <c r="C896">
        <v>7</v>
      </c>
      <c r="D896" t="s">
        <v>42</v>
      </c>
      <c r="E896">
        <v>63</v>
      </c>
      <c r="F896">
        <v>10</v>
      </c>
      <c r="G896" t="s">
        <v>15</v>
      </c>
      <c r="H896">
        <v>75</v>
      </c>
      <c r="I896" t="str">
        <f t="shared" si="27"/>
        <v>Loser</v>
      </c>
      <c r="J896">
        <f t="shared" si="28"/>
        <v>10</v>
      </c>
      <c r="K896" t="str">
        <f t="shared" si="2"/>
        <v>Lower</v>
      </c>
    </row>
    <row r="897" spans="1:11" x14ac:dyDescent="0.25">
      <c r="A897">
        <v>1999</v>
      </c>
      <c r="B897" t="s">
        <v>18</v>
      </c>
      <c r="C897">
        <v>6</v>
      </c>
      <c r="D897" t="s">
        <v>8</v>
      </c>
      <c r="E897">
        <v>108</v>
      </c>
      <c r="F897">
        <v>11</v>
      </c>
      <c r="G897" t="s">
        <v>218</v>
      </c>
      <c r="H897">
        <v>88</v>
      </c>
      <c r="I897" t="str">
        <f t="shared" si="27"/>
        <v>Winner</v>
      </c>
      <c r="J897">
        <f t="shared" si="28"/>
        <v>6</v>
      </c>
      <c r="K897" t="str">
        <f t="shared" si="2"/>
        <v>Higher</v>
      </c>
    </row>
    <row r="898" spans="1:11" x14ac:dyDescent="0.25">
      <c r="A898">
        <v>1999</v>
      </c>
      <c r="B898" t="s">
        <v>18</v>
      </c>
      <c r="C898">
        <v>4</v>
      </c>
      <c r="D898" t="s">
        <v>92</v>
      </c>
      <c r="E898">
        <v>72</v>
      </c>
      <c r="F898">
        <v>13</v>
      </c>
      <c r="G898" t="s">
        <v>106</v>
      </c>
      <c r="H898">
        <v>58</v>
      </c>
      <c r="I898" t="str">
        <f t="shared" ref="I898:I961" si="29">IF($E898&gt;$H898,"Winner","Loser")</f>
        <v>Winner</v>
      </c>
      <c r="J898">
        <f t="shared" ref="J898:J961" si="30">IF($E898&gt;$H898,$C898,$F898)</f>
        <v>4</v>
      </c>
      <c r="K898" t="str">
        <f t="shared" si="2"/>
        <v>Higher</v>
      </c>
    </row>
    <row r="899" spans="1:11" x14ac:dyDescent="0.25">
      <c r="A899">
        <v>1999</v>
      </c>
      <c r="B899" t="s">
        <v>18</v>
      </c>
      <c r="C899">
        <v>6</v>
      </c>
      <c r="D899" t="s">
        <v>5</v>
      </c>
      <c r="E899">
        <v>75</v>
      </c>
      <c r="F899">
        <v>11</v>
      </c>
      <c r="G899" t="s">
        <v>216</v>
      </c>
      <c r="H899">
        <v>61</v>
      </c>
      <c r="I899" t="str">
        <f t="shared" si="29"/>
        <v>Winner</v>
      </c>
      <c r="J899">
        <f t="shared" si="30"/>
        <v>6</v>
      </c>
      <c r="K899" t="str">
        <f t="shared" si="2"/>
        <v>Higher</v>
      </c>
    </row>
    <row r="900" spans="1:11" x14ac:dyDescent="0.25">
      <c r="A900">
        <v>1999</v>
      </c>
      <c r="B900" t="s">
        <v>18</v>
      </c>
      <c r="C900">
        <v>3</v>
      </c>
      <c r="D900" t="s">
        <v>94</v>
      </c>
      <c r="E900">
        <v>74</v>
      </c>
      <c r="F900">
        <v>14</v>
      </c>
      <c r="G900" t="s">
        <v>215</v>
      </c>
      <c r="H900">
        <v>76</v>
      </c>
      <c r="I900" t="str">
        <f t="shared" si="29"/>
        <v>Loser</v>
      </c>
      <c r="J900">
        <f t="shared" si="30"/>
        <v>14</v>
      </c>
      <c r="K900" t="str">
        <f t="shared" si="2"/>
        <v>Lower</v>
      </c>
    </row>
    <row r="901" spans="1:11" x14ac:dyDescent="0.25">
      <c r="A901">
        <v>1999</v>
      </c>
      <c r="B901" t="s">
        <v>18</v>
      </c>
      <c r="C901">
        <v>2</v>
      </c>
      <c r="D901" t="s">
        <v>189</v>
      </c>
      <c r="E901">
        <v>69</v>
      </c>
      <c r="F901">
        <v>15</v>
      </c>
      <c r="G901" t="s">
        <v>260</v>
      </c>
      <c r="H901">
        <v>57</v>
      </c>
      <c r="I901" t="str">
        <f t="shared" si="29"/>
        <v>Winner</v>
      </c>
      <c r="J901">
        <f t="shared" si="30"/>
        <v>2</v>
      </c>
      <c r="K901" t="str">
        <f t="shared" si="2"/>
        <v>Higher</v>
      </c>
    </row>
    <row r="902" spans="1:11" x14ac:dyDescent="0.25">
      <c r="A902">
        <v>1998</v>
      </c>
      <c r="B902" t="s">
        <v>0</v>
      </c>
      <c r="C902">
        <v>3</v>
      </c>
      <c r="D902" t="s">
        <v>182</v>
      </c>
      <c r="E902">
        <v>69</v>
      </c>
      <c r="F902">
        <v>2</v>
      </c>
      <c r="G902" t="s">
        <v>91</v>
      </c>
      <c r="H902">
        <v>78</v>
      </c>
      <c r="I902" t="str">
        <f t="shared" si="29"/>
        <v>Loser</v>
      </c>
      <c r="J902">
        <f t="shared" si="30"/>
        <v>2</v>
      </c>
      <c r="K902" t="str">
        <f t="shared" si="2"/>
        <v>Lower</v>
      </c>
    </row>
    <row r="903" spans="1:11" x14ac:dyDescent="0.25">
      <c r="A903">
        <v>1998</v>
      </c>
      <c r="B903" t="s">
        <v>2</v>
      </c>
      <c r="C903">
        <v>3</v>
      </c>
      <c r="D903" t="s">
        <v>189</v>
      </c>
      <c r="E903">
        <v>85</v>
      </c>
      <c r="F903">
        <v>2</v>
      </c>
      <c r="G903" t="s">
        <v>91</v>
      </c>
      <c r="H903">
        <v>86</v>
      </c>
      <c r="I903" t="str">
        <f t="shared" si="29"/>
        <v>Loser</v>
      </c>
      <c r="J903">
        <f t="shared" si="30"/>
        <v>2</v>
      </c>
      <c r="K903" t="str">
        <f t="shared" si="2"/>
        <v>Lower</v>
      </c>
    </row>
    <row r="904" spans="1:11" x14ac:dyDescent="0.25">
      <c r="A904">
        <v>1998</v>
      </c>
      <c r="B904" t="s">
        <v>2</v>
      </c>
      <c r="C904">
        <v>1</v>
      </c>
      <c r="D904" t="s">
        <v>94</v>
      </c>
      <c r="E904">
        <v>59</v>
      </c>
      <c r="F904">
        <v>3</v>
      </c>
      <c r="G904" t="s">
        <v>182</v>
      </c>
      <c r="H904">
        <v>65</v>
      </c>
      <c r="I904" t="str">
        <f t="shared" si="29"/>
        <v>Loser</v>
      </c>
      <c r="J904">
        <f t="shared" si="30"/>
        <v>3</v>
      </c>
      <c r="K904" t="str">
        <f t="shared" si="2"/>
        <v>Lower</v>
      </c>
    </row>
    <row r="905" spans="1:11" x14ac:dyDescent="0.25">
      <c r="A905">
        <v>1998</v>
      </c>
      <c r="B905" t="s">
        <v>4</v>
      </c>
      <c r="C905">
        <v>1</v>
      </c>
      <c r="D905" t="s">
        <v>22</v>
      </c>
      <c r="E905">
        <v>84</v>
      </c>
      <c r="F905">
        <v>2</v>
      </c>
      <c r="G905" t="s">
        <v>91</v>
      </c>
      <c r="H905">
        <v>86</v>
      </c>
      <c r="I905" t="str">
        <f t="shared" si="29"/>
        <v>Loser</v>
      </c>
      <c r="J905">
        <f t="shared" si="30"/>
        <v>2</v>
      </c>
      <c r="K905" t="str">
        <f t="shared" si="2"/>
        <v>Lower</v>
      </c>
    </row>
    <row r="906" spans="1:11" x14ac:dyDescent="0.25">
      <c r="A906">
        <v>1998</v>
      </c>
      <c r="B906" t="s">
        <v>4</v>
      </c>
      <c r="C906">
        <v>8</v>
      </c>
      <c r="D906" t="s">
        <v>276</v>
      </c>
      <c r="E906">
        <v>77</v>
      </c>
      <c r="F906">
        <v>3</v>
      </c>
      <c r="G906" t="s">
        <v>189</v>
      </c>
      <c r="H906">
        <v>79</v>
      </c>
      <c r="I906" t="str">
        <f t="shared" si="29"/>
        <v>Loser</v>
      </c>
      <c r="J906">
        <f t="shared" si="30"/>
        <v>3</v>
      </c>
      <c r="K906" t="str">
        <f t="shared" si="2"/>
        <v>Lower</v>
      </c>
    </row>
    <row r="907" spans="1:11" x14ac:dyDescent="0.25">
      <c r="A907">
        <v>1998</v>
      </c>
      <c r="B907" t="s">
        <v>4</v>
      </c>
      <c r="C907">
        <v>1</v>
      </c>
      <c r="D907" t="s">
        <v>35</v>
      </c>
      <c r="E907">
        <v>51</v>
      </c>
      <c r="F907">
        <v>3</v>
      </c>
      <c r="G907" t="s">
        <v>182</v>
      </c>
      <c r="H907">
        <v>76</v>
      </c>
      <c r="I907" t="str">
        <f t="shared" si="29"/>
        <v>Loser</v>
      </c>
      <c r="J907">
        <f t="shared" si="30"/>
        <v>3</v>
      </c>
      <c r="K907" t="str">
        <f t="shared" si="2"/>
        <v>Lower</v>
      </c>
    </row>
    <row r="908" spans="1:11" x14ac:dyDescent="0.25">
      <c r="A908">
        <v>1998</v>
      </c>
      <c r="B908" t="s">
        <v>4</v>
      </c>
      <c r="C908">
        <v>1</v>
      </c>
      <c r="D908" t="s">
        <v>94</v>
      </c>
      <c r="E908">
        <v>75</v>
      </c>
      <c r="F908">
        <v>2</v>
      </c>
      <c r="G908" t="s">
        <v>127</v>
      </c>
      <c r="H908">
        <v>64</v>
      </c>
      <c r="I908" t="str">
        <f t="shared" si="29"/>
        <v>Winner</v>
      </c>
      <c r="J908">
        <f t="shared" si="30"/>
        <v>1</v>
      </c>
      <c r="K908" t="str">
        <f t="shared" si="2"/>
        <v>Higher</v>
      </c>
    </row>
    <row r="909" spans="1:11" x14ac:dyDescent="0.25">
      <c r="A909">
        <v>1998</v>
      </c>
      <c r="B909" t="s">
        <v>7</v>
      </c>
      <c r="C909">
        <v>3</v>
      </c>
      <c r="D909" t="s">
        <v>189</v>
      </c>
      <c r="E909">
        <v>67</v>
      </c>
      <c r="F909">
        <v>2</v>
      </c>
      <c r="G909" t="s">
        <v>102</v>
      </c>
      <c r="H909">
        <v>59</v>
      </c>
      <c r="I909" t="str">
        <f t="shared" si="29"/>
        <v>Winner</v>
      </c>
      <c r="J909">
        <f t="shared" si="30"/>
        <v>3</v>
      </c>
      <c r="K909" t="str">
        <f t="shared" si="2"/>
        <v>Higher</v>
      </c>
    </row>
    <row r="910" spans="1:11" x14ac:dyDescent="0.25">
      <c r="A910">
        <v>1998</v>
      </c>
      <c r="B910" t="s">
        <v>7</v>
      </c>
      <c r="C910">
        <v>1</v>
      </c>
      <c r="D910" t="s">
        <v>22</v>
      </c>
      <c r="E910">
        <v>80</v>
      </c>
      <c r="F910">
        <v>5</v>
      </c>
      <c r="G910" t="s">
        <v>6</v>
      </c>
      <c r="H910">
        <v>67</v>
      </c>
      <c r="I910" t="str">
        <f t="shared" si="29"/>
        <v>Winner</v>
      </c>
      <c r="J910">
        <f t="shared" si="30"/>
        <v>1</v>
      </c>
      <c r="K910" t="str">
        <f t="shared" si="2"/>
        <v>Higher</v>
      </c>
    </row>
    <row r="911" spans="1:11" x14ac:dyDescent="0.25">
      <c r="A911">
        <v>1998</v>
      </c>
      <c r="B911" t="s">
        <v>7</v>
      </c>
      <c r="C911">
        <v>8</v>
      </c>
      <c r="D911" t="s">
        <v>276</v>
      </c>
      <c r="E911">
        <v>74</v>
      </c>
      <c r="F911">
        <v>13</v>
      </c>
      <c r="G911" t="s">
        <v>47</v>
      </c>
      <c r="H911">
        <v>68</v>
      </c>
      <c r="I911" t="str">
        <f t="shared" si="29"/>
        <v>Winner</v>
      </c>
      <c r="J911">
        <f t="shared" si="30"/>
        <v>8</v>
      </c>
      <c r="K911" t="str">
        <f t="shared" si="2"/>
        <v>Higher</v>
      </c>
    </row>
    <row r="912" spans="1:11" x14ac:dyDescent="0.25">
      <c r="A912">
        <v>1998</v>
      </c>
      <c r="B912" t="s">
        <v>7</v>
      </c>
      <c r="C912">
        <v>6</v>
      </c>
      <c r="D912" t="s">
        <v>37</v>
      </c>
      <c r="E912">
        <v>68</v>
      </c>
      <c r="F912">
        <v>2</v>
      </c>
      <c r="G912" t="s">
        <v>91</v>
      </c>
      <c r="H912">
        <v>94</v>
      </c>
      <c r="I912" t="str">
        <f t="shared" si="29"/>
        <v>Loser</v>
      </c>
      <c r="J912">
        <f t="shared" si="30"/>
        <v>2</v>
      </c>
      <c r="K912" t="str">
        <f t="shared" si="2"/>
        <v>Lower</v>
      </c>
    </row>
    <row r="913" spans="1:11" x14ac:dyDescent="0.25">
      <c r="A913">
        <v>1998</v>
      </c>
      <c r="B913" t="s">
        <v>7</v>
      </c>
      <c r="C913">
        <v>1</v>
      </c>
      <c r="D913" t="s">
        <v>94</v>
      </c>
      <c r="E913">
        <v>73</v>
      </c>
      <c r="F913">
        <v>4</v>
      </c>
      <c r="G913" t="s">
        <v>98</v>
      </c>
      <c r="H913">
        <v>58</v>
      </c>
      <c r="I913" t="str">
        <f t="shared" si="29"/>
        <v>Winner</v>
      </c>
      <c r="J913">
        <f t="shared" si="30"/>
        <v>1</v>
      </c>
      <c r="K913" t="str">
        <f t="shared" si="2"/>
        <v>Higher</v>
      </c>
    </row>
    <row r="914" spans="1:11" x14ac:dyDescent="0.25">
      <c r="A914">
        <v>1998</v>
      </c>
      <c r="B914" t="s">
        <v>7</v>
      </c>
      <c r="C914">
        <v>11</v>
      </c>
      <c r="D914" t="s">
        <v>133</v>
      </c>
      <c r="E914">
        <v>74</v>
      </c>
      <c r="F914">
        <v>2</v>
      </c>
      <c r="G914" t="s">
        <v>127</v>
      </c>
      <c r="H914">
        <v>75</v>
      </c>
      <c r="I914" t="str">
        <f t="shared" si="29"/>
        <v>Loser</v>
      </c>
      <c r="J914">
        <f t="shared" si="30"/>
        <v>2</v>
      </c>
      <c r="K914" t="str">
        <f t="shared" si="2"/>
        <v>Lower</v>
      </c>
    </row>
    <row r="915" spans="1:11" x14ac:dyDescent="0.25">
      <c r="A915">
        <v>1998</v>
      </c>
      <c r="B915" t="s">
        <v>7</v>
      </c>
      <c r="C915">
        <v>1</v>
      </c>
      <c r="D915" t="s">
        <v>35</v>
      </c>
      <c r="E915">
        <v>87</v>
      </c>
      <c r="F915">
        <v>4</v>
      </c>
      <c r="G915" t="s">
        <v>161</v>
      </c>
      <c r="H915">
        <v>79</v>
      </c>
      <c r="I915" t="str">
        <f t="shared" si="29"/>
        <v>Winner</v>
      </c>
      <c r="J915">
        <f t="shared" si="30"/>
        <v>1</v>
      </c>
      <c r="K915" t="str">
        <f t="shared" si="2"/>
        <v>Higher</v>
      </c>
    </row>
    <row r="916" spans="1:11" x14ac:dyDescent="0.25">
      <c r="A916">
        <v>1998</v>
      </c>
      <c r="B916" t="s">
        <v>7</v>
      </c>
      <c r="C916">
        <v>3</v>
      </c>
      <c r="D916" t="s">
        <v>182</v>
      </c>
      <c r="E916">
        <v>65</v>
      </c>
      <c r="F916">
        <v>10</v>
      </c>
      <c r="G916" t="s">
        <v>125</v>
      </c>
      <c r="H916">
        <v>62</v>
      </c>
      <c r="I916" t="str">
        <f t="shared" si="29"/>
        <v>Winner</v>
      </c>
      <c r="J916">
        <f t="shared" si="30"/>
        <v>3</v>
      </c>
      <c r="K916" t="str">
        <f t="shared" si="2"/>
        <v>Higher</v>
      </c>
    </row>
    <row r="917" spans="1:11" x14ac:dyDescent="0.25">
      <c r="A917">
        <v>1998</v>
      </c>
      <c r="B917" t="s">
        <v>12</v>
      </c>
      <c r="C917">
        <v>12</v>
      </c>
      <c r="D917" t="s">
        <v>103</v>
      </c>
      <c r="E917">
        <v>77</v>
      </c>
      <c r="F917">
        <v>13</v>
      </c>
      <c r="G917" t="s">
        <v>47</v>
      </c>
      <c r="H917">
        <v>83</v>
      </c>
      <c r="I917" t="str">
        <f t="shared" si="29"/>
        <v>Loser</v>
      </c>
      <c r="J917">
        <f t="shared" si="30"/>
        <v>13</v>
      </c>
      <c r="K917" t="str">
        <f t="shared" si="2"/>
        <v>Lower</v>
      </c>
    </row>
    <row r="918" spans="1:11" x14ac:dyDescent="0.25">
      <c r="A918">
        <v>1998</v>
      </c>
      <c r="B918" t="s">
        <v>12</v>
      </c>
      <c r="C918">
        <v>5</v>
      </c>
      <c r="D918" t="s">
        <v>6</v>
      </c>
      <c r="E918">
        <v>56</v>
      </c>
      <c r="F918">
        <v>4</v>
      </c>
      <c r="G918" t="s">
        <v>17</v>
      </c>
      <c r="H918">
        <v>46</v>
      </c>
      <c r="I918" t="str">
        <f t="shared" si="29"/>
        <v>Winner</v>
      </c>
      <c r="J918">
        <f t="shared" si="30"/>
        <v>5</v>
      </c>
      <c r="K918" t="str">
        <f t="shared" si="2"/>
        <v>Higher</v>
      </c>
    </row>
    <row r="919" spans="1:11" x14ac:dyDescent="0.25">
      <c r="A919">
        <v>1998</v>
      </c>
      <c r="B919" t="s">
        <v>12</v>
      </c>
      <c r="C919">
        <v>1</v>
      </c>
      <c r="D919" t="s">
        <v>22</v>
      </c>
      <c r="E919">
        <v>79</v>
      </c>
      <c r="F919">
        <v>8</v>
      </c>
      <c r="G919" t="s">
        <v>165</v>
      </c>
      <c r="H919">
        <v>73</v>
      </c>
      <c r="I919" t="str">
        <f t="shared" si="29"/>
        <v>Winner</v>
      </c>
      <c r="J919">
        <f t="shared" si="30"/>
        <v>1</v>
      </c>
      <c r="K919" t="str">
        <f t="shared" si="2"/>
        <v>Higher</v>
      </c>
    </row>
    <row r="920" spans="1:11" x14ac:dyDescent="0.25">
      <c r="A920">
        <v>1998</v>
      </c>
      <c r="B920" t="s">
        <v>12</v>
      </c>
      <c r="C920">
        <v>10</v>
      </c>
      <c r="D920" t="s">
        <v>118</v>
      </c>
      <c r="E920">
        <v>65</v>
      </c>
      <c r="F920">
        <v>2</v>
      </c>
      <c r="G920" t="s">
        <v>102</v>
      </c>
      <c r="H920">
        <v>80</v>
      </c>
      <c r="I920" t="str">
        <f t="shared" si="29"/>
        <v>Loser</v>
      </c>
      <c r="J920">
        <f t="shared" si="30"/>
        <v>2</v>
      </c>
      <c r="K920" t="str">
        <f t="shared" si="2"/>
        <v>Lower</v>
      </c>
    </row>
    <row r="921" spans="1:11" x14ac:dyDescent="0.25">
      <c r="A921">
        <v>1998</v>
      </c>
      <c r="B921" t="s">
        <v>12</v>
      </c>
      <c r="C921">
        <v>1</v>
      </c>
      <c r="D921" t="s">
        <v>1</v>
      </c>
      <c r="E921">
        <v>75</v>
      </c>
      <c r="F921">
        <v>8</v>
      </c>
      <c r="G921" t="s">
        <v>276</v>
      </c>
      <c r="H921">
        <v>80</v>
      </c>
      <c r="I921" t="str">
        <f t="shared" si="29"/>
        <v>Loser</v>
      </c>
      <c r="J921">
        <f t="shared" si="30"/>
        <v>8</v>
      </c>
      <c r="K921" t="str">
        <f t="shared" si="2"/>
        <v>Lower</v>
      </c>
    </row>
    <row r="922" spans="1:11" x14ac:dyDescent="0.25">
      <c r="A922">
        <v>1998</v>
      </c>
      <c r="B922" t="s">
        <v>12</v>
      </c>
      <c r="C922">
        <v>11</v>
      </c>
      <c r="D922" t="s">
        <v>240</v>
      </c>
      <c r="E922">
        <v>65</v>
      </c>
      <c r="F922">
        <v>3</v>
      </c>
      <c r="G922" t="s">
        <v>189</v>
      </c>
      <c r="H922">
        <v>83</v>
      </c>
      <c r="I922" t="str">
        <f t="shared" si="29"/>
        <v>Loser</v>
      </c>
      <c r="J922">
        <f t="shared" si="30"/>
        <v>3</v>
      </c>
      <c r="K922" t="str">
        <f t="shared" si="2"/>
        <v>Lower</v>
      </c>
    </row>
    <row r="923" spans="1:11" x14ac:dyDescent="0.25">
      <c r="A923">
        <v>1998</v>
      </c>
      <c r="B923" t="s">
        <v>12</v>
      </c>
      <c r="C923">
        <v>10</v>
      </c>
      <c r="D923" t="s">
        <v>99</v>
      </c>
      <c r="E923">
        <v>61</v>
      </c>
      <c r="F923">
        <v>2</v>
      </c>
      <c r="G923" t="s">
        <v>91</v>
      </c>
      <c r="H923">
        <v>88</v>
      </c>
      <c r="I923" t="str">
        <f t="shared" si="29"/>
        <v>Loser</v>
      </c>
      <c r="J923">
        <f t="shared" si="30"/>
        <v>2</v>
      </c>
      <c r="K923" t="str">
        <f t="shared" si="2"/>
        <v>Lower</v>
      </c>
    </row>
    <row r="924" spans="1:11" x14ac:dyDescent="0.25">
      <c r="A924">
        <v>1998</v>
      </c>
      <c r="B924" t="s">
        <v>12</v>
      </c>
      <c r="C924">
        <v>6</v>
      </c>
      <c r="D924" t="s">
        <v>37</v>
      </c>
      <c r="E924">
        <v>85</v>
      </c>
      <c r="F924">
        <v>3</v>
      </c>
      <c r="G924" t="s">
        <v>21</v>
      </c>
      <c r="H924">
        <v>82</v>
      </c>
      <c r="I924" t="str">
        <f t="shared" si="29"/>
        <v>Winner</v>
      </c>
      <c r="J924">
        <f t="shared" si="30"/>
        <v>6</v>
      </c>
      <c r="K924" t="str">
        <f t="shared" si="2"/>
        <v>Higher</v>
      </c>
    </row>
    <row r="925" spans="1:11" x14ac:dyDescent="0.25">
      <c r="A925">
        <v>1998</v>
      </c>
      <c r="B925" t="s">
        <v>12</v>
      </c>
      <c r="C925">
        <v>6</v>
      </c>
      <c r="D925" t="s">
        <v>193</v>
      </c>
      <c r="E925">
        <v>69</v>
      </c>
      <c r="F925">
        <v>3</v>
      </c>
      <c r="G925" t="s">
        <v>182</v>
      </c>
      <c r="H925">
        <v>75</v>
      </c>
      <c r="I925" t="str">
        <f t="shared" si="29"/>
        <v>Loser</v>
      </c>
      <c r="J925">
        <f t="shared" si="30"/>
        <v>3</v>
      </c>
      <c r="K925" t="str">
        <f t="shared" si="2"/>
        <v>Lower</v>
      </c>
    </row>
    <row r="926" spans="1:11" x14ac:dyDescent="0.25">
      <c r="A926">
        <v>1998</v>
      </c>
      <c r="B926" t="s">
        <v>12</v>
      </c>
      <c r="C926">
        <v>10</v>
      </c>
      <c r="D926" t="s">
        <v>125</v>
      </c>
      <c r="E926">
        <v>75</v>
      </c>
      <c r="F926">
        <v>2</v>
      </c>
      <c r="G926" t="s">
        <v>10</v>
      </c>
      <c r="H926">
        <v>74</v>
      </c>
      <c r="I926" t="str">
        <f t="shared" si="29"/>
        <v>Winner</v>
      </c>
      <c r="J926">
        <f t="shared" si="30"/>
        <v>10</v>
      </c>
      <c r="K926" t="str">
        <f t="shared" si="2"/>
        <v>Higher</v>
      </c>
    </row>
    <row r="927" spans="1:11" x14ac:dyDescent="0.25">
      <c r="A927">
        <v>1998</v>
      </c>
      <c r="B927" t="s">
        <v>12</v>
      </c>
      <c r="C927">
        <v>1</v>
      </c>
      <c r="D927" t="s">
        <v>94</v>
      </c>
      <c r="E927">
        <v>93</v>
      </c>
      <c r="F927">
        <v>8</v>
      </c>
      <c r="G927" t="s">
        <v>233</v>
      </c>
      <c r="H927">
        <v>83</v>
      </c>
      <c r="I927" t="str">
        <f t="shared" si="29"/>
        <v>Winner</v>
      </c>
      <c r="J927">
        <f t="shared" si="30"/>
        <v>1</v>
      </c>
      <c r="K927" t="str">
        <f t="shared" si="2"/>
        <v>Higher</v>
      </c>
    </row>
    <row r="928" spans="1:11" x14ac:dyDescent="0.25">
      <c r="A928">
        <v>1998</v>
      </c>
      <c r="B928" t="s">
        <v>12</v>
      </c>
      <c r="C928">
        <v>7</v>
      </c>
      <c r="D928" t="s">
        <v>8</v>
      </c>
      <c r="E928">
        <v>61</v>
      </c>
      <c r="F928">
        <v>2</v>
      </c>
      <c r="G928" t="s">
        <v>127</v>
      </c>
      <c r="H928">
        <v>78</v>
      </c>
      <c r="I928" t="str">
        <f t="shared" si="29"/>
        <v>Loser</v>
      </c>
      <c r="J928">
        <f t="shared" si="30"/>
        <v>2</v>
      </c>
      <c r="K928" t="str">
        <f t="shared" si="2"/>
        <v>Lower</v>
      </c>
    </row>
    <row r="929" spans="1:11" x14ac:dyDescent="0.25">
      <c r="A929">
        <v>1998</v>
      </c>
      <c r="B929" t="s">
        <v>12</v>
      </c>
      <c r="C929">
        <v>5</v>
      </c>
      <c r="D929" t="s">
        <v>146</v>
      </c>
      <c r="E929">
        <v>51</v>
      </c>
      <c r="F929">
        <v>4</v>
      </c>
      <c r="G929" t="s">
        <v>98</v>
      </c>
      <c r="H929">
        <v>63</v>
      </c>
      <c r="I929" t="str">
        <f t="shared" si="29"/>
        <v>Loser</v>
      </c>
      <c r="J929">
        <f t="shared" si="30"/>
        <v>4</v>
      </c>
      <c r="K929" t="str">
        <f t="shared" si="2"/>
        <v>Lower</v>
      </c>
    </row>
    <row r="930" spans="1:11" x14ac:dyDescent="0.25">
      <c r="A930">
        <v>1998</v>
      </c>
      <c r="B930" t="s">
        <v>12</v>
      </c>
      <c r="C930">
        <v>11</v>
      </c>
      <c r="D930" t="s">
        <v>133</v>
      </c>
      <c r="E930">
        <v>81</v>
      </c>
      <c r="F930">
        <v>14</v>
      </c>
      <c r="G930" t="s">
        <v>132</v>
      </c>
      <c r="H930">
        <v>66</v>
      </c>
      <c r="I930" t="str">
        <f t="shared" si="29"/>
        <v>Winner</v>
      </c>
      <c r="J930">
        <f t="shared" si="30"/>
        <v>11</v>
      </c>
      <c r="K930" t="str">
        <f t="shared" si="2"/>
        <v>Higher</v>
      </c>
    </row>
    <row r="931" spans="1:11" x14ac:dyDescent="0.25">
      <c r="A931">
        <v>1998</v>
      </c>
      <c r="B931" t="s">
        <v>12</v>
      </c>
      <c r="C931">
        <v>1</v>
      </c>
      <c r="D931" t="s">
        <v>35</v>
      </c>
      <c r="E931">
        <v>82</v>
      </c>
      <c r="F931">
        <v>9</v>
      </c>
      <c r="G931" t="s">
        <v>279</v>
      </c>
      <c r="H931">
        <v>49</v>
      </c>
      <c r="I931" t="str">
        <f t="shared" si="29"/>
        <v>Winner</v>
      </c>
      <c r="J931">
        <f t="shared" si="30"/>
        <v>1</v>
      </c>
      <c r="K931" t="str">
        <f t="shared" si="2"/>
        <v>Higher</v>
      </c>
    </row>
    <row r="932" spans="1:11" x14ac:dyDescent="0.25">
      <c r="A932">
        <v>1998</v>
      </c>
      <c r="B932" t="s">
        <v>12</v>
      </c>
      <c r="C932">
        <v>5</v>
      </c>
      <c r="D932" t="s">
        <v>36</v>
      </c>
      <c r="E932">
        <v>61</v>
      </c>
      <c r="F932">
        <v>4</v>
      </c>
      <c r="G932" t="s">
        <v>161</v>
      </c>
      <c r="H932">
        <v>67</v>
      </c>
      <c r="I932" t="str">
        <f t="shared" si="29"/>
        <v>Loser</v>
      </c>
      <c r="J932">
        <f t="shared" si="30"/>
        <v>4</v>
      </c>
      <c r="K932" t="str">
        <f t="shared" si="2"/>
        <v>Lower</v>
      </c>
    </row>
    <row r="933" spans="1:11" x14ac:dyDescent="0.25">
      <c r="A933">
        <v>1998</v>
      </c>
      <c r="B933" t="s">
        <v>18</v>
      </c>
      <c r="C933">
        <v>1</v>
      </c>
      <c r="D933" t="s">
        <v>22</v>
      </c>
      <c r="E933">
        <v>99</v>
      </c>
      <c r="F933">
        <v>16</v>
      </c>
      <c r="G933" t="s">
        <v>183</v>
      </c>
      <c r="H933">
        <v>63</v>
      </c>
      <c r="I933" t="str">
        <f t="shared" si="29"/>
        <v>Winner</v>
      </c>
      <c r="J933">
        <f t="shared" si="30"/>
        <v>1</v>
      </c>
      <c r="K933" t="str">
        <f t="shared" si="2"/>
        <v>Higher</v>
      </c>
    </row>
    <row r="934" spans="1:11" x14ac:dyDescent="0.25">
      <c r="A934">
        <v>1998</v>
      </c>
      <c r="B934" t="s">
        <v>18</v>
      </c>
      <c r="C934">
        <v>7</v>
      </c>
      <c r="D934" t="s">
        <v>149</v>
      </c>
      <c r="E934">
        <v>64</v>
      </c>
      <c r="F934">
        <v>10</v>
      </c>
      <c r="G934" t="s">
        <v>118</v>
      </c>
      <c r="H934">
        <v>66</v>
      </c>
      <c r="I934" t="str">
        <f t="shared" si="29"/>
        <v>Loser</v>
      </c>
      <c r="J934">
        <f t="shared" si="30"/>
        <v>10</v>
      </c>
      <c r="K934" t="str">
        <f t="shared" si="2"/>
        <v>Lower</v>
      </c>
    </row>
    <row r="935" spans="1:11" x14ac:dyDescent="0.25">
      <c r="A935">
        <v>1998</v>
      </c>
      <c r="B935" t="s">
        <v>18</v>
      </c>
      <c r="C935">
        <v>1</v>
      </c>
      <c r="D935" t="s">
        <v>1</v>
      </c>
      <c r="E935">
        <v>110</v>
      </c>
      <c r="F935">
        <v>16</v>
      </c>
      <c r="G935" t="s">
        <v>280</v>
      </c>
      <c r="H935">
        <v>52</v>
      </c>
      <c r="I935" t="str">
        <f t="shared" si="29"/>
        <v>Winner</v>
      </c>
      <c r="J935">
        <f t="shared" si="30"/>
        <v>1</v>
      </c>
      <c r="K935" t="str">
        <f t="shared" si="2"/>
        <v>Higher</v>
      </c>
    </row>
    <row r="936" spans="1:11" x14ac:dyDescent="0.25">
      <c r="A936">
        <v>1998</v>
      </c>
      <c r="B936" t="s">
        <v>18</v>
      </c>
      <c r="C936">
        <v>8</v>
      </c>
      <c r="D936" t="s">
        <v>276</v>
      </c>
      <c r="E936">
        <v>97</v>
      </c>
      <c r="F936">
        <v>9</v>
      </c>
      <c r="G936" t="s">
        <v>106</v>
      </c>
      <c r="H936">
        <v>74</v>
      </c>
      <c r="I936" t="str">
        <f t="shared" si="29"/>
        <v>Winner</v>
      </c>
      <c r="J936">
        <f t="shared" si="30"/>
        <v>8</v>
      </c>
      <c r="K936" t="str">
        <f t="shared" si="2"/>
        <v>Higher</v>
      </c>
    </row>
    <row r="937" spans="1:11" x14ac:dyDescent="0.25">
      <c r="A937">
        <v>1998</v>
      </c>
      <c r="B937" t="s">
        <v>18</v>
      </c>
      <c r="C937">
        <v>5</v>
      </c>
      <c r="D937" t="s">
        <v>281</v>
      </c>
      <c r="E937">
        <v>87</v>
      </c>
      <c r="F937">
        <v>12</v>
      </c>
      <c r="G937" t="s">
        <v>103</v>
      </c>
      <c r="H937">
        <v>96</v>
      </c>
      <c r="I937" t="str">
        <f t="shared" si="29"/>
        <v>Loser</v>
      </c>
      <c r="J937">
        <f t="shared" si="30"/>
        <v>12</v>
      </c>
      <c r="K937" t="str">
        <f t="shared" si="2"/>
        <v>Lower</v>
      </c>
    </row>
    <row r="938" spans="1:11" x14ac:dyDescent="0.25">
      <c r="A938">
        <v>1998</v>
      </c>
      <c r="B938" t="s">
        <v>18</v>
      </c>
      <c r="C938">
        <v>4</v>
      </c>
      <c r="D938" t="s">
        <v>257</v>
      </c>
      <c r="E938">
        <v>69</v>
      </c>
      <c r="F938">
        <v>13</v>
      </c>
      <c r="G938" t="s">
        <v>47</v>
      </c>
      <c r="H938">
        <v>70</v>
      </c>
      <c r="I938" t="str">
        <f t="shared" si="29"/>
        <v>Loser</v>
      </c>
      <c r="J938">
        <f t="shared" si="30"/>
        <v>13</v>
      </c>
      <c r="K938" t="str">
        <f t="shared" si="2"/>
        <v>Lower</v>
      </c>
    </row>
    <row r="939" spans="1:11" x14ac:dyDescent="0.25">
      <c r="A939">
        <v>1998</v>
      </c>
      <c r="B939" t="s">
        <v>18</v>
      </c>
      <c r="C939">
        <v>6</v>
      </c>
      <c r="D939" t="s">
        <v>145</v>
      </c>
      <c r="E939">
        <v>72</v>
      </c>
      <c r="F939">
        <v>11</v>
      </c>
      <c r="G939" t="s">
        <v>240</v>
      </c>
      <c r="H939">
        <v>75</v>
      </c>
      <c r="I939" t="str">
        <f t="shared" si="29"/>
        <v>Loser</v>
      </c>
      <c r="J939">
        <f t="shared" si="30"/>
        <v>11</v>
      </c>
      <c r="K939" t="str">
        <f t="shared" si="2"/>
        <v>Lower</v>
      </c>
    </row>
    <row r="940" spans="1:11" x14ac:dyDescent="0.25">
      <c r="A940">
        <v>1998</v>
      </c>
      <c r="B940" t="s">
        <v>18</v>
      </c>
      <c r="C940">
        <v>3</v>
      </c>
      <c r="D940" t="s">
        <v>189</v>
      </c>
      <c r="E940">
        <v>67</v>
      </c>
      <c r="F940">
        <v>14</v>
      </c>
      <c r="G940" t="s">
        <v>278</v>
      </c>
      <c r="H940">
        <v>57</v>
      </c>
      <c r="I940" t="str">
        <f t="shared" si="29"/>
        <v>Winner</v>
      </c>
      <c r="J940">
        <f t="shared" si="30"/>
        <v>3</v>
      </c>
      <c r="K940" t="str">
        <f t="shared" si="2"/>
        <v>Higher</v>
      </c>
    </row>
    <row r="941" spans="1:11" x14ac:dyDescent="0.25">
      <c r="A941">
        <v>1998</v>
      </c>
      <c r="B941" t="s">
        <v>18</v>
      </c>
      <c r="C941">
        <v>2</v>
      </c>
      <c r="D941" t="s">
        <v>102</v>
      </c>
      <c r="E941">
        <v>95</v>
      </c>
      <c r="F941">
        <v>15</v>
      </c>
      <c r="G941" t="s">
        <v>277</v>
      </c>
      <c r="H941">
        <v>56</v>
      </c>
      <c r="I941" t="str">
        <f t="shared" si="29"/>
        <v>Winner</v>
      </c>
      <c r="J941">
        <f t="shared" si="30"/>
        <v>2</v>
      </c>
      <c r="K941" t="str">
        <f t="shared" si="2"/>
        <v>Higher</v>
      </c>
    </row>
    <row r="942" spans="1:11" x14ac:dyDescent="0.25">
      <c r="A942">
        <v>1998</v>
      </c>
      <c r="B942" t="s">
        <v>18</v>
      </c>
      <c r="C942">
        <v>8</v>
      </c>
      <c r="D942" t="s">
        <v>165</v>
      </c>
      <c r="E942">
        <v>74</v>
      </c>
      <c r="F942">
        <v>9</v>
      </c>
      <c r="G942" t="s">
        <v>218</v>
      </c>
      <c r="H942">
        <v>59</v>
      </c>
      <c r="I942" t="str">
        <f t="shared" si="29"/>
        <v>Winner</v>
      </c>
      <c r="J942">
        <f t="shared" si="30"/>
        <v>8</v>
      </c>
      <c r="K942" t="str">
        <f t="shared" si="2"/>
        <v>Higher</v>
      </c>
    </row>
    <row r="943" spans="1:11" x14ac:dyDescent="0.25">
      <c r="A943">
        <v>1998</v>
      </c>
      <c r="B943" t="s">
        <v>18</v>
      </c>
      <c r="C943">
        <v>5</v>
      </c>
      <c r="D943" t="s">
        <v>6</v>
      </c>
      <c r="E943">
        <v>63</v>
      </c>
      <c r="F943">
        <v>12</v>
      </c>
      <c r="G943" t="s">
        <v>33</v>
      </c>
      <c r="H943">
        <v>61</v>
      </c>
      <c r="I943" t="str">
        <f t="shared" si="29"/>
        <v>Winner</v>
      </c>
      <c r="J943">
        <f t="shared" si="30"/>
        <v>5</v>
      </c>
      <c r="K943" t="str">
        <f t="shared" si="2"/>
        <v>Higher</v>
      </c>
    </row>
    <row r="944" spans="1:11" x14ac:dyDescent="0.25">
      <c r="A944">
        <v>1998</v>
      </c>
      <c r="B944" t="s">
        <v>18</v>
      </c>
      <c r="C944">
        <v>4</v>
      </c>
      <c r="D944" t="s">
        <v>17</v>
      </c>
      <c r="E944">
        <v>79</v>
      </c>
      <c r="F944">
        <v>13</v>
      </c>
      <c r="G944" t="s">
        <v>34</v>
      </c>
      <c r="H944">
        <v>62</v>
      </c>
      <c r="I944" t="str">
        <f t="shared" si="29"/>
        <v>Winner</v>
      </c>
      <c r="J944">
        <f t="shared" si="30"/>
        <v>4</v>
      </c>
      <c r="K944" t="str">
        <f t="shared" si="2"/>
        <v>Higher</v>
      </c>
    </row>
    <row r="945" spans="1:11" x14ac:dyDescent="0.25">
      <c r="A945">
        <v>1998</v>
      </c>
      <c r="B945" t="s">
        <v>18</v>
      </c>
      <c r="C945">
        <v>6</v>
      </c>
      <c r="D945" t="s">
        <v>37</v>
      </c>
      <c r="E945">
        <v>65</v>
      </c>
      <c r="F945">
        <v>11</v>
      </c>
      <c r="G945" t="s">
        <v>192</v>
      </c>
      <c r="H945">
        <v>62</v>
      </c>
      <c r="I945" t="str">
        <f t="shared" si="29"/>
        <v>Winner</v>
      </c>
      <c r="J945">
        <f t="shared" si="30"/>
        <v>6</v>
      </c>
      <c r="K945" t="str">
        <f t="shared" si="2"/>
        <v>Higher</v>
      </c>
    </row>
    <row r="946" spans="1:11" x14ac:dyDescent="0.25">
      <c r="A946">
        <v>1998</v>
      </c>
      <c r="B946" t="s">
        <v>18</v>
      </c>
      <c r="C946">
        <v>3</v>
      </c>
      <c r="D946" t="s">
        <v>21</v>
      </c>
      <c r="E946">
        <v>80</v>
      </c>
      <c r="F946">
        <v>14</v>
      </c>
      <c r="G946" t="s">
        <v>26</v>
      </c>
      <c r="H946">
        <v>61</v>
      </c>
      <c r="I946" t="str">
        <f t="shared" si="29"/>
        <v>Winner</v>
      </c>
      <c r="J946">
        <f t="shared" si="30"/>
        <v>3</v>
      </c>
      <c r="K946" t="str">
        <f t="shared" si="2"/>
        <v>Higher</v>
      </c>
    </row>
    <row r="947" spans="1:11" x14ac:dyDescent="0.25">
      <c r="A947">
        <v>1998</v>
      </c>
      <c r="B947" t="s">
        <v>18</v>
      </c>
      <c r="C947">
        <v>7</v>
      </c>
      <c r="D947" t="s">
        <v>282</v>
      </c>
      <c r="E947">
        <v>46</v>
      </c>
      <c r="F947">
        <v>10</v>
      </c>
      <c r="G947" t="s">
        <v>99</v>
      </c>
      <c r="H947">
        <v>51</v>
      </c>
      <c r="I947" t="str">
        <f t="shared" si="29"/>
        <v>Loser</v>
      </c>
      <c r="J947">
        <f t="shared" si="30"/>
        <v>10</v>
      </c>
      <c r="K947" t="str">
        <f t="shared" si="2"/>
        <v>Lower</v>
      </c>
    </row>
    <row r="948" spans="1:11" x14ac:dyDescent="0.25">
      <c r="A948">
        <v>1998</v>
      </c>
      <c r="B948" t="s">
        <v>18</v>
      </c>
      <c r="C948">
        <v>2</v>
      </c>
      <c r="D948" t="s">
        <v>91</v>
      </c>
      <c r="E948">
        <v>82</v>
      </c>
      <c r="F948">
        <v>15</v>
      </c>
      <c r="G948" t="s">
        <v>252</v>
      </c>
      <c r="H948">
        <v>67</v>
      </c>
      <c r="I948" t="str">
        <f t="shared" si="29"/>
        <v>Winner</v>
      </c>
      <c r="J948">
        <f t="shared" si="30"/>
        <v>2</v>
      </c>
      <c r="K948" t="str">
        <f t="shared" si="2"/>
        <v>Higher</v>
      </c>
    </row>
    <row r="949" spans="1:11" x14ac:dyDescent="0.25">
      <c r="A949">
        <v>1998</v>
      </c>
      <c r="B949" t="s">
        <v>18</v>
      </c>
      <c r="C949">
        <v>6</v>
      </c>
      <c r="D949" t="s">
        <v>95</v>
      </c>
      <c r="E949">
        <v>68</v>
      </c>
      <c r="F949">
        <v>11</v>
      </c>
      <c r="G949" t="s">
        <v>133</v>
      </c>
      <c r="H949">
        <v>69</v>
      </c>
      <c r="I949" t="str">
        <f t="shared" si="29"/>
        <v>Loser</v>
      </c>
      <c r="J949">
        <f t="shared" si="30"/>
        <v>11</v>
      </c>
      <c r="K949" t="str">
        <f t="shared" si="2"/>
        <v>Lower</v>
      </c>
    </row>
    <row r="950" spans="1:11" x14ac:dyDescent="0.25">
      <c r="A950">
        <v>1998</v>
      </c>
      <c r="B950" t="s">
        <v>18</v>
      </c>
      <c r="C950">
        <v>2</v>
      </c>
      <c r="D950" t="s">
        <v>10</v>
      </c>
      <c r="E950">
        <v>65</v>
      </c>
      <c r="F950">
        <v>15</v>
      </c>
      <c r="G950" t="s">
        <v>272</v>
      </c>
      <c r="H950">
        <v>62</v>
      </c>
      <c r="I950" t="str">
        <f t="shared" si="29"/>
        <v>Winner</v>
      </c>
      <c r="J950">
        <f t="shared" si="30"/>
        <v>2</v>
      </c>
      <c r="K950" t="str">
        <f t="shared" si="2"/>
        <v>Higher</v>
      </c>
    </row>
    <row r="951" spans="1:11" x14ac:dyDescent="0.25">
      <c r="A951">
        <v>1998</v>
      </c>
      <c r="B951" t="s">
        <v>18</v>
      </c>
      <c r="C951">
        <v>7</v>
      </c>
      <c r="D951" t="s">
        <v>24</v>
      </c>
      <c r="E951">
        <v>52</v>
      </c>
      <c r="F951">
        <v>10</v>
      </c>
      <c r="G951" t="s">
        <v>125</v>
      </c>
      <c r="H951">
        <v>82</v>
      </c>
      <c r="I951" t="str">
        <f t="shared" si="29"/>
        <v>Loser</v>
      </c>
      <c r="J951">
        <f t="shared" si="30"/>
        <v>10</v>
      </c>
      <c r="K951" t="str">
        <f t="shared" si="2"/>
        <v>Lower</v>
      </c>
    </row>
    <row r="952" spans="1:11" x14ac:dyDescent="0.25">
      <c r="A952">
        <v>1998</v>
      </c>
      <c r="B952" t="s">
        <v>18</v>
      </c>
      <c r="C952">
        <v>3</v>
      </c>
      <c r="D952" t="s">
        <v>182</v>
      </c>
      <c r="E952">
        <v>85</v>
      </c>
      <c r="F952">
        <v>14</v>
      </c>
      <c r="G952" t="s">
        <v>283</v>
      </c>
      <c r="H952">
        <v>68</v>
      </c>
      <c r="I952" t="str">
        <f t="shared" si="29"/>
        <v>Winner</v>
      </c>
      <c r="J952">
        <f t="shared" si="30"/>
        <v>3</v>
      </c>
      <c r="K952" t="str">
        <f t="shared" si="2"/>
        <v>Higher</v>
      </c>
    </row>
    <row r="953" spans="1:11" x14ac:dyDescent="0.25">
      <c r="A953">
        <v>1998</v>
      </c>
      <c r="B953" t="s">
        <v>18</v>
      </c>
      <c r="C953">
        <v>1</v>
      </c>
      <c r="D953" t="s">
        <v>94</v>
      </c>
      <c r="E953">
        <v>88</v>
      </c>
      <c r="F953">
        <v>16</v>
      </c>
      <c r="G953" t="s">
        <v>284</v>
      </c>
      <c r="H953">
        <v>52</v>
      </c>
      <c r="I953" t="str">
        <f t="shared" si="29"/>
        <v>Winner</v>
      </c>
      <c r="J953">
        <f t="shared" si="30"/>
        <v>1</v>
      </c>
      <c r="K953" t="str">
        <f t="shared" si="2"/>
        <v>Higher</v>
      </c>
    </row>
    <row r="954" spans="1:11" x14ac:dyDescent="0.25">
      <c r="A954">
        <v>1998</v>
      </c>
      <c r="B954" t="s">
        <v>18</v>
      </c>
      <c r="C954">
        <v>8</v>
      </c>
      <c r="D954" t="s">
        <v>233</v>
      </c>
      <c r="E954">
        <v>77</v>
      </c>
      <c r="F954">
        <v>9</v>
      </c>
      <c r="G954" t="s">
        <v>241</v>
      </c>
      <c r="H954">
        <v>62</v>
      </c>
      <c r="I954" t="str">
        <f t="shared" si="29"/>
        <v>Winner</v>
      </c>
      <c r="J954">
        <f t="shared" si="30"/>
        <v>8</v>
      </c>
      <c r="K954" t="str">
        <f t="shared" si="2"/>
        <v>Higher</v>
      </c>
    </row>
    <row r="955" spans="1:11" x14ac:dyDescent="0.25">
      <c r="A955">
        <v>1998</v>
      </c>
      <c r="B955" t="s">
        <v>18</v>
      </c>
      <c r="C955">
        <v>5</v>
      </c>
      <c r="D955" t="s">
        <v>146</v>
      </c>
      <c r="E955">
        <v>69</v>
      </c>
      <c r="F955">
        <v>12</v>
      </c>
      <c r="G955" t="s">
        <v>30</v>
      </c>
      <c r="H955">
        <v>57</v>
      </c>
      <c r="I955" t="str">
        <f t="shared" si="29"/>
        <v>Winner</v>
      </c>
      <c r="J955">
        <f t="shared" si="30"/>
        <v>5</v>
      </c>
      <c r="K955" t="str">
        <f t="shared" si="2"/>
        <v>Higher</v>
      </c>
    </row>
    <row r="956" spans="1:11" x14ac:dyDescent="0.25">
      <c r="A956">
        <v>1998</v>
      </c>
      <c r="B956" t="s">
        <v>18</v>
      </c>
      <c r="C956">
        <v>3</v>
      </c>
      <c r="D956" t="s">
        <v>244</v>
      </c>
      <c r="E956">
        <v>61</v>
      </c>
      <c r="F956">
        <v>14</v>
      </c>
      <c r="G956" t="s">
        <v>132</v>
      </c>
      <c r="H956">
        <v>62</v>
      </c>
      <c r="I956" t="str">
        <f t="shared" si="29"/>
        <v>Loser</v>
      </c>
      <c r="J956">
        <f t="shared" si="30"/>
        <v>14</v>
      </c>
      <c r="K956" t="str">
        <f t="shared" si="2"/>
        <v>Lower</v>
      </c>
    </row>
    <row r="957" spans="1:11" x14ac:dyDescent="0.25">
      <c r="A957">
        <v>1998</v>
      </c>
      <c r="B957" t="s">
        <v>18</v>
      </c>
      <c r="C957">
        <v>7</v>
      </c>
      <c r="D957" t="s">
        <v>8</v>
      </c>
      <c r="E957">
        <v>94</v>
      </c>
      <c r="F957">
        <v>10</v>
      </c>
      <c r="G957" t="s">
        <v>43</v>
      </c>
      <c r="H957">
        <v>87</v>
      </c>
      <c r="I957" t="str">
        <f t="shared" si="29"/>
        <v>Winner</v>
      </c>
      <c r="J957">
        <f t="shared" si="30"/>
        <v>7</v>
      </c>
      <c r="K957" t="str">
        <f t="shared" si="2"/>
        <v>Higher</v>
      </c>
    </row>
    <row r="958" spans="1:11" x14ac:dyDescent="0.25">
      <c r="A958">
        <v>1998</v>
      </c>
      <c r="B958" t="s">
        <v>18</v>
      </c>
      <c r="C958">
        <v>2</v>
      </c>
      <c r="D958" t="s">
        <v>127</v>
      </c>
      <c r="E958">
        <v>93</v>
      </c>
      <c r="F958">
        <v>15</v>
      </c>
      <c r="G958" t="s">
        <v>236</v>
      </c>
      <c r="H958">
        <v>85</v>
      </c>
      <c r="I958" t="str">
        <f t="shared" si="29"/>
        <v>Winner</v>
      </c>
      <c r="J958">
        <f t="shared" si="30"/>
        <v>2</v>
      </c>
      <c r="K958" t="str">
        <f t="shared" si="2"/>
        <v>Higher</v>
      </c>
    </row>
    <row r="959" spans="1:11" x14ac:dyDescent="0.25">
      <c r="A959">
        <v>1998</v>
      </c>
      <c r="B959" t="s">
        <v>18</v>
      </c>
      <c r="C959">
        <v>1</v>
      </c>
      <c r="D959" t="s">
        <v>35</v>
      </c>
      <c r="E959">
        <v>99</v>
      </c>
      <c r="F959">
        <v>16</v>
      </c>
      <c r="G959" t="s">
        <v>285</v>
      </c>
      <c r="H959">
        <v>60</v>
      </c>
      <c r="I959" t="str">
        <f t="shared" si="29"/>
        <v>Winner</v>
      </c>
      <c r="J959">
        <f t="shared" si="30"/>
        <v>1</v>
      </c>
      <c r="K959" t="str">
        <f t="shared" si="2"/>
        <v>Higher</v>
      </c>
    </row>
    <row r="960" spans="1:11" x14ac:dyDescent="0.25">
      <c r="A960">
        <v>1998</v>
      </c>
      <c r="B960" t="s">
        <v>18</v>
      </c>
      <c r="C960">
        <v>8</v>
      </c>
      <c r="D960" t="s">
        <v>139</v>
      </c>
      <c r="E960">
        <v>81</v>
      </c>
      <c r="F960">
        <v>9</v>
      </c>
      <c r="G960" t="s">
        <v>279</v>
      </c>
      <c r="H960">
        <v>82</v>
      </c>
      <c r="I960" t="str">
        <f t="shared" si="29"/>
        <v>Loser</v>
      </c>
      <c r="J960">
        <f t="shared" si="30"/>
        <v>9</v>
      </c>
      <c r="K960" t="str">
        <f t="shared" si="2"/>
        <v>Lower</v>
      </c>
    </row>
    <row r="961" spans="1:11" x14ac:dyDescent="0.25">
      <c r="A961">
        <v>1998</v>
      </c>
      <c r="B961" t="s">
        <v>18</v>
      </c>
      <c r="C961">
        <v>5</v>
      </c>
      <c r="D961" t="s">
        <v>36</v>
      </c>
      <c r="E961">
        <v>64</v>
      </c>
      <c r="F961">
        <v>12</v>
      </c>
      <c r="G961" t="s">
        <v>200</v>
      </c>
      <c r="H961">
        <v>51</v>
      </c>
      <c r="I961" t="str">
        <f t="shared" si="29"/>
        <v>Winner</v>
      </c>
      <c r="J961">
        <f t="shared" si="30"/>
        <v>5</v>
      </c>
      <c r="K961" t="str">
        <f t="shared" si="2"/>
        <v>Higher</v>
      </c>
    </row>
    <row r="962" spans="1:11" x14ac:dyDescent="0.25">
      <c r="A962">
        <v>1998</v>
      </c>
      <c r="B962" t="s">
        <v>18</v>
      </c>
      <c r="C962">
        <v>4</v>
      </c>
      <c r="D962" t="s">
        <v>98</v>
      </c>
      <c r="E962">
        <v>83</v>
      </c>
      <c r="F962">
        <v>13</v>
      </c>
      <c r="G962" t="s">
        <v>286</v>
      </c>
      <c r="H962">
        <v>71</v>
      </c>
      <c r="I962" t="str">
        <f t="shared" ref="I962:I1025" si="31">IF($E962&gt;$H962,"Winner","Loser")</f>
        <v>Winner</v>
      </c>
      <c r="J962">
        <f t="shared" ref="J962:J1025" si="32">IF($E962&gt;$H962,$C962,$F962)</f>
        <v>4</v>
      </c>
      <c r="K962" t="str">
        <f t="shared" si="2"/>
        <v>Higher</v>
      </c>
    </row>
    <row r="963" spans="1:11" x14ac:dyDescent="0.25">
      <c r="A963">
        <v>1998</v>
      </c>
      <c r="B963" t="s">
        <v>18</v>
      </c>
      <c r="C963">
        <v>4</v>
      </c>
      <c r="D963" t="s">
        <v>161</v>
      </c>
      <c r="E963">
        <v>82</v>
      </c>
      <c r="F963">
        <v>13</v>
      </c>
      <c r="G963" t="s">
        <v>150</v>
      </c>
      <c r="H963">
        <v>68</v>
      </c>
      <c r="I963" t="str">
        <f t="shared" si="31"/>
        <v>Winner</v>
      </c>
      <c r="J963">
        <f t="shared" si="32"/>
        <v>4</v>
      </c>
      <c r="K963" t="str">
        <f t="shared" si="2"/>
        <v>Higher</v>
      </c>
    </row>
    <row r="964" spans="1:11" x14ac:dyDescent="0.25">
      <c r="A964">
        <v>1998</v>
      </c>
      <c r="B964" t="s">
        <v>18</v>
      </c>
      <c r="C964">
        <v>6</v>
      </c>
      <c r="D964" t="s">
        <v>193</v>
      </c>
      <c r="E964">
        <v>74</v>
      </c>
      <c r="F964">
        <v>11</v>
      </c>
      <c r="G964" t="s">
        <v>287</v>
      </c>
      <c r="H964">
        <v>65</v>
      </c>
      <c r="I964" t="str">
        <f t="shared" si="31"/>
        <v>Winner</v>
      </c>
      <c r="J964">
        <f t="shared" si="32"/>
        <v>6</v>
      </c>
      <c r="K964" t="str">
        <f t="shared" si="2"/>
        <v>Higher</v>
      </c>
    </row>
    <row r="965" spans="1:11" x14ac:dyDescent="0.25">
      <c r="A965">
        <v>1997</v>
      </c>
      <c r="B965" t="s">
        <v>0</v>
      </c>
      <c r="C965">
        <v>1</v>
      </c>
      <c r="D965" t="s">
        <v>91</v>
      </c>
      <c r="E965">
        <v>79</v>
      </c>
      <c r="F965">
        <v>4</v>
      </c>
      <c r="G965" t="s">
        <v>35</v>
      </c>
      <c r="H965">
        <v>84</v>
      </c>
      <c r="I965" t="str">
        <f t="shared" si="31"/>
        <v>Loser</v>
      </c>
      <c r="J965">
        <f t="shared" si="32"/>
        <v>4</v>
      </c>
      <c r="K965" t="str">
        <f t="shared" si="2"/>
        <v>Lower</v>
      </c>
    </row>
    <row r="966" spans="1:11" x14ac:dyDescent="0.25">
      <c r="A966">
        <v>1997</v>
      </c>
      <c r="B966" t="s">
        <v>2</v>
      </c>
      <c r="C966">
        <v>1</v>
      </c>
      <c r="D966" t="s">
        <v>91</v>
      </c>
      <c r="E966">
        <v>78</v>
      </c>
      <c r="F966">
        <v>1</v>
      </c>
      <c r="G966" t="s">
        <v>42</v>
      </c>
      <c r="H966">
        <v>69</v>
      </c>
      <c r="I966" t="str">
        <f t="shared" si="31"/>
        <v>Winner</v>
      </c>
      <c r="J966">
        <f t="shared" si="32"/>
        <v>1</v>
      </c>
      <c r="K966" t="str">
        <f t="shared" si="2"/>
        <v>Higher</v>
      </c>
    </row>
    <row r="967" spans="1:11" x14ac:dyDescent="0.25">
      <c r="A967">
        <v>1997</v>
      </c>
      <c r="B967" t="s">
        <v>2</v>
      </c>
      <c r="C967">
        <v>1</v>
      </c>
      <c r="D967" t="s">
        <v>94</v>
      </c>
      <c r="E967">
        <v>58</v>
      </c>
      <c r="F967">
        <v>4</v>
      </c>
      <c r="G967" t="s">
        <v>35</v>
      </c>
      <c r="H967">
        <v>66</v>
      </c>
      <c r="I967" t="str">
        <f t="shared" si="31"/>
        <v>Loser</v>
      </c>
      <c r="J967">
        <f t="shared" si="32"/>
        <v>4</v>
      </c>
      <c r="K967" t="str">
        <f t="shared" si="2"/>
        <v>Lower</v>
      </c>
    </row>
    <row r="968" spans="1:11" x14ac:dyDescent="0.25">
      <c r="A968">
        <v>1997</v>
      </c>
      <c r="B968" t="s">
        <v>4</v>
      </c>
      <c r="C968">
        <v>4</v>
      </c>
      <c r="D968" t="s">
        <v>35</v>
      </c>
      <c r="E968">
        <v>96</v>
      </c>
      <c r="F968">
        <v>10</v>
      </c>
      <c r="G968" t="s">
        <v>243</v>
      </c>
      <c r="H968">
        <v>92</v>
      </c>
      <c r="I968" t="str">
        <f t="shared" si="31"/>
        <v>Winner</v>
      </c>
      <c r="J968">
        <f t="shared" si="32"/>
        <v>4</v>
      </c>
      <c r="K968" t="str">
        <f t="shared" si="2"/>
        <v>Higher</v>
      </c>
    </row>
    <row r="969" spans="1:11" x14ac:dyDescent="0.25">
      <c r="A969">
        <v>1997</v>
      </c>
      <c r="B969" t="s">
        <v>4</v>
      </c>
      <c r="C969">
        <v>1</v>
      </c>
      <c r="D969" t="s">
        <v>94</v>
      </c>
      <c r="E969">
        <v>97</v>
      </c>
      <c r="F969">
        <v>6</v>
      </c>
      <c r="G969" t="s">
        <v>3</v>
      </c>
      <c r="H969">
        <v>74</v>
      </c>
      <c r="I969" t="str">
        <f t="shared" si="31"/>
        <v>Winner</v>
      </c>
      <c r="J969">
        <f t="shared" si="32"/>
        <v>1</v>
      </c>
      <c r="K969" t="str">
        <f t="shared" si="2"/>
        <v>Higher</v>
      </c>
    </row>
    <row r="970" spans="1:11" x14ac:dyDescent="0.25">
      <c r="A970">
        <v>1997</v>
      </c>
      <c r="B970" t="s">
        <v>4</v>
      </c>
      <c r="C970">
        <v>1</v>
      </c>
      <c r="D970" t="s">
        <v>91</v>
      </c>
      <c r="E970">
        <v>72</v>
      </c>
      <c r="F970">
        <v>2</v>
      </c>
      <c r="G970" t="s">
        <v>182</v>
      </c>
      <c r="H970">
        <v>59</v>
      </c>
      <c r="I970" t="str">
        <f t="shared" si="31"/>
        <v>Winner</v>
      </c>
      <c r="J970">
        <f t="shared" si="32"/>
        <v>1</v>
      </c>
      <c r="K970" t="str">
        <f t="shared" si="2"/>
        <v>Higher</v>
      </c>
    </row>
    <row r="971" spans="1:11" x14ac:dyDescent="0.25">
      <c r="A971">
        <v>1997</v>
      </c>
      <c r="B971" t="s">
        <v>4</v>
      </c>
      <c r="C971">
        <v>1</v>
      </c>
      <c r="D971" t="s">
        <v>42</v>
      </c>
      <c r="E971">
        <v>80</v>
      </c>
      <c r="F971">
        <v>2</v>
      </c>
      <c r="G971" t="s">
        <v>37</v>
      </c>
      <c r="H971">
        <v>72</v>
      </c>
      <c r="I971" t="str">
        <f t="shared" si="31"/>
        <v>Winner</v>
      </c>
      <c r="J971">
        <f t="shared" si="32"/>
        <v>1</v>
      </c>
      <c r="K971" t="str">
        <f t="shared" si="2"/>
        <v>Higher</v>
      </c>
    </row>
    <row r="972" spans="1:11" x14ac:dyDescent="0.25">
      <c r="A972">
        <v>1997</v>
      </c>
      <c r="B972" t="s">
        <v>7</v>
      </c>
      <c r="C972">
        <v>14</v>
      </c>
      <c r="D972" t="s">
        <v>187</v>
      </c>
      <c r="E972">
        <v>65</v>
      </c>
      <c r="F972">
        <v>10</v>
      </c>
      <c r="G972" t="s">
        <v>243</v>
      </c>
      <c r="H972">
        <v>71</v>
      </c>
      <c r="I972" t="str">
        <f t="shared" si="31"/>
        <v>Loser</v>
      </c>
      <c r="J972">
        <f t="shared" si="32"/>
        <v>10</v>
      </c>
      <c r="K972" t="str">
        <f t="shared" si="2"/>
        <v>Lower</v>
      </c>
    </row>
    <row r="973" spans="1:11" x14ac:dyDescent="0.25">
      <c r="A973">
        <v>1997</v>
      </c>
      <c r="B973" t="s">
        <v>7</v>
      </c>
      <c r="C973">
        <v>1</v>
      </c>
      <c r="D973" t="s">
        <v>94</v>
      </c>
      <c r="E973">
        <v>63</v>
      </c>
      <c r="F973">
        <v>5</v>
      </c>
      <c r="G973" t="s">
        <v>32</v>
      </c>
      <c r="H973">
        <v>57</v>
      </c>
      <c r="I973" t="str">
        <f t="shared" si="31"/>
        <v>Winner</v>
      </c>
      <c r="J973">
        <f t="shared" si="32"/>
        <v>1</v>
      </c>
      <c r="K973" t="str">
        <f t="shared" si="2"/>
        <v>Higher</v>
      </c>
    </row>
    <row r="974" spans="1:11" x14ac:dyDescent="0.25">
      <c r="A974">
        <v>1997</v>
      </c>
      <c r="B974" t="s">
        <v>7</v>
      </c>
      <c r="C974">
        <v>6</v>
      </c>
      <c r="D974" t="s">
        <v>3</v>
      </c>
      <c r="E974">
        <v>78</v>
      </c>
      <c r="F974">
        <v>10</v>
      </c>
      <c r="G974" t="s">
        <v>110</v>
      </c>
      <c r="H974">
        <v>63</v>
      </c>
      <c r="I974" t="str">
        <f t="shared" si="31"/>
        <v>Winner</v>
      </c>
      <c r="J974">
        <f t="shared" si="32"/>
        <v>6</v>
      </c>
      <c r="K974" t="str">
        <f t="shared" si="2"/>
        <v>Higher</v>
      </c>
    </row>
    <row r="975" spans="1:11" x14ac:dyDescent="0.25">
      <c r="A975">
        <v>1997</v>
      </c>
      <c r="B975" t="s">
        <v>7</v>
      </c>
      <c r="C975">
        <v>1</v>
      </c>
      <c r="D975" t="s">
        <v>1</v>
      </c>
      <c r="E975">
        <v>82</v>
      </c>
      <c r="F975">
        <v>4</v>
      </c>
      <c r="G975" t="s">
        <v>35</v>
      </c>
      <c r="H975">
        <v>85</v>
      </c>
      <c r="I975" t="str">
        <f t="shared" si="31"/>
        <v>Loser</v>
      </c>
      <c r="J975">
        <f t="shared" si="32"/>
        <v>4</v>
      </c>
      <c r="K975" t="str">
        <f t="shared" si="2"/>
        <v>Lower</v>
      </c>
    </row>
    <row r="976" spans="1:11" x14ac:dyDescent="0.25">
      <c r="A976">
        <v>1997</v>
      </c>
      <c r="B976" t="s">
        <v>7</v>
      </c>
      <c r="C976">
        <v>1</v>
      </c>
      <c r="D976" t="s">
        <v>42</v>
      </c>
      <c r="E976">
        <v>90</v>
      </c>
      <c r="F976">
        <v>4</v>
      </c>
      <c r="G976" t="s">
        <v>145</v>
      </c>
      <c r="H976">
        <v>84</v>
      </c>
      <c r="I976" t="str">
        <f t="shared" si="31"/>
        <v>Winner</v>
      </c>
      <c r="J976">
        <f t="shared" si="32"/>
        <v>1</v>
      </c>
      <c r="K976" t="str">
        <f t="shared" si="2"/>
        <v>Higher</v>
      </c>
    </row>
    <row r="977" spans="1:11" x14ac:dyDescent="0.25">
      <c r="A977">
        <v>1997</v>
      </c>
      <c r="B977" t="s">
        <v>7</v>
      </c>
      <c r="C977">
        <v>1</v>
      </c>
      <c r="D977" t="s">
        <v>91</v>
      </c>
      <c r="E977">
        <v>83</v>
      </c>
      <c r="F977">
        <v>4</v>
      </c>
      <c r="G977" t="s">
        <v>199</v>
      </c>
      <c r="H977">
        <v>68</v>
      </c>
      <c r="I977" t="str">
        <f t="shared" si="31"/>
        <v>Winner</v>
      </c>
      <c r="J977">
        <f t="shared" si="32"/>
        <v>1</v>
      </c>
      <c r="K977" t="str">
        <f t="shared" si="2"/>
        <v>Higher</v>
      </c>
    </row>
    <row r="978" spans="1:11" x14ac:dyDescent="0.25">
      <c r="A978">
        <v>1997</v>
      </c>
      <c r="B978" t="s">
        <v>7</v>
      </c>
      <c r="C978">
        <v>6</v>
      </c>
      <c r="D978" t="s">
        <v>109</v>
      </c>
      <c r="E978">
        <v>73</v>
      </c>
      <c r="F978">
        <v>2</v>
      </c>
      <c r="G978" t="s">
        <v>37</v>
      </c>
      <c r="H978">
        <v>74</v>
      </c>
      <c r="I978" t="str">
        <f t="shared" si="31"/>
        <v>Loser</v>
      </c>
      <c r="J978">
        <f t="shared" si="32"/>
        <v>2</v>
      </c>
      <c r="K978" t="str">
        <f t="shared" si="2"/>
        <v>Lower</v>
      </c>
    </row>
    <row r="979" spans="1:11" x14ac:dyDescent="0.25">
      <c r="A979">
        <v>1997</v>
      </c>
      <c r="B979" t="s">
        <v>7</v>
      </c>
      <c r="C979">
        <v>6</v>
      </c>
      <c r="D979" t="s">
        <v>189</v>
      </c>
      <c r="E979">
        <v>77</v>
      </c>
      <c r="F979">
        <v>2</v>
      </c>
      <c r="G979" t="s">
        <v>182</v>
      </c>
      <c r="H979">
        <v>82</v>
      </c>
      <c r="I979" t="str">
        <f t="shared" si="31"/>
        <v>Loser</v>
      </c>
      <c r="J979">
        <f t="shared" si="32"/>
        <v>2</v>
      </c>
      <c r="K979" t="str">
        <f t="shared" si="2"/>
        <v>Lower</v>
      </c>
    </row>
    <row r="980" spans="1:11" x14ac:dyDescent="0.25">
      <c r="A980">
        <v>1997</v>
      </c>
      <c r="B980" t="s">
        <v>12</v>
      </c>
      <c r="C980">
        <v>10</v>
      </c>
      <c r="D980" t="s">
        <v>243</v>
      </c>
      <c r="E980">
        <v>98</v>
      </c>
      <c r="F980">
        <v>2</v>
      </c>
      <c r="G980" t="s">
        <v>22</v>
      </c>
      <c r="H980">
        <v>87</v>
      </c>
      <c r="I980" t="str">
        <f t="shared" si="31"/>
        <v>Winner</v>
      </c>
      <c r="J980">
        <f t="shared" si="32"/>
        <v>10</v>
      </c>
      <c r="K980" t="str">
        <f t="shared" si="2"/>
        <v>Higher</v>
      </c>
    </row>
    <row r="981" spans="1:11" x14ac:dyDescent="0.25">
      <c r="A981">
        <v>1997</v>
      </c>
      <c r="B981" t="s">
        <v>12</v>
      </c>
      <c r="C981">
        <v>6</v>
      </c>
      <c r="D981" t="s">
        <v>189</v>
      </c>
      <c r="E981">
        <v>72</v>
      </c>
      <c r="F981">
        <v>3</v>
      </c>
      <c r="G981" t="s">
        <v>162</v>
      </c>
      <c r="H981">
        <v>66</v>
      </c>
      <c r="I981" t="str">
        <f t="shared" si="31"/>
        <v>Winner</v>
      </c>
      <c r="J981">
        <f t="shared" si="32"/>
        <v>6</v>
      </c>
      <c r="K981" t="str">
        <f t="shared" si="2"/>
        <v>Higher</v>
      </c>
    </row>
    <row r="982" spans="1:11" x14ac:dyDescent="0.25">
      <c r="A982">
        <v>1997</v>
      </c>
      <c r="B982" t="s">
        <v>12</v>
      </c>
      <c r="C982">
        <v>7</v>
      </c>
      <c r="D982" t="s">
        <v>233</v>
      </c>
      <c r="E982">
        <v>58</v>
      </c>
      <c r="F982">
        <v>2</v>
      </c>
      <c r="G982" t="s">
        <v>182</v>
      </c>
      <c r="H982">
        <v>77</v>
      </c>
      <c r="I982" t="str">
        <f t="shared" si="31"/>
        <v>Loser</v>
      </c>
      <c r="J982">
        <f t="shared" si="32"/>
        <v>2</v>
      </c>
      <c r="K982" t="str">
        <f t="shared" si="2"/>
        <v>Lower</v>
      </c>
    </row>
    <row r="983" spans="1:11" x14ac:dyDescent="0.25">
      <c r="A983">
        <v>1997</v>
      </c>
      <c r="B983" t="s">
        <v>12</v>
      </c>
      <c r="C983">
        <v>1</v>
      </c>
      <c r="D983" t="s">
        <v>42</v>
      </c>
      <c r="E983">
        <v>76</v>
      </c>
      <c r="F983">
        <v>9</v>
      </c>
      <c r="G983" t="s">
        <v>24</v>
      </c>
      <c r="H983">
        <v>57</v>
      </c>
      <c r="I983" t="str">
        <f t="shared" si="31"/>
        <v>Winner</v>
      </c>
      <c r="J983">
        <f t="shared" si="32"/>
        <v>1</v>
      </c>
      <c r="K983" t="str">
        <f t="shared" si="2"/>
        <v>Higher</v>
      </c>
    </row>
    <row r="984" spans="1:11" x14ac:dyDescent="0.25">
      <c r="A984">
        <v>1997</v>
      </c>
      <c r="B984" t="s">
        <v>12</v>
      </c>
      <c r="C984">
        <v>5</v>
      </c>
      <c r="D984" t="s">
        <v>247</v>
      </c>
      <c r="E984">
        <v>59</v>
      </c>
      <c r="F984">
        <v>4</v>
      </c>
      <c r="G984" t="s">
        <v>145</v>
      </c>
      <c r="H984">
        <v>65</v>
      </c>
      <c r="I984" t="str">
        <f t="shared" si="31"/>
        <v>Loser</v>
      </c>
      <c r="J984">
        <f t="shared" si="32"/>
        <v>4</v>
      </c>
      <c r="K984" t="str">
        <f t="shared" si="2"/>
        <v>Lower</v>
      </c>
    </row>
    <row r="985" spans="1:11" x14ac:dyDescent="0.25">
      <c r="A985">
        <v>1997</v>
      </c>
      <c r="B985" t="s">
        <v>12</v>
      </c>
      <c r="C985">
        <v>6</v>
      </c>
      <c r="D985" t="s">
        <v>3</v>
      </c>
      <c r="E985">
        <v>64</v>
      </c>
      <c r="F985">
        <v>3</v>
      </c>
      <c r="G985" t="s">
        <v>17</v>
      </c>
      <c r="H985">
        <v>63</v>
      </c>
      <c r="I985" t="str">
        <f t="shared" si="31"/>
        <v>Winner</v>
      </c>
      <c r="J985">
        <f t="shared" si="32"/>
        <v>6</v>
      </c>
      <c r="K985" t="str">
        <f t="shared" si="2"/>
        <v>Higher</v>
      </c>
    </row>
    <row r="986" spans="1:11" x14ac:dyDescent="0.25">
      <c r="A986">
        <v>1997</v>
      </c>
      <c r="B986" t="s">
        <v>12</v>
      </c>
      <c r="C986">
        <v>10</v>
      </c>
      <c r="D986" t="s">
        <v>110</v>
      </c>
      <c r="E986">
        <v>82</v>
      </c>
      <c r="F986">
        <v>15</v>
      </c>
      <c r="G986" t="s">
        <v>205</v>
      </c>
      <c r="H986">
        <v>81</v>
      </c>
      <c r="I986" t="str">
        <f t="shared" si="31"/>
        <v>Winner</v>
      </c>
      <c r="J986">
        <f t="shared" si="32"/>
        <v>10</v>
      </c>
      <c r="K986" t="str">
        <f t="shared" si="2"/>
        <v>Higher</v>
      </c>
    </row>
    <row r="987" spans="1:11" x14ac:dyDescent="0.25">
      <c r="A987">
        <v>1997</v>
      </c>
      <c r="B987" t="s">
        <v>12</v>
      </c>
      <c r="C987">
        <v>6</v>
      </c>
      <c r="D987" t="s">
        <v>36</v>
      </c>
      <c r="E987">
        <v>63</v>
      </c>
      <c r="F987">
        <v>14</v>
      </c>
      <c r="G987" t="s">
        <v>187</v>
      </c>
      <c r="H987">
        <v>75</v>
      </c>
      <c r="I987" t="str">
        <f t="shared" si="31"/>
        <v>Loser</v>
      </c>
      <c r="J987">
        <f t="shared" si="32"/>
        <v>14</v>
      </c>
      <c r="K987" t="str">
        <f t="shared" si="2"/>
        <v>Lower</v>
      </c>
    </row>
    <row r="988" spans="1:11" x14ac:dyDescent="0.25">
      <c r="A988">
        <v>1997</v>
      </c>
      <c r="B988" t="s">
        <v>12</v>
      </c>
      <c r="C988">
        <v>5</v>
      </c>
      <c r="D988" t="s">
        <v>32</v>
      </c>
      <c r="E988">
        <v>75</v>
      </c>
      <c r="F988">
        <v>4</v>
      </c>
      <c r="G988" t="s">
        <v>40</v>
      </c>
      <c r="H988">
        <v>68</v>
      </c>
      <c r="I988" t="str">
        <f t="shared" si="31"/>
        <v>Winner</v>
      </c>
      <c r="J988">
        <f t="shared" si="32"/>
        <v>5</v>
      </c>
      <c r="K988" t="str">
        <f t="shared" si="2"/>
        <v>Higher</v>
      </c>
    </row>
    <row r="989" spans="1:11" x14ac:dyDescent="0.25">
      <c r="A989">
        <v>1997</v>
      </c>
      <c r="B989" t="s">
        <v>12</v>
      </c>
      <c r="C989">
        <v>6</v>
      </c>
      <c r="D989" t="s">
        <v>109</v>
      </c>
      <c r="E989">
        <v>67</v>
      </c>
      <c r="F989">
        <v>3</v>
      </c>
      <c r="G989" t="s">
        <v>10</v>
      </c>
      <c r="H989">
        <v>66</v>
      </c>
      <c r="I989" t="str">
        <f t="shared" si="31"/>
        <v>Winner</v>
      </c>
      <c r="J989">
        <f t="shared" si="32"/>
        <v>6</v>
      </c>
      <c r="K989" t="str">
        <f t="shared" si="2"/>
        <v>Higher</v>
      </c>
    </row>
    <row r="990" spans="1:11" x14ac:dyDescent="0.25">
      <c r="A990">
        <v>1997</v>
      </c>
      <c r="B990" t="s">
        <v>12</v>
      </c>
      <c r="C990">
        <v>7</v>
      </c>
      <c r="D990" t="s">
        <v>95</v>
      </c>
      <c r="E990">
        <v>83</v>
      </c>
      <c r="F990">
        <v>2</v>
      </c>
      <c r="G990" t="s">
        <v>37</v>
      </c>
      <c r="H990">
        <v>96</v>
      </c>
      <c r="I990" t="str">
        <f t="shared" si="31"/>
        <v>Loser</v>
      </c>
      <c r="J990">
        <f t="shared" si="32"/>
        <v>2</v>
      </c>
      <c r="K990" t="str">
        <f t="shared" si="2"/>
        <v>Lower</v>
      </c>
    </row>
    <row r="991" spans="1:11" x14ac:dyDescent="0.25">
      <c r="A991">
        <v>1997</v>
      </c>
      <c r="B991" t="s">
        <v>12</v>
      </c>
      <c r="C991">
        <v>1</v>
      </c>
      <c r="D991" t="s">
        <v>91</v>
      </c>
      <c r="E991">
        <v>75</v>
      </c>
      <c r="F991">
        <v>8</v>
      </c>
      <c r="G991" t="s">
        <v>226</v>
      </c>
      <c r="H991">
        <v>69</v>
      </c>
      <c r="I991" t="str">
        <f t="shared" si="31"/>
        <v>Winner</v>
      </c>
      <c r="J991">
        <f t="shared" si="32"/>
        <v>1</v>
      </c>
      <c r="K991" t="str">
        <f t="shared" si="2"/>
        <v>Higher</v>
      </c>
    </row>
    <row r="992" spans="1:11" x14ac:dyDescent="0.25">
      <c r="A992">
        <v>1997</v>
      </c>
      <c r="B992" t="s">
        <v>12</v>
      </c>
      <c r="C992">
        <v>5</v>
      </c>
      <c r="D992" t="s">
        <v>178</v>
      </c>
      <c r="E992">
        <v>77</v>
      </c>
      <c r="F992">
        <v>4</v>
      </c>
      <c r="G992" t="s">
        <v>199</v>
      </c>
      <c r="H992">
        <v>81</v>
      </c>
      <c r="I992" t="str">
        <f t="shared" si="31"/>
        <v>Loser</v>
      </c>
      <c r="J992">
        <f t="shared" si="32"/>
        <v>4</v>
      </c>
      <c r="K992" t="str">
        <f t="shared" si="2"/>
        <v>Lower</v>
      </c>
    </row>
    <row r="993" spans="1:11" x14ac:dyDescent="0.25">
      <c r="A993">
        <v>1997</v>
      </c>
      <c r="B993" t="s">
        <v>12</v>
      </c>
      <c r="C993">
        <v>1</v>
      </c>
      <c r="D993" t="s">
        <v>1</v>
      </c>
      <c r="E993">
        <v>75</v>
      </c>
      <c r="F993">
        <v>8</v>
      </c>
      <c r="G993" t="s">
        <v>102</v>
      </c>
      <c r="H993">
        <v>61</v>
      </c>
      <c r="I993" t="str">
        <f t="shared" si="31"/>
        <v>Winner</v>
      </c>
      <c r="J993">
        <f t="shared" si="32"/>
        <v>1</v>
      </c>
      <c r="K993" t="str">
        <f t="shared" si="2"/>
        <v>Higher</v>
      </c>
    </row>
    <row r="994" spans="1:11" x14ac:dyDescent="0.25">
      <c r="A994">
        <v>1997</v>
      </c>
      <c r="B994" t="s">
        <v>12</v>
      </c>
      <c r="C994">
        <v>12</v>
      </c>
      <c r="D994" t="s">
        <v>278</v>
      </c>
      <c r="E994">
        <v>69</v>
      </c>
      <c r="F994">
        <v>4</v>
      </c>
      <c r="G994" t="s">
        <v>35</v>
      </c>
      <c r="H994">
        <v>73</v>
      </c>
      <c r="I994" t="str">
        <f t="shared" si="31"/>
        <v>Loser</v>
      </c>
      <c r="J994">
        <f t="shared" si="32"/>
        <v>4</v>
      </c>
      <c r="K994" t="str">
        <f t="shared" si="2"/>
        <v>Lower</v>
      </c>
    </row>
    <row r="995" spans="1:11" x14ac:dyDescent="0.25">
      <c r="A995">
        <v>1997</v>
      </c>
      <c r="B995" t="s">
        <v>12</v>
      </c>
      <c r="C995">
        <v>1</v>
      </c>
      <c r="D995" t="s">
        <v>94</v>
      </c>
      <c r="E995">
        <v>73</v>
      </c>
      <c r="F995">
        <v>9</v>
      </c>
      <c r="G995" t="s">
        <v>16</v>
      </c>
      <c r="H995">
        <v>56</v>
      </c>
      <c r="I995" t="str">
        <f t="shared" si="31"/>
        <v>Winner</v>
      </c>
      <c r="J995">
        <f t="shared" si="32"/>
        <v>1</v>
      </c>
      <c r="K995" t="str">
        <f t="shared" si="2"/>
        <v>Higher</v>
      </c>
    </row>
    <row r="996" spans="1:11" x14ac:dyDescent="0.25">
      <c r="A996">
        <v>1997</v>
      </c>
      <c r="B996" t="s">
        <v>18</v>
      </c>
      <c r="C996">
        <v>3</v>
      </c>
      <c r="D996" t="s">
        <v>17</v>
      </c>
      <c r="E996">
        <v>59</v>
      </c>
      <c r="F996">
        <v>14</v>
      </c>
      <c r="G996" t="s">
        <v>153</v>
      </c>
      <c r="H996">
        <v>55</v>
      </c>
      <c r="I996" t="str">
        <f t="shared" si="31"/>
        <v>Winner</v>
      </c>
      <c r="J996">
        <f t="shared" si="32"/>
        <v>3</v>
      </c>
      <c r="K996" t="str">
        <f t="shared" si="2"/>
        <v>Higher</v>
      </c>
    </row>
    <row r="997" spans="1:11" x14ac:dyDescent="0.25">
      <c r="A997">
        <v>1997</v>
      </c>
      <c r="B997" t="s">
        <v>18</v>
      </c>
      <c r="C997">
        <v>6</v>
      </c>
      <c r="D997" t="s">
        <v>3</v>
      </c>
      <c r="E997">
        <v>65</v>
      </c>
      <c r="F997">
        <v>11</v>
      </c>
      <c r="G997" t="s">
        <v>282</v>
      </c>
      <c r="H997">
        <v>57</v>
      </c>
      <c r="I997" t="str">
        <f t="shared" si="31"/>
        <v>Winner</v>
      </c>
      <c r="J997">
        <f t="shared" si="32"/>
        <v>6</v>
      </c>
      <c r="K997" t="str">
        <f t="shared" si="2"/>
        <v>Higher</v>
      </c>
    </row>
    <row r="998" spans="1:11" x14ac:dyDescent="0.25">
      <c r="A998">
        <v>1997</v>
      </c>
      <c r="B998" t="s">
        <v>18</v>
      </c>
      <c r="C998">
        <v>7</v>
      </c>
      <c r="D998" t="s">
        <v>233</v>
      </c>
      <c r="E998">
        <v>79</v>
      </c>
      <c r="F998">
        <v>10</v>
      </c>
      <c r="G998" t="s">
        <v>13</v>
      </c>
      <c r="H998">
        <v>67</v>
      </c>
      <c r="I998" t="str">
        <f t="shared" si="31"/>
        <v>Winner</v>
      </c>
      <c r="J998">
        <f t="shared" si="32"/>
        <v>7</v>
      </c>
      <c r="K998" t="str">
        <f t="shared" si="2"/>
        <v>Higher</v>
      </c>
    </row>
    <row r="999" spans="1:11" x14ac:dyDescent="0.25">
      <c r="A999">
        <v>1997</v>
      </c>
      <c r="B999" t="s">
        <v>18</v>
      </c>
      <c r="C999">
        <v>7</v>
      </c>
      <c r="D999" t="s">
        <v>11</v>
      </c>
      <c r="E999">
        <v>59</v>
      </c>
      <c r="F999">
        <v>10</v>
      </c>
      <c r="G999" t="s">
        <v>243</v>
      </c>
      <c r="H999">
        <v>81</v>
      </c>
      <c r="I999" t="str">
        <f t="shared" si="31"/>
        <v>Loser</v>
      </c>
      <c r="J999">
        <f t="shared" si="32"/>
        <v>10</v>
      </c>
      <c r="K999" t="str">
        <f t="shared" si="2"/>
        <v>Lower</v>
      </c>
    </row>
    <row r="1000" spans="1:11" x14ac:dyDescent="0.25">
      <c r="A1000">
        <v>1997</v>
      </c>
      <c r="B1000" t="s">
        <v>18</v>
      </c>
      <c r="C1000">
        <v>2</v>
      </c>
      <c r="D1000" t="s">
        <v>22</v>
      </c>
      <c r="E1000">
        <v>71</v>
      </c>
      <c r="F1000">
        <v>15</v>
      </c>
      <c r="G1000" t="s">
        <v>106</v>
      </c>
      <c r="H1000">
        <v>68</v>
      </c>
      <c r="I1000" t="str">
        <f t="shared" si="31"/>
        <v>Winner</v>
      </c>
      <c r="J1000">
        <f t="shared" si="32"/>
        <v>2</v>
      </c>
      <c r="K1000" t="str">
        <f t="shared" si="2"/>
        <v>Higher</v>
      </c>
    </row>
    <row r="1001" spans="1:11" x14ac:dyDescent="0.25">
      <c r="A1001">
        <v>1997</v>
      </c>
      <c r="B1001" t="s">
        <v>18</v>
      </c>
      <c r="C1001">
        <v>3</v>
      </c>
      <c r="D1001" t="s">
        <v>144</v>
      </c>
      <c r="E1001">
        <v>70</v>
      </c>
      <c r="F1001">
        <v>14</v>
      </c>
      <c r="G1001" t="s">
        <v>187</v>
      </c>
      <c r="H1001">
        <v>73</v>
      </c>
      <c r="I1001" t="str">
        <f t="shared" si="31"/>
        <v>Loser</v>
      </c>
      <c r="J1001">
        <f t="shared" si="32"/>
        <v>14</v>
      </c>
      <c r="K1001" t="str">
        <f t="shared" si="2"/>
        <v>Lower</v>
      </c>
    </row>
    <row r="1002" spans="1:11" x14ac:dyDescent="0.25">
      <c r="A1002">
        <v>1997</v>
      </c>
      <c r="B1002" t="s">
        <v>18</v>
      </c>
      <c r="C1002">
        <v>3</v>
      </c>
      <c r="D1002" t="s">
        <v>162</v>
      </c>
      <c r="E1002">
        <v>68</v>
      </c>
      <c r="F1002">
        <v>14</v>
      </c>
      <c r="G1002" t="s">
        <v>116</v>
      </c>
      <c r="H1002">
        <v>46</v>
      </c>
      <c r="I1002" t="str">
        <f t="shared" si="31"/>
        <v>Winner</v>
      </c>
      <c r="J1002">
        <f t="shared" si="32"/>
        <v>3</v>
      </c>
      <c r="K1002" t="str">
        <f t="shared" si="2"/>
        <v>Higher</v>
      </c>
    </row>
    <row r="1003" spans="1:11" x14ac:dyDescent="0.25">
      <c r="A1003">
        <v>1997</v>
      </c>
      <c r="B1003" t="s">
        <v>18</v>
      </c>
      <c r="C1003">
        <v>1</v>
      </c>
      <c r="D1003" t="s">
        <v>42</v>
      </c>
      <c r="E1003">
        <v>78</v>
      </c>
      <c r="F1003">
        <v>16</v>
      </c>
      <c r="G1003" t="s">
        <v>288</v>
      </c>
      <c r="H1003">
        <v>46</v>
      </c>
      <c r="I1003" t="str">
        <f t="shared" si="31"/>
        <v>Winner</v>
      </c>
      <c r="J1003">
        <f t="shared" si="32"/>
        <v>1</v>
      </c>
      <c r="K1003" t="str">
        <f t="shared" si="2"/>
        <v>Higher</v>
      </c>
    </row>
    <row r="1004" spans="1:11" x14ac:dyDescent="0.25">
      <c r="A1004">
        <v>1997</v>
      </c>
      <c r="B1004" t="s">
        <v>18</v>
      </c>
      <c r="C1004">
        <v>6</v>
      </c>
      <c r="D1004" t="s">
        <v>189</v>
      </c>
      <c r="E1004">
        <v>80</v>
      </c>
      <c r="F1004">
        <v>11</v>
      </c>
      <c r="G1004" t="s">
        <v>43</v>
      </c>
      <c r="H1004">
        <v>67</v>
      </c>
      <c r="I1004" t="str">
        <f t="shared" si="31"/>
        <v>Winner</v>
      </c>
      <c r="J1004">
        <f t="shared" si="32"/>
        <v>6</v>
      </c>
      <c r="K1004" t="str">
        <f t="shared" si="2"/>
        <v>Higher</v>
      </c>
    </row>
    <row r="1005" spans="1:11" x14ac:dyDescent="0.25">
      <c r="A1005">
        <v>1997</v>
      </c>
      <c r="B1005" t="s">
        <v>18</v>
      </c>
      <c r="C1005">
        <v>8</v>
      </c>
      <c r="D1005" t="s">
        <v>257</v>
      </c>
      <c r="E1005">
        <v>40</v>
      </c>
      <c r="F1005">
        <v>9</v>
      </c>
      <c r="G1005" t="s">
        <v>24</v>
      </c>
      <c r="H1005">
        <v>62</v>
      </c>
      <c r="I1005" t="str">
        <f t="shared" si="31"/>
        <v>Loser</v>
      </c>
      <c r="J1005">
        <f t="shared" si="32"/>
        <v>9</v>
      </c>
      <c r="K1005" t="str">
        <f t="shared" si="2"/>
        <v>Lower</v>
      </c>
    </row>
    <row r="1006" spans="1:11" x14ac:dyDescent="0.25">
      <c r="A1006">
        <v>1997</v>
      </c>
      <c r="B1006" t="s">
        <v>18</v>
      </c>
      <c r="C1006">
        <v>6</v>
      </c>
      <c r="D1006" t="s">
        <v>36</v>
      </c>
      <c r="E1006">
        <v>90</v>
      </c>
      <c r="F1006">
        <v>11</v>
      </c>
      <c r="G1006" t="s">
        <v>155</v>
      </c>
      <c r="H1006">
        <v>77</v>
      </c>
      <c r="I1006" t="str">
        <f t="shared" si="31"/>
        <v>Winner</v>
      </c>
      <c r="J1006">
        <f t="shared" si="32"/>
        <v>6</v>
      </c>
      <c r="K1006" t="str">
        <f t="shared" si="2"/>
        <v>Higher</v>
      </c>
    </row>
    <row r="1007" spans="1:11" x14ac:dyDescent="0.25">
      <c r="A1007">
        <v>1997</v>
      </c>
      <c r="B1007" t="s">
        <v>18</v>
      </c>
      <c r="C1007">
        <v>5</v>
      </c>
      <c r="D1007" t="s">
        <v>247</v>
      </c>
      <c r="E1007">
        <v>81</v>
      </c>
      <c r="F1007">
        <v>12</v>
      </c>
      <c r="G1007" t="s">
        <v>141</v>
      </c>
      <c r="H1007">
        <v>52</v>
      </c>
      <c r="I1007" t="str">
        <f t="shared" si="31"/>
        <v>Winner</v>
      </c>
      <c r="J1007">
        <f t="shared" si="32"/>
        <v>5</v>
      </c>
      <c r="K1007" t="str">
        <f t="shared" si="2"/>
        <v>Higher</v>
      </c>
    </row>
    <row r="1008" spans="1:11" x14ac:dyDescent="0.25">
      <c r="A1008">
        <v>1997</v>
      </c>
      <c r="B1008" t="s">
        <v>18</v>
      </c>
      <c r="C1008">
        <v>7</v>
      </c>
      <c r="D1008" t="s">
        <v>9</v>
      </c>
      <c r="E1008">
        <v>58</v>
      </c>
      <c r="F1008">
        <v>10</v>
      </c>
      <c r="G1008" t="s">
        <v>110</v>
      </c>
      <c r="H1008">
        <v>71</v>
      </c>
      <c r="I1008" t="str">
        <f t="shared" si="31"/>
        <v>Loser</v>
      </c>
      <c r="J1008">
        <f t="shared" si="32"/>
        <v>10</v>
      </c>
      <c r="K1008" t="str">
        <f t="shared" si="2"/>
        <v>Lower</v>
      </c>
    </row>
    <row r="1009" spans="1:11" x14ac:dyDescent="0.25">
      <c r="A1009">
        <v>1997</v>
      </c>
      <c r="B1009" t="s">
        <v>18</v>
      </c>
      <c r="C1009">
        <v>2</v>
      </c>
      <c r="D1009" t="s">
        <v>182</v>
      </c>
      <c r="E1009">
        <v>75</v>
      </c>
      <c r="F1009">
        <v>15</v>
      </c>
      <c r="G1009" t="s">
        <v>284</v>
      </c>
      <c r="H1009">
        <v>61</v>
      </c>
      <c r="I1009" t="str">
        <f t="shared" si="31"/>
        <v>Winner</v>
      </c>
      <c r="J1009">
        <f t="shared" si="32"/>
        <v>2</v>
      </c>
      <c r="K1009" t="str">
        <f t="shared" si="2"/>
        <v>Higher</v>
      </c>
    </row>
    <row r="1010" spans="1:11" x14ac:dyDescent="0.25">
      <c r="A1010">
        <v>1997</v>
      </c>
      <c r="B1010" t="s">
        <v>18</v>
      </c>
      <c r="C1010">
        <v>4</v>
      </c>
      <c r="D1010" t="s">
        <v>145</v>
      </c>
      <c r="E1010">
        <v>68</v>
      </c>
      <c r="F1010">
        <v>13</v>
      </c>
      <c r="G1010" t="s">
        <v>211</v>
      </c>
      <c r="H1010">
        <v>56</v>
      </c>
      <c r="I1010" t="str">
        <f t="shared" si="31"/>
        <v>Winner</v>
      </c>
      <c r="J1010">
        <f t="shared" si="32"/>
        <v>4</v>
      </c>
      <c r="K1010" t="str">
        <f t="shared" si="2"/>
        <v>Higher</v>
      </c>
    </row>
    <row r="1011" spans="1:11" x14ac:dyDescent="0.25">
      <c r="A1011">
        <v>1997</v>
      </c>
      <c r="B1011" t="s">
        <v>18</v>
      </c>
      <c r="C1011">
        <v>2</v>
      </c>
      <c r="D1011" t="s">
        <v>244</v>
      </c>
      <c r="E1011">
        <v>65</v>
      </c>
      <c r="F1011">
        <v>15</v>
      </c>
      <c r="G1011" t="s">
        <v>205</v>
      </c>
      <c r="H1011">
        <v>78</v>
      </c>
      <c r="I1011" t="str">
        <f t="shared" si="31"/>
        <v>Loser</v>
      </c>
      <c r="J1011">
        <f t="shared" si="32"/>
        <v>15</v>
      </c>
      <c r="K1011" t="str">
        <f t="shared" si="2"/>
        <v>Lower</v>
      </c>
    </row>
    <row r="1012" spans="1:11" x14ac:dyDescent="0.25">
      <c r="A1012">
        <v>1997</v>
      </c>
      <c r="B1012" t="s">
        <v>18</v>
      </c>
      <c r="C1012">
        <v>7</v>
      </c>
      <c r="D1012" t="s">
        <v>95</v>
      </c>
      <c r="E1012">
        <v>80</v>
      </c>
      <c r="F1012">
        <v>10</v>
      </c>
      <c r="G1012" t="s">
        <v>107</v>
      </c>
      <c r="H1012">
        <v>68</v>
      </c>
      <c r="I1012" t="str">
        <f t="shared" si="31"/>
        <v>Winner</v>
      </c>
      <c r="J1012">
        <f t="shared" si="32"/>
        <v>7</v>
      </c>
      <c r="K1012" t="str">
        <f t="shared" si="2"/>
        <v>Higher</v>
      </c>
    </row>
    <row r="1013" spans="1:11" x14ac:dyDescent="0.25">
      <c r="A1013">
        <v>1997</v>
      </c>
      <c r="B1013" t="s">
        <v>18</v>
      </c>
      <c r="C1013">
        <v>4</v>
      </c>
      <c r="D1013" t="s">
        <v>40</v>
      </c>
      <c r="E1013">
        <v>101</v>
      </c>
      <c r="F1013">
        <v>13</v>
      </c>
      <c r="G1013" t="s">
        <v>117</v>
      </c>
      <c r="H1013">
        <v>91</v>
      </c>
      <c r="I1013" t="str">
        <f t="shared" si="31"/>
        <v>Winner</v>
      </c>
      <c r="J1013">
        <f t="shared" si="32"/>
        <v>4</v>
      </c>
      <c r="K1013" t="str">
        <f t="shared" si="2"/>
        <v>Higher</v>
      </c>
    </row>
    <row r="1014" spans="1:11" x14ac:dyDescent="0.25">
      <c r="A1014">
        <v>1997</v>
      </c>
      <c r="B1014" t="s">
        <v>18</v>
      </c>
      <c r="C1014">
        <v>4</v>
      </c>
      <c r="D1014" t="s">
        <v>199</v>
      </c>
      <c r="E1014">
        <v>75</v>
      </c>
      <c r="F1014">
        <v>13</v>
      </c>
      <c r="G1014" t="s">
        <v>46</v>
      </c>
      <c r="H1014">
        <v>65</v>
      </c>
      <c r="I1014" t="str">
        <f t="shared" si="31"/>
        <v>Winner</v>
      </c>
      <c r="J1014">
        <f t="shared" si="32"/>
        <v>4</v>
      </c>
      <c r="K1014" t="str">
        <f t="shared" si="2"/>
        <v>Higher</v>
      </c>
    </row>
    <row r="1015" spans="1:11" x14ac:dyDescent="0.25">
      <c r="A1015">
        <v>1997</v>
      </c>
      <c r="B1015" t="s">
        <v>18</v>
      </c>
      <c r="C1015">
        <v>5</v>
      </c>
      <c r="D1015" t="s">
        <v>178</v>
      </c>
      <c r="E1015">
        <v>73</v>
      </c>
      <c r="F1015">
        <v>12</v>
      </c>
      <c r="G1015" t="s">
        <v>47</v>
      </c>
      <c r="H1015">
        <v>66</v>
      </c>
      <c r="I1015" t="str">
        <f t="shared" si="31"/>
        <v>Winner</v>
      </c>
      <c r="J1015">
        <f t="shared" si="32"/>
        <v>5</v>
      </c>
      <c r="K1015" t="str">
        <f t="shared" si="2"/>
        <v>Higher</v>
      </c>
    </row>
    <row r="1016" spans="1:11" x14ac:dyDescent="0.25">
      <c r="A1016">
        <v>1997</v>
      </c>
      <c r="B1016" t="s">
        <v>18</v>
      </c>
      <c r="C1016">
        <v>8</v>
      </c>
      <c r="D1016" t="s">
        <v>226</v>
      </c>
      <c r="E1016">
        <v>73</v>
      </c>
      <c r="F1016">
        <v>9</v>
      </c>
      <c r="G1016" t="s">
        <v>113</v>
      </c>
      <c r="H1016">
        <v>60</v>
      </c>
      <c r="I1016" t="str">
        <f t="shared" si="31"/>
        <v>Winner</v>
      </c>
      <c r="J1016">
        <f t="shared" si="32"/>
        <v>8</v>
      </c>
      <c r="K1016" t="str">
        <f t="shared" si="2"/>
        <v>Higher</v>
      </c>
    </row>
    <row r="1017" spans="1:11" x14ac:dyDescent="0.25">
      <c r="A1017">
        <v>1997</v>
      </c>
      <c r="B1017" t="s">
        <v>18</v>
      </c>
      <c r="C1017">
        <v>1</v>
      </c>
      <c r="D1017" t="s">
        <v>91</v>
      </c>
      <c r="E1017">
        <v>92</v>
      </c>
      <c r="F1017">
        <v>16</v>
      </c>
      <c r="G1017" t="s">
        <v>27</v>
      </c>
      <c r="H1017">
        <v>54</v>
      </c>
      <c r="I1017" t="str">
        <f t="shared" si="31"/>
        <v>Winner</v>
      </c>
      <c r="J1017">
        <f t="shared" si="32"/>
        <v>1</v>
      </c>
      <c r="K1017" t="str">
        <f t="shared" si="2"/>
        <v>Higher</v>
      </c>
    </row>
    <row r="1018" spans="1:11" x14ac:dyDescent="0.25">
      <c r="A1018">
        <v>1997</v>
      </c>
      <c r="B1018" t="s">
        <v>18</v>
      </c>
      <c r="C1018">
        <v>4</v>
      </c>
      <c r="D1018" t="s">
        <v>35</v>
      </c>
      <c r="E1018">
        <v>65</v>
      </c>
      <c r="F1018">
        <v>13</v>
      </c>
      <c r="G1018" t="s">
        <v>200</v>
      </c>
      <c r="H1018">
        <v>57</v>
      </c>
      <c r="I1018" t="str">
        <f t="shared" si="31"/>
        <v>Winner</v>
      </c>
      <c r="J1018">
        <f t="shared" si="32"/>
        <v>4</v>
      </c>
      <c r="K1018" t="str">
        <f t="shared" si="2"/>
        <v>Higher</v>
      </c>
    </row>
    <row r="1019" spans="1:11" x14ac:dyDescent="0.25">
      <c r="A1019">
        <v>1997</v>
      </c>
      <c r="B1019" t="s">
        <v>18</v>
      </c>
      <c r="C1019">
        <v>5</v>
      </c>
      <c r="D1019" t="s">
        <v>161</v>
      </c>
      <c r="E1019">
        <v>66</v>
      </c>
      <c r="F1019">
        <v>12</v>
      </c>
      <c r="G1019" t="s">
        <v>278</v>
      </c>
      <c r="H1019">
        <v>75</v>
      </c>
      <c r="I1019" t="str">
        <f t="shared" si="31"/>
        <v>Loser</v>
      </c>
      <c r="J1019">
        <f t="shared" si="32"/>
        <v>12</v>
      </c>
      <c r="K1019" t="str">
        <f t="shared" si="2"/>
        <v>Lower</v>
      </c>
    </row>
    <row r="1020" spans="1:11" x14ac:dyDescent="0.25">
      <c r="A1020">
        <v>1997</v>
      </c>
      <c r="B1020" t="s">
        <v>18</v>
      </c>
      <c r="C1020">
        <v>8</v>
      </c>
      <c r="D1020" t="s">
        <v>102</v>
      </c>
      <c r="E1020">
        <v>83</v>
      </c>
      <c r="F1020">
        <v>9</v>
      </c>
      <c r="G1020" t="s">
        <v>276</v>
      </c>
      <c r="H1020">
        <v>76</v>
      </c>
      <c r="I1020" t="str">
        <f t="shared" si="31"/>
        <v>Winner</v>
      </c>
      <c r="J1020">
        <f t="shared" si="32"/>
        <v>8</v>
      </c>
      <c r="K1020" t="str">
        <f t="shared" si="2"/>
        <v>Higher</v>
      </c>
    </row>
    <row r="1021" spans="1:11" x14ac:dyDescent="0.25">
      <c r="A1021">
        <v>1997</v>
      </c>
      <c r="B1021" t="s">
        <v>18</v>
      </c>
      <c r="C1021">
        <v>1</v>
      </c>
      <c r="D1021" t="s">
        <v>1</v>
      </c>
      <c r="E1021">
        <v>78</v>
      </c>
      <c r="F1021">
        <v>16</v>
      </c>
      <c r="G1021" t="s">
        <v>209</v>
      </c>
      <c r="H1021">
        <v>64</v>
      </c>
      <c r="I1021" t="str">
        <f t="shared" si="31"/>
        <v>Winner</v>
      </c>
      <c r="J1021">
        <f t="shared" si="32"/>
        <v>1</v>
      </c>
      <c r="K1021" t="str">
        <f t="shared" si="2"/>
        <v>Higher</v>
      </c>
    </row>
    <row r="1022" spans="1:11" x14ac:dyDescent="0.25">
      <c r="A1022">
        <v>1997</v>
      </c>
      <c r="B1022" t="s">
        <v>18</v>
      </c>
      <c r="C1022">
        <v>1</v>
      </c>
      <c r="D1022" t="s">
        <v>94</v>
      </c>
      <c r="E1022">
        <v>82</v>
      </c>
      <c r="F1022">
        <v>16</v>
      </c>
      <c r="G1022" t="s">
        <v>289</v>
      </c>
      <c r="H1022">
        <v>74</v>
      </c>
      <c r="I1022" t="str">
        <f t="shared" si="31"/>
        <v>Winner</v>
      </c>
      <c r="J1022">
        <f t="shared" si="32"/>
        <v>1</v>
      </c>
      <c r="K1022" t="str">
        <f t="shared" si="2"/>
        <v>Higher</v>
      </c>
    </row>
    <row r="1023" spans="1:11" x14ac:dyDescent="0.25">
      <c r="A1023">
        <v>1997</v>
      </c>
      <c r="B1023" t="s">
        <v>18</v>
      </c>
      <c r="C1023">
        <v>2</v>
      </c>
      <c r="D1023" t="s">
        <v>37</v>
      </c>
      <c r="E1023">
        <v>109</v>
      </c>
      <c r="F1023">
        <v>15</v>
      </c>
      <c r="G1023" t="s">
        <v>290</v>
      </c>
      <c r="H1023">
        <v>75</v>
      </c>
      <c r="I1023" t="str">
        <f t="shared" si="31"/>
        <v>Winner</v>
      </c>
      <c r="J1023">
        <f t="shared" si="32"/>
        <v>2</v>
      </c>
      <c r="K1023" t="str">
        <f t="shared" si="2"/>
        <v>Higher</v>
      </c>
    </row>
    <row r="1024" spans="1:11" x14ac:dyDescent="0.25">
      <c r="A1024">
        <v>1997</v>
      </c>
      <c r="B1024" t="s">
        <v>18</v>
      </c>
      <c r="C1024">
        <v>3</v>
      </c>
      <c r="D1024" t="s">
        <v>10</v>
      </c>
      <c r="E1024">
        <v>86</v>
      </c>
      <c r="F1024">
        <v>14</v>
      </c>
      <c r="G1024" t="s">
        <v>34</v>
      </c>
      <c r="H1024">
        <v>69</v>
      </c>
      <c r="I1024" t="str">
        <f t="shared" si="31"/>
        <v>Winner</v>
      </c>
      <c r="J1024">
        <f t="shared" si="32"/>
        <v>3</v>
      </c>
      <c r="K1024" t="str">
        <f t="shared" si="2"/>
        <v>Higher</v>
      </c>
    </row>
    <row r="1025" spans="1:11" x14ac:dyDescent="0.25">
      <c r="A1025">
        <v>1997</v>
      </c>
      <c r="B1025" t="s">
        <v>18</v>
      </c>
      <c r="C1025">
        <v>6</v>
      </c>
      <c r="D1025" t="s">
        <v>109</v>
      </c>
      <c r="E1025">
        <v>69</v>
      </c>
      <c r="F1025">
        <v>11</v>
      </c>
      <c r="G1025" t="s">
        <v>279</v>
      </c>
      <c r="H1025">
        <v>57</v>
      </c>
      <c r="I1025" t="str">
        <f t="shared" si="31"/>
        <v>Winner</v>
      </c>
      <c r="J1025">
        <f t="shared" si="32"/>
        <v>6</v>
      </c>
      <c r="K1025" t="str">
        <f t="shared" si="2"/>
        <v>Higher</v>
      </c>
    </row>
    <row r="1026" spans="1:11" x14ac:dyDescent="0.25">
      <c r="A1026">
        <v>1997</v>
      </c>
      <c r="B1026" t="s">
        <v>18</v>
      </c>
      <c r="C1026">
        <v>5</v>
      </c>
      <c r="D1026" t="s">
        <v>32</v>
      </c>
      <c r="E1026">
        <v>55</v>
      </c>
      <c r="F1026">
        <v>12</v>
      </c>
      <c r="G1026" t="s">
        <v>146</v>
      </c>
      <c r="H1026">
        <v>52</v>
      </c>
      <c r="I1026" t="str">
        <f t="shared" ref="I1026:I1089" si="33">IF($E1026&gt;$H1026,"Winner","Loser")</f>
        <v>Winner</v>
      </c>
      <c r="J1026">
        <f t="shared" ref="J1026:J1089" si="34">IF($E1026&gt;$H1026,$C1026,$F1026)</f>
        <v>5</v>
      </c>
      <c r="K1026" t="str">
        <f t="shared" si="2"/>
        <v>Higher</v>
      </c>
    </row>
    <row r="1027" spans="1:11" x14ac:dyDescent="0.25">
      <c r="A1027">
        <v>1997</v>
      </c>
      <c r="B1027" t="s">
        <v>18</v>
      </c>
      <c r="C1027">
        <v>8</v>
      </c>
      <c r="D1027" t="s">
        <v>8</v>
      </c>
      <c r="E1027">
        <v>62</v>
      </c>
      <c r="F1027">
        <v>9</v>
      </c>
      <c r="G1027" t="s">
        <v>16</v>
      </c>
      <c r="H1027">
        <v>80</v>
      </c>
      <c r="I1027" t="str">
        <f t="shared" si="33"/>
        <v>Loser</v>
      </c>
      <c r="J1027">
        <f t="shared" si="34"/>
        <v>9</v>
      </c>
      <c r="K1027" t="str">
        <f t="shared" si="2"/>
        <v>Lower</v>
      </c>
    </row>
    <row r="1028" spans="1:11" x14ac:dyDescent="0.25">
      <c r="A1028">
        <v>1996</v>
      </c>
      <c r="B1028" t="s">
        <v>0</v>
      </c>
      <c r="C1028">
        <v>4</v>
      </c>
      <c r="D1028" t="s">
        <v>6</v>
      </c>
      <c r="E1028">
        <v>67</v>
      </c>
      <c r="F1028">
        <v>1</v>
      </c>
      <c r="G1028" t="s">
        <v>91</v>
      </c>
      <c r="H1028">
        <v>76</v>
      </c>
      <c r="I1028" t="str">
        <f t="shared" si="33"/>
        <v>Loser</v>
      </c>
      <c r="J1028">
        <f t="shared" si="34"/>
        <v>1</v>
      </c>
      <c r="K1028" t="str">
        <f t="shared" si="2"/>
        <v>Lower</v>
      </c>
    </row>
    <row r="1029" spans="1:11" x14ac:dyDescent="0.25">
      <c r="A1029">
        <v>1996</v>
      </c>
      <c r="B1029" t="s">
        <v>2</v>
      </c>
      <c r="C1029">
        <v>1</v>
      </c>
      <c r="D1029" t="s">
        <v>282</v>
      </c>
      <c r="E1029">
        <v>74</v>
      </c>
      <c r="F1029">
        <v>1</v>
      </c>
      <c r="G1029" t="s">
        <v>91</v>
      </c>
      <c r="H1029">
        <v>81</v>
      </c>
      <c r="I1029" t="str">
        <f t="shared" si="33"/>
        <v>Loser</v>
      </c>
      <c r="J1029">
        <f t="shared" si="34"/>
        <v>1</v>
      </c>
      <c r="K1029" t="str">
        <f t="shared" si="2"/>
        <v>Lower</v>
      </c>
    </row>
    <row r="1030" spans="1:11" x14ac:dyDescent="0.25">
      <c r="A1030">
        <v>1996</v>
      </c>
      <c r="B1030" t="s">
        <v>2</v>
      </c>
      <c r="C1030">
        <v>5</v>
      </c>
      <c r="D1030" t="s">
        <v>186</v>
      </c>
      <c r="E1030">
        <v>69</v>
      </c>
      <c r="F1030">
        <v>4</v>
      </c>
      <c r="G1030" t="s">
        <v>6</v>
      </c>
      <c r="H1030">
        <v>77</v>
      </c>
      <c r="I1030" t="str">
        <f t="shared" si="33"/>
        <v>Loser</v>
      </c>
      <c r="J1030">
        <f t="shared" si="34"/>
        <v>4</v>
      </c>
      <c r="K1030" t="str">
        <f t="shared" si="2"/>
        <v>Lower</v>
      </c>
    </row>
    <row r="1031" spans="1:11" x14ac:dyDescent="0.25">
      <c r="A1031">
        <v>1996</v>
      </c>
      <c r="B1031" t="s">
        <v>4</v>
      </c>
      <c r="C1031">
        <v>4</v>
      </c>
      <c r="D1031" t="s">
        <v>6</v>
      </c>
      <c r="E1031">
        <v>60</v>
      </c>
      <c r="F1031">
        <v>2</v>
      </c>
      <c r="G1031" t="s">
        <v>1</v>
      </c>
      <c r="H1031">
        <v>57</v>
      </c>
      <c r="I1031" t="str">
        <f t="shared" si="33"/>
        <v>Winner</v>
      </c>
      <c r="J1031">
        <f t="shared" si="34"/>
        <v>4</v>
      </c>
      <c r="K1031" t="str">
        <f t="shared" si="2"/>
        <v>Higher</v>
      </c>
    </row>
    <row r="1032" spans="1:11" x14ac:dyDescent="0.25">
      <c r="A1032">
        <v>1996</v>
      </c>
      <c r="B1032" t="s">
        <v>4</v>
      </c>
      <c r="C1032">
        <v>5</v>
      </c>
      <c r="D1032" t="s">
        <v>186</v>
      </c>
      <c r="E1032">
        <v>73</v>
      </c>
      <c r="F1032">
        <v>2</v>
      </c>
      <c r="G1032" t="s">
        <v>10</v>
      </c>
      <c r="H1032">
        <v>63</v>
      </c>
      <c r="I1032" t="str">
        <f t="shared" si="33"/>
        <v>Winner</v>
      </c>
      <c r="J1032">
        <f t="shared" si="34"/>
        <v>5</v>
      </c>
      <c r="K1032" t="str">
        <f t="shared" si="2"/>
        <v>Higher</v>
      </c>
    </row>
    <row r="1033" spans="1:11" x14ac:dyDescent="0.25">
      <c r="A1033">
        <v>1996</v>
      </c>
      <c r="B1033" t="s">
        <v>4</v>
      </c>
      <c r="C1033">
        <v>1</v>
      </c>
      <c r="D1033" t="s">
        <v>91</v>
      </c>
      <c r="E1033">
        <v>83</v>
      </c>
      <c r="F1033">
        <v>2</v>
      </c>
      <c r="G1033" t="s">
        <v>162</v>
      </c>
      <c r="H1033">
        <v>63</v>
      </c>
      <c r="I1033" t="str">
        <f t="shared" si="33"/>
        <v>Winner</v>
      </c>
      <c r="J1033">
        <f t="shared" si="34"/>
        <v>1</v>
      </c>
      <c r="K1033" t="str">
        <f t="shared" si="2"/>
        <v>Higher</v>
      </c>
    </row>
    <row r="1034" spans="1:11" x14ac:dyDescent="0.25">
      <c r="A1034">
        <v>1996</v>
      </c>
      <c r="B1034" t="s">
        <v>4</v>
      </c>
      <c r="C1034">
        <v>1</v>
      </c>
      <c r="D1034" t="s">
        <v>282</v>
      </c>
      <c r="E1034">
        <v>86</v>
      </c>
      <c r="F1034">
        <v>2</v>
      </c>
      <c r="G1034" t="s">
        <v>13</v>
      </c>
      <c r="H1034">
        <v>62</v>
      </c>
      <c r="I1034" t="str">
        <f t="shared" si="33"/>
        <v>Winner</v>
      </c>
      <c r="J1034">
        <f t="shared" si="34"/>
        <v>1</v>
      </c>
      <c r="K1034" t="str">
        <f t="shared" si="2"/>
        <v>Higher</v>
      </c>
    </row>
    <row r="1035" spans="1:11" x14ac:dyDescent="0.25">
      <c r="A1035">
        <v>1996</v>
      </c>
      <c r="B1035" t="s">
        <v>7</v>
      </c>
      <c r="C1035">
        <v>1</v>
      </c>
      <c r="D1035" t="s">
        <v>127</v>
      </c>
      <c r="E1035">
        <v>55</v>
      </c>
      <c r="F1035">
        <v>5</v>
      </c>
      <c r="G1035" t="s">
        <v>186</v>
      </c>
      <c r="H1035">
        <v>60</v>
      </c>
      <c r="I1035" t="str">
        <f t="shared" si="33"/>
        <v>Loser</v>
      </c>
      <c r="J1035">
        <f t="shared" si="34"/>
        <v>5</v>
      </c>
      <c r="K1035" t="str">
        <f t="shared" si="2"/>
        <v>Lower</v>
      </c>
    </row>
    <row r="1036" spans="1:11" x14ac:dyDescent="0.25">
      <c r="A1036">
        <v>1996</v>
      </c>
      <c r="B1036" t="s">
        <v>7</v>
      </c>
      <c r="C1036">
        <v>3</v>
      </c>
      <c r="D1036" t="s">
        <v>35</v>
      </c>
      <c r="E1036">
        <v>80</v>
      </c>
      <c r="F1036">
        <v>2</v>
      </c>
      <c r="G1036" t="s">
        <v>1</v>
      </c>
      <c r="H1036">
        <v>83</v>
      </c>
      <c r="I1036" t="str">
        <f t="shared" si="33"/>
        <v>Loser</v>
      </c>
      <c r="J1036">
        <f t="shared" si="34"/>
        <v>2</v>
      </c>
      <c r="K1036" t="str">
        <f t="shared" si="2"/>
        <v>Lower</v>
      </c>
    </row>
    <row r="1037" spans="1:11" x14ac:dyDescent="0.25">
      <c r="A1037">
        <v>1996</v>
      </c>
      <c r="B1037" t="s">
        <v>7</v>
      </c>
      <c r="C1037">
        <v>8</v>
      </c>
      <c r="D1037" t="s">
        <v>144</v>
      </c>
      <c r="E1037">
        <v>81</v>
      </c>
      <c r="F1037">
        <v>4</v>
      </c>
      <c r="G1037" t="s">
        <v>6</v>
      </c>
      <c r="H1037">
        <v>83</v>
      </c>
      <c r="I1037" t="str">
        <f t="shared" si="33"/>
        <v>Loser</v>
      </c>
      <c r="J1037">
        <f t="shared" si="34"/>
        <v>4</v>
      </c>
      <c r="K1037" t="str">
        <f t="shared" si="2"/>
        <v>Lower</v>
      </c>
    </row>
    <row r="1038" spans="1:11" x14ac:dyDescent="0.25">
      <c r="A1038">
        <v>1996</v>
      </c>
      <c r="B1038" t="s">
        <v>7</v>
      </c>
      <c r="C1038">
        <v>3</v>
      </c>
      <c r="D1038" t="s">
        <v>160</v>
      </c>
      <c r="E1038">
        <v>70</v>
      </c>
      <c r="F1038">
        <v>2</v>
      </c>
      <c r="G1038" t="s">
        <v>10</v>
      </c>
      <c r="H1038">
        <v>87</v>
      </c>
      <c r="I1038" t="str">
        <f t="shared" si="33"/>
        <v>Loser</v>
      </c>
      <c r="J1038">
        <f t="shared" si="34"/>
        <v>2</v>
      </c>
      <c r="K1038" t="str">
        <f t="shared" si="2"/>
        <v>Lower</v>
      </c>
    </row>
    <row r="1039" spans="1:11" x14ac:dyDescent="0.25">
      <c r="A1039">
        <v>1996</v>
      </c>
      <c r="B1039" t="s">
        <v>7</v>
      </c>
      <c r="C1039">
        <v>1</v>
      </c>
      <c r="D1039" t="s">
        <v>91</v>
      </c>
      <c r="E1039">
        <v>101</v>
      </c>
      <c r="F1039">
        <v>4</v>
      </c>
      <c r="G1039" t="s">
        <v>182</v>
      </c>
      <c r="H1039">
        <v>70</v>
      </c>
      <c r="I1039" t="str">
        <f t="shared" si="33"/>
        <v>Winner</v>
      </c>
      <c r="J1039">
        <f t="shared" si="34"/>
        <v>1</v>
      </c>
      <c r="K1039" t="str">
        <f t="shared" si="2"/>
        <v>Higher</v>
      </c>
    </row>
    <row r="1040" spans="1:11" x14ac:dyDescent="0.25">
      <c r="A1040">
        <v>1996</v>
      </c>
      <c r="B1040" t="s">
        <v>7</v>
      </c>
      <c r="C1040">
        <v>6</v>
      </c>
      <c r="D1040" t="s">
        <v>3</v>
      </c>
      <c r="E1040">
        <v>59</v>
      </c>
      <c r="F1040">
        <v>2</v>
      </c>
      <c r="G1040" t="s">
        <v>162</v>
      </c>
      <c r="H1040">
        <v>60</v>
      </c>
      <c r="I1040" t="str">
        <f t="shared" si="33"/>
        <v>Loser</v>
      </c>
      <c r="J1040">
        <f t="shared" si="34"/>
        <v>2</v>
      </c>
      <c r="K1040" t="str">
        <f t="shared" si="2"/>
        <v>Lower</v>
      </c>
    </row>
    <row r="1041" spans="1:11" x14ac:dyDescent="0.25">
      <c r="A1041">
        <v>1996</v>
      </c>
      <c r="B1041" t="s">
        <v>7</v>
      </c>
      <c r="C1041">
        <v>1</v>
      </c>
      <c r="D1041" t="s">
        <v>282</v>
      </c>
      <c r="E1041">
        <v>79</v>
      </c>
      <c r="F1041">
        <v>12</v>
      </c>
      <c r="G1041" t="s">
        <v>193</v>
      </c>
      <c r="H1041">
        <v>63</v>
      </c>
      <c r="I1041" t="str">
        <f t="shared" si="33"/>
        <v>Winner</v>
      </c>
      <c r="J1041">
        <f t="shared" si="34"/>
        <v>1</v>
      </c>
      <c r="K1041" t="str">
        <f t="shared" si="2"/>
        <v>Higher</v>
      </c>
    </row>
    <row r="1042" spans="1:11" x14ac:dyDescent="0.25">
      <c r="A1042">
        <v>1996</v>
      </c>
      <c r="B1042" t="s">
        <v>7</v>
      </c>
      <c r="C1042">
        <v>3</v>
      </c>
      <c r="D1042" t="s">
        <v>220</v>
      </c>
      <c r="E1042">
        <v>90</v>
      </c>
      <c r="F1042">
        <v>2</v>
      </c>
      <c r="G1042" t="s">
        <v>13</v>
      </c>
      <c r="H1042">
        <v>98</v>
      </c>
      <c r="I1042" t="str">
        <f t="shared" si="33"/>
        <v>Loser</v>
      </c>
      <c r="J1042">
        <f t="shared" si="34"/>
        <v>2</v>
      </c>
      <c r="K1042" t="str">
        <f t="shared" si="2"/>
        <v>Lower</v>
      </c>
    </row>
    <row r="1043" spans="1:11" x14ac:dyDescent="0.25">
      <c r="A1043">
        <v>1996</v>
      </c>
      <c r="B1043" t="s">
        <v>12</v>
      </c>
      <c r="C1043">
        <v>7</v>
      </c>
      <c r="D1043" t="s">
        <v>24</v>
      </c>
      <c r="E1043">
        <v>65</v>
      </c>
      <c r="F1043">
        <v>2</v>
      </c>
      <c r="G1043" t="s">
        <v>10</v>
      </c>
      <c r="H1043">
        <v>78</v>
      </c>
      <c r="I1043" t="str">
        <f t="shared" si="33"/>
        <v>Loser</v>
      </c>
      <c r="J1043">
        <f t="shared" si="34"/>
        <v>2</v>
      </c>
      <c r="K1043" t="str">
        <f t="shared" si="2"/>
        <v>Lower</v>
      </c>
    </row>
    <row r="1044" spans="1:11" x14ac:dyDescent="0.25">
      <c r="A1044">
        <v>1996</v>
      </c>
      <c r="B1044" t="s">
        <v>12</v>
      </c>
      <c r="C1044">
        <v>10</v>
      </c>
      <c r="D1044" t="s">
        <v>291</v>
      </c>
      <c r="E1044">
        <v>51</v>
      </c>
      <c r="F1044">
        <v>2</v>
      </c>
      <c r="G1044" t="s">
        <v>1</v>
      </c>
      <c r="H1044">
        <v>76</v>
      </c>
      <c r="I1044" t="str">
        <f t="shared" si="33"/>
        <v>Loser</v>
      </c>
      <c r="J1044">
        <f t="shared" si="34"/>
        <v>2</v>
      </c>
      <c r="K1044" t="str">
        <f t="shared" si="2"/>
        <v>Lower</v>
      </c>
    </row>
    <row r="1045" spans="1:11" x14ac:dyDescent="0.25">
      <c r="A1045">
        <v>1996</v>
      </c>
      <c r="B1045" t="s">
        <v>12</v>
      </c>
      <c r="C1045">
        <v>6</v>
      </c>
      <c r="D1045" t="s">
        <v>226</v>
      </c>
      <c r="E1045">
        <v>73</v>
      </c>
      <c r="F1045">
        <v>3</v>
      </c>
      <c r="G1045" t="s">
        <v>35</v>
      </c>
      <c r="H1045">
        <v>87</v>
      </c>
      <c r="I1045" t="str">
        <f t="shared" si="33"/>
        <v>Loser</v>
      </c>
      <c r="J1045">
        <f t="shared" si="34"/>
        <v>3</v>
      </c>
      <c r="K1045" t="str">
        <f t="shared" si="2"/>
        <v>Lower</v>
      </c>
    </row>
    <row r="1046" spans="1:11" x14ac:dyDescent="0.25">
      <c r="A1046">
        <v>1996</v>
      </c>
      <c r="B1046" t="s">
        <v>12</v>
      </c>
      <c r="C1046">
        <v>10</v>
      </c>
      <c r="D1046" t="s">
        <v>110</v>
      </c>
      <c r="E1046">
        <v>62</v>
      </c>
      <c r="F1046">
        <v>2</v>
      </c>
      <c r="G1046" t="s">
        <v>162</v>
      </c>
      <c r="H1046">
        <v>65</v>
      </c>
      <c r="I1046" t="str">
        <f t="shared" si="33"/>
        <v>Loser</v>
      </c>
      <c r="J1046">
        <f t="shared" si="34"/>
        <v>2</v>
      </c>
      <c r="K1046" t="str">
        <f t="shared" si="2"/>
        <v>Lower</v>
      </c>
    </row>
    <row r="1047" spans="1:11" x14ac:dyDescent="0.25">
      <c r="A1047">
        <v>1996</v>
      </c>
      <c r="B1047" t="s">
        <v>12</v>
      </c>
      <c r="C1047">
        <v>11</v>
      </c>
      <c r="D1047" t="s">
        <v>178</v>
      </c>
      <c r="E1047">
        <v>89</v>
      </c>
      <c r="F1047">
        <v>3</v>
      </c>
      <c r="G1047" t="s">
        <v>160</v>
      </c>
      <c r="H1047">
        <v>103</v>
      </c>
      <c r="I1047" t="str">
        <f t="shared" si="33"/>
        <v>Loser</v>
      </c>
      <c r="J1047">
        <f t="shared" si="34"/>
        <v>3</v>
      </c>
      <c r="K1047" t="str">
        <f t="shared" si="2"/>
        <v>Lower</v>
      </c>
    </row>
    <row r="1048" spans="1:11" x14ac:dyDescent="0.25">
      <c r="A1048">
        <v>1996</v>
      </c>
      <c r="B1048" t="s">
        <v>12</v>
      </c>
      <c r="C1048">
        <v>6</v>
      </c>
      <c r="D1048" t="s">
        <v>3</v>
      </c>
      <c r="E1048">
        <v>68</v>
      </c>
      <c r="F1048">
        <v>3</v>
      </c>
      <c r="G1048" t="s">
        <v>40</v>
      </c>
      <c r="H1048">
        <v>64</v>
      </c>
      <c r="I1048" t="str">
        <f t="shared" si="33"/>
        <v>Winner</v>
      </c>
      <c r="J1048">
        <f t="shared" si="34"/>
        <v>6</v>
      </c>
      <c r="K1048" t="str">
        <f t="shared" si="2"/>
        <v>Higher</v>
      </c>
    </row>
    <row r="1049" spans="1:11" x14ac:dyDescent="0.25">
      <c r="A1049">
        <v>1996</v>
      </c>
      <c r="B1049" t="s">
        <v>12</v>
      </c>
      <c r="C1049">
        <v>7</v>
      </c>
      <c r="D1049" t="s">
        <v>17</v>
      </c>
      <c r="E1049">
        <v>62</v>
      </c>
      <c r="F1049">
        <v>2</v>
      </c>
      <c r="G1049" t="s">
        <v>13</v>
      </c>
      <c r="H1049">
        <v>73</v>
      </c>
      <c r="I1049" t="str">
        <f t="shared" si="33"/>
        <v>Loser</v>
      </c>
      <c r="J1049">
        <f t="shared" si="34"/>
        <v>2</v>
      </c>
      <c r="K1049" t="str">
        <f t="shared" si="2"/>
        <v>Lower</v>
      </c>
    </row>
    <row r="1050" spans="1:11" x14ac:dyDescent="0.25">
      <c r="A1050">
        <v>1996</v>
      </c>
      <c r="B1050" t="s">
        <v>12</v>
      </c>
      <c r="C1050">
        <v>6</v>
      </c>
      <c r="D1050" t="s">
        <v>94</v>
      </c>
      <c r="E1050">
        <v>73</v>
      </c>
      <c r="F1050">
        <v>3</v>
      </c>
      <c r="G1050" t="s">
        <v>220</v>
      </c>
      <c r="H1050">
        <v>92</v>
      </c>
      <c r="I1050" t="str">
        <f t="shared" si="33"/>
        <v>Loser</v>
      </c>
      <c r="J1050">
        <f t="shared" si="34"/>
        <v>3</v>
      </c>
      <c r="K1050" t="str">
        <f t="shared" si="2"/>
        <v>Lower</v>
      </c>
    </row>
    <row r="1051" spans="1:11" x14ac:dyDescent="0.25">
      <c r="A1051">
        <v>1996</v>
      </c>
      <c r="B1051" t="s">
        <v>12</v>
      </c>
      <c r="C1051">
        <v>1</v>
      </c>
      <c r="D1051" t="s">
        <v>102</v>
      </c>
      <c r="E1051">
        <v>69</v>
      </c>
      <c r="F1051">
        <v>8</v>
      </c>
      <c r="G1051" t="s">
        <v>144</v>
      </c>
      <c r="H1051">
        <v>76</v>
      </c>
      <c r="I1051" t="str">
        <f t="shared" si="33"/>
        <v>Loser</v>
      </c>
      <c r="J1051">
        <f t="shared" si="34"/>
        <v>8</v>
      </c>
      <c r="K1051" t="str">
        <f t="shared" si="2"/>
        <v>Lower</v>
      </c>
    </row>
    <row r="1052" spans="1:11" x14ac:dyDescent="0.25">
      <c r="A1052">
        <v>1996</v>
      </c>
      <c r="B1052" t="s">
        <v>12</v>
      </c>
      <c r="C1052">
        <v>5</v>
      </c>
      <c r="D1052" t="s">
        <v>109</v>
      </c>
      <c r="E1052">
        <v>67</v>
      </c>
      <c r="F1052">
        <v>4</v>
      </c>
      <c r="G1052" t="s">
        <v>182</v>
      </c>
      <c r="H1052">
        <v>73</v>
      </c>
      <c r="I1052" t="str">
        <f t="shared" si="33"/>
        <v>Loser</v>
      </c>
      <c r="J1052">
        <f t="shared" si="34"/>
        <v>4</v>
      </c>
      <c r="K1052" t="str">
        <f t="shared" si="2"/>
        <v>Lower</v>
      </c>
    </row>
    <row r="1053" spans="1:11" x14ac:dyDescent="0.25">
      <c r="A1053">
        <v>1996</v>
      </c>
      <c r="B1053" t="s">
        <v>12</v>
      </c>
      <c r="C1053">
        <v>1</v>
      </c>
      <c r="D1053" t="s">
        <v>91</v>
      </c>
      <c r="E1053">
        <v>84</v>
      </c>
      <c r="F1053">
        <v>9</v>
      </c>
      <c r="G1053" t="s">
        <v>207</v>
      </c>
      <c r="H1053">
        <v>60</v>
      </c>
      <c r="I1053" t="str">
        <f t="shared" si="33"/>
        <v>Winner</v>
      </c>
      <c r="J1053">
        <f t="shared" si="34"/>
        <v>1</v>
      </c>
      <c r="K1053" t="str">
        <f t="shared" si="2"/>
        <v>Higher</v>
      </c>
    </row>
    <row r="1054" spans="1:11" x14ac:dyDescent="0.25">
      <c r="A1054">
        <v>1996</v>
      </c>
      <c r="B1054" t="s">
        <v>12</v>
      </c>
      <c r="C1054">
        <v>12</v>
      </c>
      <c r="D1054" t="s">
        <v>292</v>
      </c>
      <c r="E1054">
        <v>58</v>
      </c>
      <c r="F1054">
        <v>4</v>
      </c>
      <c r="G1054" t="s">
        <v>6</v>
      </c>
      <c r="H1054">
        <v>69</v>
      </c>
      <c r="I1054" t="str">
        <f t="shared" si="33"/>
        <v>Loser</v>
      </c>
      <c r="J1054">
        <f t="shared" si="34"/>
        <v>4</v>
      </c>
      <c r="K1054" t="str">
        <f t="shared" si="2"/>
        <v>Lower</v>
      </c>
    </row>
    <row r="1055" spans="1:11" x14ac:dyDescent="0.25">
      <c r="A1055">
        <v>1996</v>
      </c>
      <c r="B1055" t="s">
        <v>12</v>
      </c>
      <c r="C1055">
        <v>1</v>
      </c>
      <c r="D1055" t="s">
        <v>282</v>
      </c>
      <c r="E1055">
        <v>79</v>
      </c>
      <c r="F1055">
        <v>9</v>
      </c>
      <c r="G1055" t="s">
        <v>189</v>
      </c>
      <c r="H1055">
        <v>74</v>
      </c>
      <c r="I1055" t="str">
        <f t="shared" si="33"/>
        <v>Winner</v>
      </c>
      <c r="J1055">
        <f t="shared" si="34"/>
        <v>1</v>
      </c>
      <c r="K1055" t="str">
        <f t="shared" si="2"/>
        <v>Higher</v>
      </c>
    </row>
    <row r="1056" spans="1:11" x14ac:dyDescent="0.25">
      <c r="A1056">
        <v>1996</v>
      </c>
      <c r="B1056" t="s">
        <v>12</v>
      </c>
      <c r="C1056">
        <v>12</v>
      </c>
      <c r="D1056" t="s">
        <v>193</v>
      </c>
      <c r="E1056">
        <v>65</v>
      </c>
      <c r="F1056">
        <v>4</v>
      </c>
      <c r="G1056" t="s">
        <v>11</v>
      </c>
      <c r="H1056">
        <v>56</v>
      </c>
      <c r="I1056" t="str">
        <f t="shared" si="33"/>
        <v>Winner</v>
      </c>
      <c r="J1056">
        <f t="shared" si="34"/>
        <v>12</v>
      </c>
      <c r="K1056" t="str">
        <f t="shared" si="2"/>
        <v>Higher</v>
      </c>
    </row>
    <row r="1057" spans="1:11" x14ac:dyDescent="0.25">
      <c r="A1057">
        <v>1996</v>
      </c>
      <c r="B1057" t="s">
        <v>12</v>
      </c>
      <c r="C1057">
        <v>5</v>
      </c>
      <c r="D1057" t="s">
        <v>186</v>
      </c>
      <c r="E1057">
        <v>63</v>
      </c>
      <c r="F1057">
        <v>13</v>
      </c>
      <c r="G1057" t="s">
        <v>146</v>
      </c>
      <c r="H1057">
        <v>41</v>
      </c>
      <c r="I1057" t="str">
        <f t="shared" si="33"/>
        <v>Winner</v>
      </c>
      <c r="J1057">
        <f t="shared" si="34"/>
        <v>5</v>
      </c>
      <c r="K1057" t="str">
        <f t="shared" si="2"/>
        <v>Higher</v>
      </c>
    </row>
    <row r="1058" spans="1:11" x14ac:dyDescent="0.25">
      <c r="A1058">
        <v>1996</v>
      </c>
      <c r="B1058" t="s">
        <v>12</v>
      </c>
      <c r="C1058">
        <v>1</v>
      </c>
      <c r="D1058" t="s">
        <v>127</v>
      </c>
      <c r="E1058">
        <v>95</v>
      </c>
      <c r="F1058">
        <v>9</v>
      </c>
      <c r="G1058" t="s">
        <v>286</v>
      </c>
      <c r="H1058">
        <v>81</v>
      </c>
      <c r="I1058" t="str">
        <f t="shared" si="33"/>
        <v>Winner</v>
      </c>
      <c r="J1058">
        <f t="shared" si="34"/>
        <v>1</v>
      </c>
      <c r="K1058" t="str">
        <f t="shared" si="2"/>
        <v>Higher</v>
      </c>
    </row>
    <row r="1059" spans="1:11" x14ac:dyDescent="0.25">
      <c r="A1059">
        <v>1996</v>
      </c>
      <c r="B1059" t="s">
        <v>18</v>
      </c>
      <c r="C1059">
        <v>7</v>
      </c>
      <c r="D1059" t="s">
        <v>21</v>
      </c>
      <c r="E1059">
        <v>76</v>
      </c>
      <c r="F1059">
        <v>10</v>
      </c>
      <c r="G1059" t="s">
        <v>110</v>
      </c>
      <c r="H1059">
        <v>80</v>
      </c>
      <c r="I1059" t="str">
        <f t="shared" si="33"/>
        <v>Loser</v>
      </c>
      <c r="J1059">
        <f t="shared" si="34"/>
        <v>10</v>
      </c>
      <c r="K1059" t="str">
        <f t="shared" si="2"/>
        <v>Lower</v>
      </c>
    </row>
    <row r="1060" spans="1:11" x14ac:dyDescent="0.25">
      <c r="A1060">
        <v>1996</v>
      </c>
      <c r="B1060" t="s">
        <v>18</v>
      </c>
      <c r="C1060">
        <v>6</v>
      </c>
      <c r="D1060" t="s">
        <v>8</v>
      </c>
      <c r="E1060">
        <v>51</v>
      </c>
      <c r="F1060">
        <v>11</v>
      </c>
      <c r="G1060" t="s">
        <v>178</v>
      </c>
      <c r="H1060">
        <v>64</v>
      </c>
      <c r="I1060" t="str">
        <f t="shared" si="33"/>
        <v>Loser</v>
      </c>
      <c r="J1060">
        <f t="shared" si="34"/>
        <v>11</v>
      </c>
      <c r="K1060" t="str">
        <f t="shared" si="2"/>
        <v>Lower</v>
      </c>
    </row>
    <row r="1061" spans="1:11" x14ac:dyDescent="0.25">
      <c r="A1061">
        <v>1996</v>
      </c>
      <c r="B1061" t="s">
        <v>18</v>
      </c>
      <c r="C1061">
        <v>3</v>
      </c>
      <c r="D1061" t="s">
        <v>160</v>
      </c>
      <c r="E1061">
        <v>90</v>
      </c>
      <c r="F1061">
        <v>14</v>
      </c>
      <c r="G1061" t="s">
        <v>195</v>
      </c>
      <c r="H1061">
        <v>79</v>
      </c>
      <c r="I1061" t="str">
        <f t="shared" si="33"/>
        <v>Winner</v>
      </c>
      <c r="J1061">
        <f t="shared" si="34"/>
        <v>3</v>
      </c>
      <c r="K1061" t="str">
        <f t="shared" si="2"/>
        <v>Higher</v>
      </c>
    </row>
    <row r="1062" spans="1:11" x14ac:dyDescent="0.25">
      <c r="A1062">
        <v>1996</v>
      </c>
      <c r="B1062" t="s">
        <v>18</v>
      </c>
      <c r="C1062">
        <v>7</v>
      </c>
      <c r="D1062" t="s">
        <v>24</v>
      </c>
      <c r="E1062">
        <v>61</v>
      </c>
      <c r="F1062">
        <v>10</v>
      </c>
      <c r="G1062" t="s">
        <v>43</v>
      </c>
      <c r="H1062">
        <v>43</v>
      </c>
      <c r="I1062" t="str">
        <f t="shared" si="33"/>
        <v>Winner</v>
      </c>
      <c r="J1062">
        <f t="shared" si="34"/>
        <v>7</v>
      </c>
      <c r="K1062" t="str">
        <f t="shared" si="2"/>
        <v>Higher</v>
      </c>
    </row>
    <row r="1063" spans="1:11" x14ac:dyDescent="0.25">
      <c r="A1063">
        <v>1996</v>
      </c>
      <c r="B1063" t="s">
        <v>18</v>
      </c>
      <c r="C1063">
        <v>2</v>
      </c>
      <c r="D1063" t="s">
        <v>10</v>
      </c>
      <c r="E1063">
        <v>66</v>
      </c>
      <c r="F1063">
        <v>15</v>
      </c>
      <c r="G1063" t="s">
        <v>266</v>
      </c>
      <c r="H1063">
        <v>61</v>
      </c>
      <c r="I1063" t="str">
        <f t="shared" si="33"/>
        <v>Winner</v>
      </c>
      <c r="J1063">
        <f t="shared" si="34"/>
        <v>2</v>
      </c>
      <c r="K1063" t="str">
        <f t="shared" si="2"/>
        <v>Higher</v>
      </c>
    </row>
    <row r="1064" spans="1:11" x14ac:dyDescent="0.25">
      <c r="A1064">
        <v>1996</v>
      </c>
      <c r="B1064" t="s">
        <v>18</v>
      </c>
      <c r="C1064">
        <v>6</v>
      </c>
      <c r="D1064" t="s">
        <v>226</v>
      </c>
      <c r="E1064">
        <v>81</v>
      </c>
      <c r="F1064">
        <v>11</v>
      </c>
      <c r="G1064" t="s">
        <v>218</v>
      </c>
      <c r="H1064">
        <v>79</v>
      </c>
      <c r="I1064" t="str">
        <f t="shared" si="33"/>
        <v>Winner</v>
      </c>
      <c r="J1064">
        <f t="shared" si="34"/>
        <v>6</v>
      </c>
      <c r="K1064" t="str">
        <f t="shared" si="2"/>
        <v>Higher</v>
      </c>
    </row>
    <row r="1065" spans="1:11" x14ac:dyDescent="0.25">
      <c r="A1065">
        <v>1996</v>
      </c>
      <c r="B1065" t="s">
        <v>18</v>
      </c>
      <c r="C1065">
        <v>3</v>
      </c>
      <c r="D1065" t="s">
        <v>35</v>
      </c>
      <c r="E1065">
        <v>90</v>
      </c>
      <c r="F1065">
        <v>14</v>
      </c>
      <c r="G1065" t="s">
        <v>47</v>
      </c>
      <c r="H1065">
        <v>51</v>
      </c>
      <c r="I1065" t="str">
        <f t="shared" si="33"/>
        <v>Winner</v>
      </c>
      <c r="J1065">
        <f t="shared" si="34"/>
        <v>3</v>
      </c>
      <c r="K1065" t="str">
        <f t="shared" si="2"/>
        <v>Higher</v>
      </c>
    </row>
    <row r="1066" spans="1:11" x14ac:dyDescent="0.25">
      <c r="A1066">
        <v>1996</v>
      </c>
      <c r="B1066" t="s">
        <v>18</v>
      </c>
      <c r="C1066">
        <v>7</v>
      </c>
      <c r="D1066" t="s">
        <v>161</v>
      </c>
      <c r="E1066">
        <v>79</v>
      </c>
      <c r="F1066">
        <v>10</v>
      </c>
      <c r="G1066" t="s">
        <v>291</v>
      </c>
      <c r="H1066">
        <v>91</v>
      </c>
      <c r="I1066" t="str">
        <f t="shared" si="33"/>
        <v>Loser</v>
      </c>
      <c r="J1066">
        <f t="shared" si="34"/>
        <v>10</v>
      </c>
      <c r="K1066" t="str">
        <f t="shared" si="2"/>
        <v>Lower</v>
      </c>
    </row>
    <row r="1067" spans="1:11" x14ac:dyDescent="0.25">
      <c r="A1067">
        <v>1996</v>
      </c>
      <c r="B1067" t="s">
        <v>18</v>
      </c>
      <c r="C1067">
        <v>2</v>
      </c>
      <c r="D1067" t="s">
        <v>1</v>
      </c>
      <c r="E1067">
        <v>92</v>
      </c>
      <c r="F1067">
        <v>15</v>
      </c>
      <c r="G1067" t="s">
        <v>252</v>
      </c>
      <c r="H1067">
        <v>54</v>
      </c>
      <c r="I1067" t="str">
        <f t="shared" si="33"/>
        <v>Winner</v>
      </c>
      <c r="J1067">
        <f t="shared" si="34"/>
        <v>2</v>
      </c>
      <c r="K1067" t="str">
        <f t="shared" si="2"/>
        <v>Higher</v>
      </c>
    </row>
    <row r="1068" spans="1:11" x14ac:dyDescent="0.25">
      <c r="A1068">
        <v>1996</v>
      </c>
      <c r="B1068" t="s">
        <v>18</v>
      </c>
      <c r="C1068">
        <v>2</v>
      </c>
      <c r="D1068" t="s">
        <v>13</v>
      </c>
      <c r="E1068">
        <v>93</v>
      </c>
      <c r="F1068">
        <v>15</v>
      </c>
      <c r="G1068" t="s">
        <v>131</v>
      </c>
      <c r="H1068">
        <v>56</v>
      </c>
      <c r="I1068" t="str">
        <f t="shared" si="33"/>
        <v>Winner</v>
      </c>
      <c r="J1068">
        <f t="shared" si="34"/>
        <v>2</v>
      </c>
      <c r="K1068" t="str">
        <f t="shared" si="2"/>
        <v>Higher</v>
      </c>
    </row>
    <row r="1069" spans="1:11" x14ac:dyDescent="0.25">
      <c r="A1069">
        <v>1996</v>
      </c>
      <c r="B1069" t="s">
        <v>18</v>
      </c>
      <c r="C1069">
        <v>6</v>
      </c>
      <c r="D1069" t="s">
        <v>94</v>
      </c>
      <c r="E1069">
        <v>83</v>
      </c>
      <c r="F1069">
        <v>11</v>
      </c>
      <c r="G1069" t="s">
        <v>293</v>
      </c>
      <c r="H1069">
        <v>62</v>
      </c>
      <c r="I1069" t="str">
        <f t="shared" si="33"/>
        <v>Winner</v>
      </c>
      <c r="J1069">
        <f t="shared" si="34"/>
        <v>6</v>
      </c>
      <c r="K1069" t="str">
        <f t="shared" si="2"/>
        <v>Higher</v>
      </c>
    </row>
    <row r="1070" spans="1:11" x14ac:dyDescent="0.25">
      <c r="A1070">
        <v>1996</v>
      </c>
      <c r="B1070" t="s">
        <v>18</v>
      </c>
      <c r="C1070">
        <v>3</v>
      </c>
      <c r="D1070" t="s">
        <v>220</v>
      </c>
      <c r="E1070">
        <v>74</v>
      </c>
      <c r="F1070">
        <v>14</v>
      </c>
      <c r="G1070" t="s">
        <v>294</v>
      </c>
      <c r="H1070">
        <v>73</v>
      </c>
      <c r="I1070" t="str">
        <f t="shared" si="33"/>
        <v>Winner</v>
      </c>
      <c r="J1070">
        <f t="shared" si="34"/>
        <v>3</v>
      </c>
      <c r="K1070" t="str">
        <f t="shared" si="2"/>
        <v>Higher</v>
      </c>
    </row>
    <row r="1071" spans="1:11" x14ac:dyDescent="0.25">
      <c r="A1071">
        <v>1996</v>
      </c>
      <c r="B1071" t="s">
        <v>18</v>
      </c>
      <c r="C1071">
        <v>7</v>
      </c>
      <c r="D1071" t="s">
        <v>17</v>
      </c>
      <c r="E1071">
        <v>69</v>
      </c>
      <c r="F1071">
        <v>10</v>
      </c>
      <c r="G1071" t="s">
        <v>105</v>
      </c>
      <c r="H1071">
        <v>48</v>
      </c>
      <c r="I1071" t="str">
        <f t="shared" si="33"/>
        <v>Winner</v>
      </c>
      <c r="J1071">
        <f t="shared" si="34"/>
        <v>7</v>
      </c>
      <c r="K1071" t="str">
        <f t="shared" si="2"/>
        <v>Higher</v>
      </c>
    </row>
    <row r="1072" spans="1:11" x14ac:dyDescent="0.25">
      <c r="A1072">
        <v>1996</v>
      </c>
      <c r="B1072" t="s">
        <v>18</v>
      </c>
      <c r="C1072">
        <v>2</v>
      </c>
      <c r="D1072" t="s">
        <v>162</v>
      </c>
      <c r="E1072">
        <v>62</v>
      </c>
      <c r="F1072">
        <v>15</v>
      </c>
      <c r="G1072" t="s">
        <v>295</v>
      </c>
      <c r="H1072">
        <v>50</v>
      </c>
      <c r="I1072" t="str">
        <f t="shared" si="33"/>
        <v>Winner</v>
      </c>
      <c r="J1072">
        <f t="shared" si="34"/>
        <v>2</v>
      </c>
      <c r="K1072" t="str">
        <f t="shared" si="2"/>
        <v>Higher</v>
      </c>
    </row>
    <row r="1073" spans="1:11" x14ac:dyDescent="0.25">
      <c r="A1073">
        <v>1996</v>
      </c>
      <c r="B1073" t="s">
        <v>18</v>
      </c>
      <c r="C1073">
        <v>6</v>
      </c>
      <c r="D1073" t="s">
        <v>3</v>
      </c>
      <c r="E1073">
        <v>82</v>
      </c>
      <c r="F1073">
        <v>11</v>
      </c>
      <c r="G1073" t="s">
        <v>247</v>
      </c>
      <c r="H1073">
        <v>80</v>
      </c>
      <c r="I1073" t="str">
        <f t="shared" si="33"/>
        <v>Winner</v>
      </c>
      <c r="J1073">
        <f t="shared" si="34"/>
        <v>6</v>
      </c>
      <c r="K1073" t="str">
        <f t="shared" si="2"/>
        <v>Higher</v>
      </c>
    </row>
    <row r="1074" spans="1:11" x14ac:dyDescent="0.25">
      <c r="A1074">
        <v>1996</v>
      </c>
      <c r="B1074" t="s">
        <v>18</v>
      </c>
      <c r="C1074">
        <v>3</v>
      </c>
      <c r="D1074" t="s">
        <v>40</v>
      </c>
      <c r="E1074">
        <v>92</v>
      </c>
      <c r="F1074">
        <v>14</v>
      </c>
      <c r="G1074" t="s">
        <v>296</v>
      </c>
      <c r="H1074">
        <v>58</v>
      </c>
      <c r="I1074" t="str">
        <f t="shared" si="33"/>
        <v>Winner</v>
      </c>
      <c r="J1074">
        <f t="shared" si="34"/>
        <v>3</v>
      </c>
      <c r="K1074" t="str">
        <f t="shared" si="2"/>
        <v>Higher</v>
      </c>
    </row>
    <row r="1075" spans="1:11" x14ac:dyDescent="0.25">
      <c r="A1075">
        <v>1996</v>
      </c>
      <c r="B1075" t="s">
        <v>18</v>
      </c>
      <c r="C1075">
        <v>8</v>
      </c>
      <c r="D1075" t="s">
        <v>22</v>
      </c>
      <c r="E1075">
        <v>51</v>
      </c>
      <c r="F1075">
        <v>9</v>
      </c>
      <c r="G1075" t="s">
        <v>286</v>
      </c>
      <c r="H1075">
        <v>58</v>
      </c>
      <c r="I1075" t="str">
        <f t="shared" si="33"/>
        <v>Loser</v>
      </c>
      <c r="J1075">
        <f t="shared" si="34"/>
        <v>9</v>
      </c>
      <c r="K1075" t="str">
        <f t="shared" si="2"/>
        <v>Lower</v>
      </c>
    </row>
    <row r="1076" spans="1:11" x14ac:dyDescent="0.25">
      <c r="A1076">
        <v>1996</v>
      </c>
      <c r="B1076" t="s">
        <v>18</v>
      </c>
      <c r="C1076">
        <v>4</v>
      </c>
      <c r="D1076" t="s">
        <v>6</v>
      </c>
      <c r="E1076">
        <v>88</v>
      </c>
      <c r="F1076">
        <v>13</v>
      </c>
      <c r="G1076" t="s">
        <v>297</v>
      </c>
      <c r="H1076">
        <v>55</v>
      </c>
      <c r="I1076" t="str">
        <f t="shared" si="33"/>
        <v>Winner</v>
      </c>
      <c r="J1076">
        <f t="shared" si="34"/>
        <v>4</v>
      </c>
      <c r="K1076" t="str">
        <f t="shared" si="2"/>
        <v>Higher</v>
      </c>
    </row>
    <row r="1077" spans="1:11" x14ac:dyDescent="0.25">
      <c r="A1077">
        <v>1996</v>
      </c>
      <c r="B1077" t="s">
        <v>18</v>
      </c>
      <c r="C1077">
        <v>5</v>
      </c>
      <c r="D1077" t="s">
        <v>25</v>
      </c>
      <c r="E1077">
        <v>63</v>
      </c>
      <c r="F1077">
        <v>12</v>
      </c>
      <c r="G1077" t="s">
        <v>292</v>
      </c>
      <c r="H1077">
        <v>75</v>
      </c>
      <c r="I1077" t="str">
        <f t="shared" si="33"/>
        <v>Loser</v>
      </c>
      <c r="J1077">
        <f t="shared" si="34"/>
        <v>12</v>
      </c>
      <c r="K1077" t="str">
        <f t="shared" si="2"/>
        <v>Lower</v>
      </c>
    </row>
    <row r="1078" spans="1:11" x14ac:dyDescent="0.25">
      <c r="A1078">
        <v>1996</v>
      </c>
      <c r="B1078" t="s">
        <v>18</v>
      </c>
      <c r="C1078">
        <v>8</v>
      </c>
      <c r="D1078" t="s">
        <v>144</v>
      </c>
      <c r="E1078">
        <v>81</v>
      </c>
      <c r="F1078">
        <v>9</v>
      </c>
      <c r="G1078" t="s">
        <v>145</v>
      </c>
      <c r="H1078">
        <v>74</v>
      </c>
      <c r="I1078" t="str">
        <f t="shared" si="33"/>
        <v>Winner</v>
      </c>
      <c r="J1078">
        <f t="shared" si="34"/>
        <v>8</v>
      </c>
      <c r="K1078" t="str">
        <f t="shared" si="2"/>
        <v>Higher</v>
      </c>
    </row>
    <row r="1079" spans="1:11" x14ac:dyDescent="0.25">
      <c r="A1079">
        <v>1996</v>
      </c>
      <c r="B1079" t="s">
        <v>18</v>
      </c>
      <c r="C1079">
        <v>1</v>
      </c>
      <c r="D1079" t="s">
        <v>102</v>
      </c>
      <c r="E1079">
        <v>73</v>
      </c>
      <c r="F1079">
        <v>16</v>
      </c>
      <c r="G1079" t="s">
        <v>298</v>
      </c>
      <c r="H1079">
        <v>71</v>
      </c>
      <c r="I1079" t="str">
        <f t="shared" si="33"/>
        <v>Winner</v>
      </c>
      <c r="J1079">
        <f t="shared" si="34"/>
        <v>1</v>
      </c>
      <c r="K1079" t="str">
        <f t="shared" si="2"/>
        <v>Higher</v>
      </c>
    </row>
    <row r="1080" spans="1:11" x14ac:dyDescent="0.25">
      <c r="A1080">
        <v>1996</v>
      </c>
      <c r="B1080" t="s">
        <v>18</v>
      </c>
      <c r="C1080">
        <v>4</v>
      </c>
      <c r="D1080" t="s">
        <v>37</v>
      </c>
      <c r="E1080">
        <v>41</v>
      </c>
      <c r="F1080">
        <v>13</v>
      </c>
      <c r="G1080" t="s">
        <v>146</v>
      </c>
      <c r="H1080">
        <v>43</v>
      </c>
      <c r="I1080" t="str">
        <f t="shared" si="33"/>
        <v>Loser</v>
      </c>
      <c r="J1080">
        <f t="shared" si="34"/>
        <v>13</v>
      </c>
      <c r="K1080" t="str">
        <f t="shared" si="2"/>
        <v>Lower</v>
      </c>
    </row>
    <row r="1081" spans="1:11" x14ac:dyDescent="0.25">
      <c r="A1081">
        <v>1996</v>
      </c>
      <c r="B1081" t="s">
        <v>18</v>
      </c>
      <c r="C1081">
        <v>5</v>
      </c>
      <c r="D1081" t="s">
        <v>186</v>
      </c>
      <c r="E1081">
        <v>58</v>
      </c>
      <c r="F1081">
        <v>12</v>
      </c>
      <c r="G1081" t="s">
        <v>108</v>
      </c>
      <c r="H1081">
        <v>51</v>
      </c>
      <c r="I1081" t="str">
        <f t="shared" si="33"/>
        <v>Winner</v>
      </c>
      <c r="J1081">
        <f t="shared" si="34"/>
        <v>5</v>
      </c>
      <c r="K1081" t="str">
        <f t="shared" si="2"/>
        <v>Higher</v>
      </c>
    </row>
    <row r="1082" spans="1:11" x14ac:dyDescent="0.25">
      <c r="A1082">
        <v>1996</v>
      </c>
      <c r="B1082" t="s">
        <v>18</v>
      </c>
      <c r="C1082">
        <v>1</v>
      </c>
      <c r="D1082" t="s">
        <v>127</v>
      </c>
      <c r="E1082">
        <v>68</v>
      </c>
      <c r="F1082">
        <v>16</v>
      </c>
      <c r="G1082" t="s">
        <v>299</v>
      </c>
      <c r="H1082">
        <v>59</v>
      </c>
      <c r="I1082" t="str">
        <f t="shared" si="33"/>
        <v>Winner</v>
      </c>
      <c r="J1082">
        <f t="shared" si="34"/>
        <v>1</v>
      </c>
      <c r="K1082" t="str">
        <f t="shared" si="2"/>
        <v>Higher</v>
      </c>
    </row>
    <row r="1083" spans="1:11" x14ac:dyDescent="0.25">
      <c r="A1083">
        <v>1996</v>
      </c>
      <c r="B1083" t="s">
        <v>18</v>
      </c>
      <c r="C1083">
        <v>1</v>
      </c>
      <c r="D1083" t="s">
        <v>91</v>
      </c>
      <c r="E1083">
        <v>110</v>
      </c>
      <c r="F1083">
        <v>16</v>
      </c>
      <c r="G1083" t="s">
        <v>300</v>
      </c>
      <c r="H1083">
        <v>72</v>
      </c>
      <c r="I1083" t="str">
        <f t="shared" si="33"/>
        <v>Winner</v>
      </c>
      <c r="J1083">
        <f t="shared" si="34"/>
        <v>1</v>
      </c>
      <c r="K1083" t="str">
        <f t="shared" si="2"/>
        <v>Higher</v>
      </c>
    </row>
    <row r="1084" spans="1:11" x14ac:dyDescent="0.25">
      <c r="A1084">
        <v>1996</v>
      </c>
      <c r="B1084" t="s">
        <v>18</v>
      </c>
      <c r="C1084">
        <v>4</v>
      </c>
      <c r="D1084" t="s">
        <v>11</v>
      </c>
      <c r="E1084">
        <v>68</v>
      </c>
      <c r="F1084">
        <v>13</v>
      </c>
      <c r="G1084" t="s">
        <v>227</v>
      </c>
      <c r="H1084">
        <v>44</v>
      </c>
      <c r="I1084" t="str">
        <f t="shared" si="33"/>
        <v>Winner</v>
      </c>
      <c r="J1084">
        <f t="shared" si="34"/>
        <v>4</v>
      </c>
      <c r="K1084" t="str">
        <f t="shared" si="2"/>
        <v>Higher</v>
      </c>
    </row>
    <row r="1085" spans="1:11" x14ac:dyDescent="0.25">
      <c r="A1085">
        <v>1996</v>
      </c>
      <c r="B1085" t="s">
        <v>18</v>
      </c>
      <c r="C1085">
        <v>8</v>
      </c>
      <c r="D1085" t="s">
        <v>301</v>
      </c>
      <c r="E1085">
        <v>48</v>
      </c>
      <c r="F1085">
        <v>9</v>
      </c>
      <c r="G1085" t="s">
        <v>207</v>
      </c>
      <c r="H1085">
        <v>61</v>
      </c>
      <c r="I1085" t="str">
        <f t="shared" si="33"/>
        <v>Loser</v>
      </c>
      <c r="J1085">
        <f t="shared" si="34"/>
        <v>9</v>
      </c>
      <c r="K1085" t="str">
        <f t="shared" si="2"/>
        <v>Lower</v>
      </c>
    </row>
    <row r="1086" spans="1:11" x14ac:dyDescent="0.25">
      <c r="A1086">
        <v>1996</v>
      </c>
      <c r="B1086" t="s">
        <v>18</v>
      </c>
      <c r="C1086">
        <v>5</v>
      </c>
      <c r="D1086" t="s">
        <v>109</v>
      </c>
      <c r="E1086">
        <v>74</v>
      </c>
      <c r="F1086">
        <v>12</v>
      </c>
      <c r="G1086" t="s">
        <v>32</v>
      </c>
      <c r="H1086">
        <v>64</v>
      </c>
      <c r="I1086" t="str">
        <f t="shared" si="33"/>
        <v>Winner</v>
      </c>
      <c r="J1086">
        <f t="shared" si="34"/>
        <v>5</v>
      </c>
      <c r="K1086" t="str">
        <f t="shared" si="2"/>
        <v>Higher</v>
      </c>
    </row>
    <row r="1087" spans="1:11" x14ac:dyDescent="0.25">
      <c r="A1087">
        <v>1996</v>
      </c>
      <c r="B1087" t="s">
        <v>18</v>
      </c>
      <c r="C1087">
        <v>5</v>
      </c>
      <c r="D1087" t="s">
        <v>147</v>
      </c>
      <c r="E1087">
        <v>80</v>
      </c>
      <c r="F1087">
        <v>12</v>
      </c>
      <c r="G1087" t="s">
        <v>193</v>
      </c>
      <c r="H1087">
        <v>86</v>
      </c>
      <c r="I1087" t="str">
        <f t="shared" si="33"/>
        <v>Loser</v>
      </c>
      <c r="J1087">
        <f t="shared" si="34"/>
        <v>12</v>
      </c>
      <c r="K1087" t="str">
        <f t="shared" si="2"/>
        <v>Lower</v>
      </c>
    </row>
    <row r="1088" spans="1:11" x14ac:dyDescent="0.25">
      <c r="A1088">
        <v>1996</v>
      </c>
      <c r="B1088" t="s">
        <v>18</v>
      </c>
      <c r="C1088">
        <v>8</v>
      </c>
      <c r="D1088" t="s">
        <v>223</v>
      </c>
      <c r="E1088">
        <v>58</v>
      </c>
      <c r="F1088">
        <v>9</v>
      </c>
      <c r="G1088" t="s">
        <v>189</v>
      </c>
      <c r="H1088">
        <v>66</v>
      </c>
      <c r="I1088" t="str">
        <f t="shared" si="33"/>
        <v>Loser</v>
      </c>
      <c r="J1088">
        <f t="shared" si="34"/>
        <v>9</v>
      </c>
      <c r="K1088" t="str">
        <f t="shared" si="2"/>
        <v>Lower</v>
      </c>
    </row>
    <row r="1089" spans="1:11" x14ac:dyDescent="0.25">
      <c r="A1089">
        <v>1996</v>
      </c>
      <c r="B1089" t="s">
        <v>18</v>
      </c>
      <c r="C1089">
        <v>4</v>
      </c>
      <c r="D1089" t="s">
        <v>182</v>
      </c>
      <c r="E1089">
        <v>72</v>
      </c>
      <c r="F1089">
        <v>13</v>
      </c>
      <c r="G1089" t="s">
        <v>302</v>
      </c>
      <c r="H1089">
        <v>43</v>
      </c>
      <c r="I1089" t="str">
        <f t="shared" si="33"/>
        <v>Winner</v>
      </c>
      <c r="J1089">
        <f t="shared" si="34"/>
        <v>4</v>
      </c>
      <c r="K1089" t="str">
        <f t="shared" si="2"/>
        <v>Higher</v>
      </c>
    </row>
    <row r="1090" spans="1:11" x14ac:dyDescent="0.25">
      <c r="A1090">
        <v>1996</v>
      </c>
      <c r="B1090" t="s">
        <v>18</v>
      </c>
      <c r="C1090">
        <v>1</v>
      </c>
      <c r="D1090" t="s">
        <v>282</v>
      </c>
      <c r="E1090">
        <v>92</v>
      </c>
      <c r="F1090">
        <v>16</v>
      </c>
      <c r="G1090" t="s">
        <v>232</v>
      </c>
      <c r="H1090">
        <v>70</v>
      </c>
      <c r="I1090" t="str">
        <f t="shared" ref="I1090:I1153" si="35">IF($E1090&gt;$H1090,"Winner","Loser")</f>
        <v>Winner</v>
      </c>
      <c r="J1090">
        <f t="shared" ref="J1090:J1153" si="36">IF($E1090&gt;$H1090,$C1090,$F1090)</f>
        <v>1</v>
      </c>
      <c r="K1090" t="str">
        <f t="shared" si="2"/>
        <v>Higher</v>
      </c>
    </row>
    <row r="1091" spans="1:11" x14ac:dyDescent="0.25">
      <c r="A1091">
        <v>1995</v>
      </c>
      <c r="B1091" t="s">
        <v>0</v>
      </c>
      <c r="C1091">
        <v>2</v>
      </c>
      <c r="D1091" t="s">
        <v>193</v>
      </c>
      <c r="E1091">
        <v>78</v>
      </c>
      <c r="F1091">
        <v>1</v>
      </c>
      <c r="G1091" t="s">
        <v>37</v>
      </c>
      <c r="H1091">
        <v>89</v>
      </c>
      <c r="I1091" t="str">
        <f t="shared" si="35"/>
        <v>Loser</v>
      </c>
      <c r="J1091">
        <f t="shared" si="36"/>
        <v>1</v>
      </c>
      <c r="K1091" t="str">
        <f t="shared" si="2"/>
        <v>Lower</v>
      </c>
    </row>
    <row r="1092" spans="1:11" x14ac:dyDescent="0.25">
      <c r="A1092">
        <v>1995</v>
      </c>
      <c r="B1092" t="s">
        <v>2</v>
      </c>
      <c r="C1092">
        <v>4</v>
      </c>
      <c r="D1092" t="s">
        <v>165</v>
      </c>
      <c r="E1092">
        <v>61</v>
      </c>
      <c r="F1092">
        <v>1</v>
      </c>
      <c r="G1092" t="s">
        <v>37</v>
      </c>
      <c r="H1092">
        <v>74</v>
      </c>
      <c r="I1092" t="str">
        <f t="shared" si="35"/>
        <v>Loser</v>
      </c>
      <c r="J1092">
        <f t="shared" si="36"/>
        <v>1</v>
      </c>
      <c r="K1092" t="str">
        <f t="shared" si="2"/>
        <v>Lower</v>
      </c>
    </row>
    <row r="1093" spans="1:11" x14ac:dyDescent="0.25">
      <c r="A1093">
        <v>1995</v>
      </c>
      <c r="B1093" t="s">
        <v>2</v>
      </c>
      <c r="C1093">
        <v>2</v>
      </c>
      <c r="D1093" t="s">
        <v>193</v>
      </c>
      <c r="E1093">
        <v>75</v>
      </c>
      <c r="F1093">
        <v>2</v>
      </c>
      <c r="G1093" t="s">
        <v>94</v>
      </c>
      <c r="H1093">
        <v>68</v>
      </c>
      <c r="I1093" t="str">
        <f t="shared" si="35"/>
        <v>Winner</v>
      </c>
      <c r="J1093">
        <f t="shared" si="36"/>
        <v>2</v>
      </c>
      <c r="K1093" t="str">
        <f t="shared" si="2"/>
        <v>Higher</v>
      </c>
    </row>
    <row r="1094" spans="1:11" x14ac:dyDescent="0.25">
      <c r="A1094">
        <v>1995</v>
      </c>
      <c r="B1094" t="s">
        <v>4</v>
      </c>
      <c r="C1094">
        <v>4</v>
      </c>
      <c r="D1094" t="s">
        <v>165</v>
      </c>
      <c r="E1094">
        <v>68</v>
      </c>
      <c r="F1094">
        <v>2</v>
      </c>
      <c r="G1094" t="s">
        <v>282</v>
      </c>
      <c r="H1094">
        <v>54</v>
      </c>
      <c r="I1094" t="str">
        <f t="shared" si="35"/>
        <v>Winner</v>
      </c>
      <c r="J1094">
        <f t="shared" si="36"/>
        <v>4</v>
      </c>
      <c r="K1094" t="str">
        <f t="shared" si="2"/>
        <v>Higher</v>
      </c>
    </row>
    <row r="1095" spans="1:11" x14ac:dyDescent="0.25">
      <c r="A1095">
        <v>1995</v>
      </c>
      <c r="B1095" t="s">
        <v>4</v>
      </c>
      <c r="C1095">
        <v>4</v>
      </c>
      <c r="D1095" t="s">
        <v>113</v>
      </c>
      <c r="E1095">
        <v>61</v>
      </c>
      <c r="F1095">
        <v>2</v>
      </c>
      <c r="G1095" t="s">
        <v>193</v>
      </c>
      <c r="H1095">
        <v>68</v>
      </c>
      <c r="I1095" t="str">
        <f t="shared" si="35"/>
        <v>Loser</v>
      </c>
      <c r="J1095">
        <f t="shared" si="36"/>
        <v>2</v>
      </c>
      <c r="K1095" t="str">
        <f t="shared" si="2"/>
        <v>Lower</v>
      </c>
    </row>
    <row r="1096" spans="1:11" x14ac:dyDescent="0.25">
      <c r="A1096">
        <v>1995</v>
      </c>
      <c r="B1096" t="s">
        <v>4</v>
      </c>
      <c r="C1096">
        <v>1</v>
      </c>
      <c r="D1096" t="s">
        <v>91</v>
      </c>
      <c r="E1096">
        <v>61</v>
      </c>
      <c r="F1096">
        <v>2</v>
      </c>
      <c r="G1096" t="s">
        <v>94</v>
      </c>
      <c r="H1096">
        <v>74</v>
      </c>
      <c r="I1096" t="str">
        <f t="shared" si="35"/>
        <v>Loser</v>
      </c>
      <c r="J1096">
        <f t="shared" si="36"/>
        <v>2</v>
      </c>
      <c r="K1096" t="str">
        <f t="shared" si="2"/>
        <v>Lower</v>
      </c>
    </row>
    <row r="1097" spans="1:11" x14ac:dyDescent="0.25">
      <c r="A1097">
        <v>1995</v>
      </c>
      <c r="B1097" t="s">
        <v>4</v>
      </c>
      <c r="C1097">
        <v>1</v>
      </c>
      <c r="D1097" t="s">
        <v>37</v>
      </c>
      <c r="E1097">
        <v>102</v>
      </c>
      <c r="F1097">
        <v>2</v>
      </c>
      <c r="G1097" t="s">
        <v>127</v>
      </c>
      <c r="H1097">
        <v>96</v>
      </c>
      <c r="I1097" t="str">
        <f t="shared" si="35"/>
        <v>Winner</v>
      </c>
      <c r="J1097">
        <f t="shared" si="36"/>
        <v>1</v>
      </c>
      <c r="K1097" t="str">
        <f t="shared" si="2"/>
        <v>Higher</v>
      </c>
    </row>
    <row r="1098" spans="1:11" x14ac:dyDescent="0.25">
      <c r="A1098">
        <v>1995</v>
      </c>
      <c r="B1098" t="s">
        <v>7</v>
      </c>
      <c r="C1098">
        <v>1</v>
      </c>
      <c r="D1098" t="s">
        <v>1</v>
      </c>
      <c r="E1098">
        <v>58</v>
      </c>
      <c r="F1098">
        <v>4</v>
      </c>
      <c r="G1098" t="s">
        <v>113</v>
      </c>
      <c r="H1098">
        <v>67</v>
      </c>
      <c r="I1098" t="str">
        <f t="shared" si="35"/>
        <v>Loser</v>
      </c>
      <c r="J1098">
        <f t="shared" si="36"/>
        <v>4</v>
      </c>
      <c r="K1098" t="str">
        <f t="shared" si="2"/>
        <v>Lower</v>
      </c>
    </row>
    <row r="1099" spans="1:11" x14ac:dyDescent="0.25">
      <c r="A1099">
        <v>1995</v>
      </c>
      <c r="B1099" t="s">
        <v>7</v>
      </c>
      <c r="C1099">
        <v>1</v>
      </c>
      <c r="D1099" t="s">
        <v>162</v>
      </c>
      <c r="E1099">
        <v>66</v>
      </c>
      <c r="F1099">
        <v>4</v>
      </c>
      <c r="G1099" t="s">
        <v>165</v>
      </c>
      <c r="H1099">
        <v>71</v>
      </c>
      <c r="I1099" t="str">
        <f t="shared" si="35"/>
        <v>Loser</v>
      </c>
      <c r="J1099">
        <f t="shared" si="36"/>
        <v>4</v>
      </c>
      <c r="K1099" t="str">
        <f t="shared" si="2"/>
        <v>Lower</v>
      </c>
    </row>
    <row r="1100" spans="1:11" x14ac:dyDescent="0.25">
      <c r="A1100">
        <v>1995</v>
      </c>
      <c r="B1100" t="s">
        <v>7</v>
      </c>
      <c r="C1100">
        <v>6</v>
      </c>
      <c r="D1100" t="s">
        <v>25</v>
      </c>
      <c r="E1100">
        <v>91</v>
      </c>
      <c r="F1100">
        <v>2</v>
      </c>
      <c r="G1100" t="s">
        <v>193</v>
      </c>
      <c r="H1100">
        <v>96</v>
      </c>
      <c r="I1100" t="str">
        <f t="shared" si="35"/>
        <v>Loser</v>
      </c>
      <c r="J1100">
        <f t="shared" si="36"/>
        <v>2</v>
      </c>
      <c r="K1100" t="str">
        <f t="shared" si="2"/>
        <v>Lower</v>
      </c>
    </row>
    <row r="1101" spans="1:11" x14ac:dyDescent="0.25">
      <c r="A1101">
        <v>1995</v>
      </c>
      <c r="B1101" t="s">
        <v>7</v>
      </c>
      <c r="C1101">
        <v>6</v>
      </c>
      <c r="D1101" t="s">
        <v>247</v>
      </c>
      <c r="E1101">
        <v>51</v>
      </c>
      <c r="F1101">
        <v>2</v>
      </c>
      <c r="G1101" t="s">
        <v>282</v>
      </c>
      <c r="H1101">
        <v>76</v>
      </c>
      <c r="I1101" t="str">
        <f t="shared" si="35"/>
        <v>Loser</v>
      </c>
      <c r="J1101">
        <f t="shared" si="36"/>
        <v>2</v>
      </c>
      <c r="K1101" t="str">
        <f t="shared" si="2"/>
        <v>Lower</v>
      </c>
    </row>
    <row r="1102" spans="1:11" x14ac:dyDescent="0.25">
      <c r="A1102">
        <v>1995</v>
      </c>
      <c r="B1102" t="s">
        <v>7</v>
      </c>
      <c r="C1102">
        <v>3</v>
      </c>
      <c r="D1102" t="s">
        <v>161</v>
      </c>
      <c r="E1102">
        <v>89</v>
      </c>
      <c r="F1102">
        <v>2</v>
      </c>
      <c r="G1102" t="s">
        <v>127</v>
      </c>
      <c r="H1102">
        <v>99</v>
      </c>
      <c r="I1102" t="str">
        <f t="shared" si="35"/>
        <v>Loser</v>
      </c>
      <c r="J1102">
        <f t="shared" si="36"/>
        <v>2</v>
      </c>
      <c r="K1102" t="str">
        <f t="shared" si="2"/>
        <v>Lower</v>
      </c>
    </row>
    <row r="1103" spans="1:11" x14ac:dyDescent="0.25">
      <c r="A1103">
        <v>1995</v>
      </c>
      <c r="B1103" t="s">
        <v>7</v>
      </c>
      <c r="C1103">
        <v>6</v>
      </c>
      <c r="D1103" t="s">
        <v>13</v>
      </c>
      <c r="E1103">
        <v>64</v>
      </c>
      <c r="F1103">
        <v>2</v>
      </c>
      <c r="G1103" t="s">
        <v>94</v>
      </c>
      <c r="H1103">
        <v>74</v>
      </c>
      <c r="I1103" t="str">
        <f t="shared" si="35"/>
        <v>Loser</v>
      </c>
      <c r="J1103">
        <f t="shared" si="36"/>
        <v>2</v>
      </c>
      <c r="K1103" t="str">
        <f t="shared" si="2"/>
        <v>Lower</v>
      </c>
    </row>
    <row r="1104" spans="1:11" x14ac:dyDescent="0.25">
      <c r="A1104">
        <v>1995</v>
      </c>
      <c r="B1104" t="s">
        <v>7</v>
      </c>
      <c r="C1104">
        <v>1</v>
      </c>
      <c r="D1104" t="s">
        <v>37</v>
      </c>
      <c r="E1104">
        <v>86</v>
      </c>
      <c r="F1104">
        <v>5</v>
      </c>
      <c r="G1104" t="s">
        <v>186</v>
      </c>
      <c r="H1104">
        <v>67</v>
      </c>
      <c r="I1104" t="str">
        <f t="shared" si="35"/>
        <v>Winner</v>
      </c>
      <c r="J1104">
        <f t="shared" si="36"/>
        <v>1</v>
      </c>
      <c r="K1104" t="str">
        <f t="shared" si="2"/>
        <v>Higher</v>
      </c>
    </row>
    <row r="1105" spans="1:11" x14ac:dyDescent="0.25">
      <c r="A1105">
        <v>1995</v>
      </c>
      <c r="B1105" t="s">
        <v>7</v>
      </c>
      <c r="C1105">
        <v>1</v>
      </c>
      <c r="D1105" t="s">
        <v>91</v>
      </c>
      <c r="E1105">
        <v>97</v>
      </c>
      <c r="F1105">
        <v>5</v>
      </c>
      <c r="G1105" t="s">
        <v>175</v>
      </c>
      <c r="H1105">
        <v>73</v>
      </c>
      <c r="I1105" t="str">
        <f t="shared" si="35"/>
        <v>Winner</v>
      </c>
      <c r="J1105">
        <f t="shared" si="36"/>
        <v>1</v>
      </c>
      <c r="K1105" t="str">
        <f t="shared" si="2"/>
        <v>Higher</v>
      </c>
    </row>
    <row r="1106" spans="1:11" x14ac:dyDescent="0.25">
      <c r="A1106">
        <v>1995</v>
      </c>
      <c r="B1106" t="s">
        <v>12</v>
      </c>
      <c r="C1106">
        <v>1</v>
      </c>
      <c r="D1106" t="s">
        <v>37</v>
      </c>
      <c r="E1106">
        <v>75</v>
      </c>
      <c r="F1106">
        <v>8</v>
      </c>
      <c r="G1106" t="s">
        <v>20</v>
      </c>
      <c r="H1106">
        <v>74</v>
      </c>
      <c r="I1106" t="str">
        <f t="shared" si="35"/>
        <v>Winner</v>
      </c>
      <c r="J1106">
        <f t="shared" si="36"/>
        <v>1</v>
      </c>
      <c r="K1106" t="str">
        <f t="shared" si="2"/>
        <v>Higher</v>
      </c>
    </row>
    <row r="1107" spans="1:11" x14ac:dyDescent="0.25">
      <c r="A1107">
        <v>1995</v>
      </c>
      <c r="B1107" t="s">
        <v>12</v>
      </c>
      <c r="C1107">
        <v>6</v>
      </c>
      <c r="D1107" t="s">
        <v>13</v>
      </c>
      <c r="E1107">
        <v>53</v>
      </c>
      <c r="F1107">
        <v>14</v>
      </c>
      <c r="G1107" t="s">
        <v>215</v>
      </c>
      <c r="H1107">
        <v>51</v>
      </c>
      <c r="I1107" t="str">
        <f t="shared" si="35"/>
        <v>Winner</v>
      </c>
      <c r="J1107">
        <f t="shared" si="36"/>
        <v>6</v>
      </c>
      <c r="K1107" t="str">
        <f t="shared" si="2"/>
        <v>Higher</v>
      </c>
    </row>
    <row r="1108" spans="1:11" x14ac:dyDescent="0.25">
      <c r="A1108">
        <v>1995</v>
      </c>
      <c r="B1108" t="s">
        <v>12</v>
      </c>
      <c r="C1108">
        <v>6</v>
      </c>
      <c r="D1108" t="s">
        <v>25</v>
      </c>
      <c r="E1108">
        <v>75</v>
      </c>
      <c r="F1108">
        <v>3</v>
      </c>
      <c r="G1108" t="s">
        <v>102</v>
      </c>
      <c r="H1108">
        <v>73</v>
      </c>
      <c r="I1108" t="str">
        <f t="shared" si="35"/>
        <v>Winner</v>
      </c>
      <c r="J1108">
        <f t="shared" si="36"/>
        <v>6</v>
      </c>
      <c r="K1108" t="str">
        <f t="shared" si="2"/>
        <v>Higher</v>
      </c>
    </row>
    <row r="1109" spans="1:11" x14ac:dyDescent="0.25">
      <c r="A1109">
        <v>1995</v>
      </c>
      <c r="B1109" t="s">
        <v>12</v>
      </c>
      <c r="C1109">
        <v>10</v>
      </c>
      <c r="D1109" t="s">
        <v>189</v>
      </c>
      <c r="E1109">
        <v>53</v>
      </c>
      <c r="F1109">
        <v>2</v>
      </c>
      <c r="G1109" t="s">
        <v>282</v>
      </c>
      <c r="H1109">
        <v>75</v>
      </c>
      <c r="I1109" t="str">
        <f t="shared" si="35"/>
        <v>Loser</v>
      </c>
      <c r="J1109">
        <f t="shared" si="36"/>
        <v>2</v>
      </c>
      <c r="K1109" t="str">
        <f t="shared" si="2"/>
        <v>Lower</v>
      </c>
    </row>
    <row r="1110" spans="1:11" x14ac:dyDescent="0.25">
      <c r="A1110">
        <v>1995</v>
      </c>
      <c r="B1110" t="s">
        <v>12</v>
      </c>
      <c r="C1110">
        <v>7</v>
      </c>
      <c r="D1110" t="s">
        <v>6</v>
      </c>
      <c r="E1110">
        <v>94</v>
      </c>
      <c r="F1110">
        <v>2</v>
      </c>
      <c r="G1110" t="s">
        <v>193</v>
      </c>
      <c r="H1110">
        <v>96</v>
      </c>
      <c r="I1110" t="str">
        <f t="shared" si="35"/>
        <v>Loser</v>
      </c>
      <c r="J1110">
        <f t="shared" si="36"/>
        <v>2</v>
      </c>
      <c r="K1110" t="str">
        <f t="shared" si="2"/>
        <v>Lower</v>
      </c>
    </row>
    <row r="1111" spans="1:11" x14ac:dyDescent="0.25">
      <c r="A1111">
        <v>1995</v>
      </c>
      <c r="B1111" t="s">
        <v>12</v>
      </c>
      <c r="C1111">
        <v>5</v>
      </c>
      <c r="D1111" t="s">
        <v>186</v>
      </c>
      <c r="E1111">
        <v>78</v>
      </c>
      <c r="F1111">
        <v>4</v>
      </c>
      <c r="G1111" t="s">
        <v>182</v>
      </c>
      <c r="H1111">
        <v>64</v>
      </c>
      <c r="I1111" t="str">
        <f t="shared" si="35"/>
        <v>Winner</v>
      </c>
      <c r="J1111">
        <f t="shared" si="36"/>
        <v>5</v>
      </c>
      <c r="K1111" t="str">
        <f t="shared" si="2"/>
        <v>Higher</v>
      </c>
    </row>
    <row r="1112" spans="1:11" x14ac:dyDescent="0.25">
      <c r="A1112">
        <v>1995</v>
      </c>
      <c r="B1112" t="s">
        <v>12</v>
      </c>
      <c r="C1112">
        <v>6</v>
      </c>
      <c r="D1112" t="s">
        <v>247</v>
      </c>
      <c r="E1112">
        <v>64</v>
      </c>
      <c r="F1112">
        <v>14</v>
      </c>
      <c r="G1112" t="s">
        <v>153</v>
      </c>
      <c r="H1112">
        <v>52</v>
      </c>
      <c r="I1112" t="str">
        <f t="shared" si="35"/>
        <v>Winner</v>
      </c>
      <c r="J1112">
        <f t="shared" si="36"/>
        <v>6</v>
      </c>
      <c r="K1112" t="str">
        <f t="shared" si="2"/>
        <v>Higher</v>
      </c>
    </row>
    <row r="1113" spans="1:11" x14ac:dyDescent="0.25">
      <c r="A1113">
        <v>1995</v>
      </c>
      <c r="B1113" t="s">
        <v>12</v>
      </c>
      <c r="C1113">
        <v>7</v>
      </c>
      <c r="D1113" t="s">
        <v>109</v>
      </c>
      <c r="E1113">
        <v>51</v>
      </c>
      <c r="F1113">
        <v>2</v>
      </c>
      <c r="G1113" t="s">
        <v>94</v>
      </c>
      <c r="H1113">
        <v>73</v>
      </c>
      <c r="I1113" t="str">
        <f t="shared" si="35"/>
        <v>Loser</v>
      </c>
      <c r="J1113">
        <f t="shared" si="36"/>
        <v>2</v>
      </c>
      <c r="K1113" t="str">
        <f t="shared" si="2"/>
        <v>Lower</v>
      </c>
    </row>
    <row r="1114" spans="1:11" x14ac:dyDescent="0.25">
      <c r="A1114">
        <v>1995</v>
      </c>
      <c r="B1114" t="s">
        <v>12</v>
      </c>
      <c r="C1114">
        <v>5</v>
      </c>
      <c r="D1114" t="s">
        <v>111</v>
      </c>
      <c r="E1114">
        <v>52</v>
      </c>
      <c r="F1114">
        <v>4</v>
      </c>
      <c r="G1114" t="s">
        <v>165</v>
      </c>
      <c r="H1114">
        <v>66</v>
      </c>
      <c r="I1114" t="str">
        <f t="shared" si="35"/>
        <v>Loser</v>
      </c>
      <c r="J1114">
        <f t="shared" si="36"/>
        <v>4</v>
      </c>
      <c r="K1114" t="str">
        <f t="shared" si="2"/>
        <v>Lower</v>
      </c>
    </row>
    <row r="1115" spans="1:11" x14ac:dyDescent="0.25">
      <c r="A1115">
        <v>1995</v>
      </c>
      <c r="B1115" t="s">
        <v>12</v>
      </c>
      <c r="C1115">
        <v>1</v>
      </c>
      <c r="D1115" t="s">
        <v>91</v>
      </c>
      <c r="E1115">
        <v>82</v>
      </c>
      <c r="F1115">
        <v>9</v>
      </c>
      <c r="G1115" t="s">
        <v>303</v>
      </c>
      <c r="H1115">
        <v>60</v>
      </c>
      <c r="I1115" t="str">
        <f t="shared" si="35"/>
        <v>Winner</v>
      </c>
      <c r="J1115">
        <f t="shared" si="36"/>
        <v>1</v>
      </c>
      <c r="K1115" t="str">
        <f t="shared" si="2"/>
        <v>Higher</v>
      </c>
    </row>
    <row r="1116" spans="1:11" x14ac:dyDescent="0.25">
      <c r="A1116">
        <v>1995</v>
      </c>
      <c r="B1116" t="s">
        <v>12</v>
      </c>
      <c r="C1116">
        <v>1</v>
      </c>
      <c r="D1116" t="s">
        <v>1</v>
      </c>
      <c r="E1116">
        <v>75</v>
      </c>
      <c r="F1116">
        <v>8</v>
      </c>
      <c r="G1116" t="s">
        <v>29</v>
      </c>
      <c r="H1116">
        <v>70</v>
      </c>
      <c r="I1116" t="str">
        <f t="shared" si="35"/>
        <v>Winner</v>
      </c>
      <c r="J1116">
        <f t="shared" si="36"/>
        <v>1</v>
      </c>
      <c r="K1116" t="str">
        <f t="shared" si="2"/>
        <v>Higher</v>
      </c>
    </row>
    <row r="1117" spans="1:11" x14ac:dyDescent="0.25">
      <c r="A1117">
        <v>1995</v>
      </c>
      <c r="B1117" t="s">
        <v>12</v>
      </c>
      <c r="C1117">
        <v>12</v>
      </c>
      <c r="D1117" t="s">
        <v>211</v>
      </c>
      <c r="E1117">
        <v>54</v>
      </c>
      <c r="F1117">
        <v>4</v>
      </c>
      <c r="G1117" t="s">
        <v>113</v>
      </c>
      <c r="H1117">
        <v>60</v>
      </c>
      <c r="I1117" t="str">
        <f t="shared" si="35"/>
        <v>Loser</v>
      </c>
      <c r="J1117">
        <f t="shared" si="36"/>
        <v>4</v>
      </c>
      <c r="K1117" t="str">
        <f t="shared" si="2"/>
        <v>Lower</v>
      </c>
    </row>
    <row r="1118" spans="1:11" x14ac:dyDescent="0.25">
      <c r="A1118">
        <v>1995</v>
      </c>
      <c r="B1118" t="s">
        <v>12</v>
      </c>
      <c r="C1118">
        <v>1</v>
      </c>
      <c r="D1118" t="s">
        <v>162</v>
      </c>
      <c r="E1118">
        <v>64</v>
      </c>
      <c r="F1118">
        <v>9</v>
      </c>
      <c r="G1118" t="s">
        <v>99</v>
      </c>
      <c r="H1118">
        <v>59</v>
      </c>
      <c r="I1118" t="str">
        <f t="shared" si="35"/>
        <v>Winner</v>
      </c>
      <c r="J1118">
        <f t="shared" si="36"/>
        <v>1</v>
      </c>
      <c r="K1118" t="str">
        <f t="shared" si="2"/>
        <v>Higher</v>
      </c>
    </row>
    <row r="1119" spans="1:11" x14ac:dyDescent="0.25">
      <c r="A1119">
        <v>1995</v>
      </c>
      <c r="B1119" t="s">
        <v>12</v>
      </c>
      <c r="C1119">
        <v>5</v>
      </c>
      <c r="D1119" t="s">
        <v>175</v>
      </c>
      <c r="E1119">
        <v>64</v>
      </c>
      <c r="F1119">
        <v>13</v>
      </c>
      <c r="G1119" t="s">
        <v>239</v>
      </c>
      <c r="H1119">
        <v>54</v>
      </c>
      <c r="I1119" t="str">
        <f t="shared" si="35"/>
        <v>Winner</v>
      </c>
      <c r="J1119">
        <f t="shared" si="36"/>
        <v>5</v>
      </c>
      <c r="K1119" t="str">
        <f t="shared" si="2"/>
        <v>Higher</v>
      </c>
    </row>
    <row r="1120" spans="1:11" x14ac:dyDescent="0.25">
      <c r="A1120">
        <v>1995</v>
      </c>
      <c r="B1120" t="s">
        <v>12</v>
      </c>
      <c r="C1120">
        <v>7</v>
      </c>
      <c r="D1120" t="s">
        <v>10</v>
      </c>
      <c r="E1120">
        <v>91</v>
      </c>
      <c r="F1120">
        <v>2</v>
      </c>
      <c r="G1120" t="s">
        <v>127</v>
      </c>
      <c r="H1120">
        <v>96</v>
      </c>
      <c r="I1120" t="str">
        <f t="shared" si="35"/>
        <v>Loser</v>
      </c>
      <c r="J1120">
        <f t="shared" si="36"/>
        <v>2</v>
      </c>
      <c r="K1120" t="str">
        <f t="shared" si="2"/>
        <v>Lower</v>
      </c>
    </row>
    <row r="1121" spans="1:11" x14ac:dyDescent="0.25">
      <c r="A1121">
        <v>1995</v>
      </c>
      <c r="B1121" t="s">
        <v>12</v>
      </c>
      <c r="C1121">
        <v>11</v>
      </c>
      <c r="D1121" t="s">
        <v>110</v>
      </c>
      <c r="E1121">
        <v>68</v>
      </c>
      <c r="F1121">
        <v>3</v>
      </c>
      <c r="G1121" t="s">
        <v>161</v>
      </c>
      <c r="H1121">
        <v>82</v>
      </c>
      <c r="I1121" t="str">
        <f t="shared" si="35"/>
        <v>Loser</v>
      </c>
      <c r="J1121">
        <f t="shared" si="36"/>
        <v>3</v>
      </c>
      <c r="K1121" t="str">
        <f t="shared" si="2"/>
        <v>Lower</v>
      </c>
    </row>
    <row r="1122" spans="1:11" x14ac:dyDescent="0.25">
      <c r="A1122">
        <v>1995</v>
      </c>
      <c r="B1122" t="s">
        <v>18</v>
      </c>
      <c r="C1122">
        <v>3</v>
      </c>
      <c r="D1122" t="s">
        <v>98</v>
      </c>
      <c r="E1122">
        <v>72</v>
      </c>
      <c r="F1122">
        <v>14</v>
      </c>
      <c r="G1122" t="s">
        <v>215</v>
      </c>
      <c r="H1122">
        <v>79</v>
      </c>
      <c r="I1122" t="str">
        <f t="shared" si="35"/>
        <v>Loser</v>
      </c>
      <c r="J1122">
        <f t="shared" si="36"/>
        <v>14</v>
      </c>
      <c r="K1122" t="str">
        <f t="shared" si="2"/>
        <v>Lower</v>
      </c>
    </row>
    <row r="1123" spans="1:11" x14ac:dyDescent="0.25">
      <c r="A1123">
        <v>1995</v>
      </c>
      <c r="B1123" t="s">
        <v>18</v>
      </c>
      <c r="C1123">
        <v>6</v>
      </c>
      <c r="D1123" t="s">
        <v>13</v>
      </c>
      <c r="E1123">
        <v>68</v>
      </c>
      <c r="F1123">
        <v>11</v>
      </c>
      <c r="G1123" t="s">
        <v>95</v>
      </c>
      <c r="H1123">
        <v>63</v>
      </c>
      <c r="I1123" t="str">
        <f t="shared" si="35"/>
        <v>Winner</v>
      </c>
      <c r="J1123">
        <f t="shared" si="36"/>
        <v>6</v>
      </c>
      <c r="K1123" t="str">
        <f t="shared" si="2"/>
        <v>Higher</v>
      </c>
    </row>
    <row r="1124" spans="1:11" x14ac:dyDescent="0.25">
      <c r="A1124">
        <v>1995</v>
      </c>
      <c r="B1124" t="s">
        <v>18</v>
      </c>
      <c r="C1124">
        <v>2</v>
      </c>
      <c r="D1124" t="s">
        <v>193</v>
      </c>
      <c r="E1124">
        <v>79</v>
      </c>
      <c r="F1124">
        <v>15</v>
      </c>
      <c r="G1124" t="s">
        <v>253</v>
      </c>
      <c r="H1124">
        <v>78</v>
      </c>
      <c r="I1124" t="str">
        <f t="shared" si="35"/>
        <v>Winner</v>
      </c>
      <c r="J1124">
        <f t="shared" si="36"/>
        <v>2</v>
      </c>
      <c r="K1124" t="str">
        <f t="shared" si="2"/>
        <v>Higher</v>
      </c>
    </row>
    <row r="1125" spans="1:11" x14ac:dyDescent="0.25">
      <c r="A1125">
        <v>1995</v>
      </c>
      <c r="B1125" t="s">
        <v>18</v>
      </c>
      <c r="C1125">
        <v>7</v>
      </c>
      <c r="D1125" t="s">
        <v>6</v>
      </c>
      <c r="E1125">
        <v>96</v>
      </c>
      <c r="F1125">
        <v>10</v>
      </c>
      <c r="G1125" t="s">
        <v>206</v>
      </c>
      <c r="H1125">
        <v>92</v>
      </c>
      <c r="I1125" t="str">
        <f t="shared" si="35"/>
        <v>Winner</v>
      </c>
      <c r="J1125">
        <f t="shared" si="36"/>
        <v>7</v>
      </c>
      <c r="K1125" t="str">
        <f t="shared" si="2"/>
        <v>Higher</v>
      </c>
    </row>
    <row r="1126" spans="1:11" x14ac:dyDescent="0.25">
      <c r="A1126">
        <v>1995</v>
      </c>
      <c r="B1126" t="s">
        <v>18</v>
      </c>
      <c r="C1126">
        <v>3</v>
      </c>
      <c r="D1126" t="s">
        <v>102</v>
      </c>
      <c r="E1126">
        <v>49</v>
      </c>
      <c r="F1126">
        <v>14</v>
      </c>
      <c r="G1126" t="s">
        <v>301</v>
      </c>
      <c r="H1126">
        <v>48</v>
      </c>
      <c r="I1126" t="str">
        <f t="shared" si="35"/>
        <v>Winner</v>
      </c>
      <c r="J1126">
        <f t="shared" si="36"/>
        <v>3</v>
      </c>
      <c r="K1126" t="str">
        <f t="shared" si="2"/>
        <v>Higher</v>
      </c>
    </row>
    <row r="1127" spans="1:11" x14ac:dyDescent="0.25">
      <c r="A1127">
        <v>1995</v>
      </c>
      <c r="B1127" t="s">
        <v>18</v>
      </c>
      <c r="C1127">
        <v>6</v>
      </c>
      <c r="D1127" t="s">
        <v>25</v>
      </c>
      <c r="E1127">
        <v>77</v>
      </c>
      <c r="F1127">
        <v>11</v>
      </c>
      <c r="G1127" t="s">
        <v>3</v>
      </c>
      <c r="H1127">
        <v>56</v>
      </c>
      <c r="I1127" t="str">
        <f t="shared" si="35"/>
        <v>Winner</v>
      </c>
      <c r="J1127">
        <f t="shared" si="36"/>
        <v>6</v>
      </c>
      <c r="K1127" t="str">
        <f t="shared" si="2"/>
        <v>Higher</v>
      </c>
    </row>
    <row r="1128" spans="1:11" x14ac:dyDescent="0.25">
      <c r="A1128">
        <v>1995</v>
      </c>
      <c r="B1128" t="s">
        <v>18</v>
      </c>
      <c r="C1128">
        <v>4</v>
      </c>
      <c r="D1128" t="s">
        <v>182</v>
      </c>
      <c r="E1128">
        <v>76</v>
      </c>
      <c r="F1128">
        <v>13</v>
      </c>
      <c r="G1128" t="s">
        <v>123</v>
      </c>
      <c r="H1128">
        <v>64</v>
      </c>
      <c r="I1128" t="str">
        <f t="shared" si="35"/>
        <v>Winner</v>
      </c>
      <c r="J1128">
        <f t="shared" si="36"/>
        <v>4</v>
      </c>
      <c r="K1128" t="str">
        <f t="shared" si="2"/>
        <v>Higher</v>
      </c>
    </row>
    <row r="1129" spans="1:11" x14ac:dyDescent="0.25">
      <c r="A1129">
        <v>1995</v>
      </c>
      <c r="B1129" t="s">
        <v>18</v>
      </c>
      <c r="C1129">
        <v>5</v>
      </c>
      <c r="D1129" t="s">
        <v>186</v>
      </c>
      <c r="E1129">
        <v>65</v>
      </c>
      <c r="F1129">
        <v>12</v>
      </c>
      <c r="G1129" t="s">
        <v>291</v>
      </c>
      <c r="H1129">
        <v>60</v>
      </c>
      <c r="I1129" t="str">
        <f t="shared" si="35"/>
        <v>Winner</v>
      </c>
      <c r="J1129">
        <f t="shared" si="36"/>
        <v>5</v>
      </c>
      <c r="K1129" t="str">
        <f t="shared" si="2"/>
        <v>Higher</v>
      </c>
    </row>
    <row r="1130" spans="1:11" x14ac:dyDescent="0.25">
      <c r="A1130">
        <v>1995</v>
      </c>
      <c r="B1130" t="s">
        <v>18</v>
      </c>
      <c r="C1130">
        <v>8</v>
      </c>
      <c r="D1130" t="s">
        <v>20</v>
      </c>
      <c r="E1130">
        <v>65</v>
      </c>
      <c r="F1130">
        <v>9</v>
      </c>
      <c r="G1130" t="s">
        <v>8</v>
      </c>
      <c r="H1130">
        <v>60</v>
      </c>
      <c r="I1130" t="str">
        <f t="shared" si="35"/>
        <v>Winner</v>
      </c>
      <c r="J1130">
        <f t="shared" si="36"/>
        <v>8</v>
      </c>
      <c r="K1130" t="str">
        <f t="shared" si="2"/>
        <v>Higher</v>
      </c>
    </row>
    <row r="1131" spans="1:11" x14ac:dyDescent="0.25">
      <c r="A1131">
        <v>1995</v>
      </c>
      <c r="B1131" t="s">
        <v>18</v>
      </c>
      <c r="C1131">
        <v>1</v>
      </c>
      <c r="D1131" t="s">
        <v>37</v>
      </c>
      <c r="E1131">
        <v>92</v>
      </c>
      <c r="F1131">
        <v>16</v>
      </c>
      <c r="G1131" t="s">
        <v>304</v>
      </c>
      <c r="H1131">
        <v>56</v>
      </c>
      <c r="I1131" t="str">
        <f t="shared" si="35"/>
        <v>Winner</v>
      </c>
      <c r="J1131">
        <f t="shared" si="36"/>
        <v>1</v>
      </c>
      <c r="K1131" t="str">
        <f t="shared" si="2"/>
        <v>Higher</v>
      </c>
    </row>
    <row r="1132" spans="1:11" x14ac:dyDescent="0.25">
      <c r="A1132">
        <v>1995</v>
      </c>
      <c r="B1132" t="s">
        <v>18</v>
      </c>
      <c r="C1132">
        <v>2</v>
      </c>
      <c r="D1132" t="s">
        <v>282</v>
      </c>
      <c r="E1132">
        <v>68</v>
      </c>
      <c r="F1132">
        <v>15</v>
      </c>
      <c r="G1132" t="s">
        <v>140</v>
      </c>
      <c r="H1132">
        <v>51</v>
      </c>
      <c r="I1132" t="str">
        <f t="shared" si="35"/>
        <v>Winner</v>
      </c>
      <c r="J1132">
        <f t="shared" si="36"/>
        <v>2</v>
      </c>
      <c r="K1132" t="str">
        <f t="shared" si="2"/>
        <v>Higher</v>
      </c>
    </row>
    <row r="1133" spans="1:11" x14ac:dyDescent="0.25">
      <c r="A1133">
        <v>1995</v>
      </c>
      <c r="B1133" t="s">
        <v>18</v>
      </c>
      <c r="C1133">
        <v>7</v>
      </c>
      <c r="D1133" t="s">
        <v>233</v>
      </c>
      <c r="E1133">
        <v>68</v>
      </c>
      <c r="F1133">
        <v>10</v>
      </c>
      <c r="G1133" t="s">
        <v>189</v>
      </c>
      <c r="H1133">
        <v>70</v>
      </c>
      <c r="I1133" t="str">
        <f t="shared" si="35"/>
        <v>Loser</v>
      </c>
      <c r="J1133">
        <f t="shared" si="36"/>
        <v>10</v>
      </c>
      <c r="K1133" t="str">
        <f t="shared" si="2"/>
        <v>Lower</v>
      </c>
    </row>
    <row r="1134" spans="1:11" x14ac:dyDescent="0.25">
      <c r="A1134">
        <v>1995</v>
      </c>
      <c r="B1134" t="s">
        <v>18</v>
      </c>
      <c r="C1134">
        <v>3</v>
      </c>
      <c r="D1134" t="s">
        <v>40</v>
      </c>
      <c r="E1134">
        <v>81</v>
      </c>
      <c r="F1134">
        <v>14</v>
      </c>
      <c r="G1134" t="s">
        <v>153</v>
      </c>
      <c r="H1134">
        <v>89</v>
      </c>
      <c r="I1134" t="str">
        <f t="shared" si="35"/>
        <v>Loser</v>
      </c>
      <c r="J1134">
        <f t="shared" si="36"/>
        <v>14</v>
      </c>
      <c r="K1134" t="str">
        <f t="shared" si="2"/>
        <v>Lower</v>
      </c>
    </row>
    <row r="1135" spans="1:11" x14ac:dyDescent="0.25">
      <c r="A1135">
        <v>1995</v>
      </c>
      <c r="B1135" t="s">
        <v>18</v>
      </c>
      <c r="C1135">
        <v>6</v>
      </c>
      <c r="D1135" t="s">
        <v>247</v>
      </c>
      <c r="E1135">
        <v>68</v>
      </c>
      <c r="F1135">
        <v>11</v>
      </c>
      <c r="G1135" t="s">
        <v>36</v>
      </c>
      <c r="H1135">
        <v>62</v>
      </c>
      <c r="I1135" t="str">
        <f t="shared" si="35"/>
        <v>Winner</v>
      </c>
      <c r="J1135">
        <f t="shared" si="36"/>
        <v>6</v>
      </c>
      <c r="K1135" t="str">
        <f t="shared" si="2"/>
        <v>Higher</v>
      </c>
    </row>
    <row r="1136" spans="1:11" x14ac:dyDescent="0.25">
      <c r="A1136">
        <v>1995</v>
      </c>
      <c r="B1136" t="s">
        <v>18</v>
      </c>
      <c r="C1136">
        <v>2</v>
      </c>
      <c r="D1136" t="s">
        <v>94</v>
      </c>
      <c r="E1136">
        <v>80</v>
      </c>
      <c r="F1136">
        <v>15</v>
      </c>
      <c r="G1136" t="s">
        <v>106</v>
      </c>
      <c r="H1136">
        <v>70</v>
      </c>
      <c r="I1136" t="str">
        <f t="shared" si="35"/>
        <v>Winner</v>
      </c>
      <c r="J1136">
        <f t="shared" si="36"/>
        <v>2</v>
      </c>
      <c r="K1136" t="str">
        <f t="shared" si="2"/>
        <v>Higher</v>
      </c>
    </row>
    <row r="1137" spans="1:11" x14ac:dyDescent="0.25">
      <c r="A1137">
        <v>1995</v>
      </c>
      <c r="B1137" t="s">
        <v>18</v>
      </c>
      <c r="C1137">
        <v>7</v>
      </c>
      <c r="D1137" t="s">
        <v>109</v>
      </c>
      <c r="E1137">
        <v>64</v>
      </c>
      <c r="F1137">
        <v>10</v>
      </c>
      <c r="G1137" t="s">
        <v>5</v>
      </c>
      <c r="H1137">
        <v>61</v>
      </c>
      <c r="I1137" t="str">
        <f t="shared" si="35"/>
        <v>Winner</v>
      </c>
      <c r="J1137">
        <f t="shared" si="36"/>
        <v>7</v>
      </c>
      <c r="K1137" t="str">
        <f t="shared" si="2"/>
        <v>Higher</v>
      </c>
    </row>
    <row r="1138" spans="1:11" x14ac:dyDescent="0.25">
      <c r="A1138">
        <v>1995</v>
      </c>
      <c r="B1138" t="s">
        <v>18</v>
      </c>
      <c r="C1138">
        <v>5</v>
      </c>
      <c r="D1138" t="s">
        <v>111</v>
      </c>
      <c r="E1138">
        <v>91</v>
      </c>
      <c r="F1138">
        <v>12</v>
      </c>
      <c r="G1138" t="s">
        <v>216</v>
      </c>
      <c r="H1138">
        <v>85</v>
      </c>
      <c r="I1138" t="str">
        <f t="shared" si="35"/>
        <v>Winner</v>
      </c>
      <c r="J1138">
        <f t="shared" si="36"/>
        <v>5</v>
      </c>
      <c r="K1138" t="str">
        <f t="shared" si="2"/>
        <v>Higher</v>
      </c>
    </row>
    <row r="1139" spans="1:11" x14ac:dyDescent="0.25">
      <c r="A1139">
        <v>1995</v>
      </c>
      <c r="B1139" t="s">
        <v>18</v>
      </c>
      <c r="C1139">
        <v>8</v>
      </c>
      <c r="D1139" t="s">
        <v>42</v>
      </c>
      <c r="E1139">
        <v>61</v>
      </c>
      <c r="F1139">
        <v>9</v>
      </c>
      <c r="G1139" t="s">
        <v>99</v>
      </c>
      <c r="H1139">
        <v>64</v>
      </c>
      <c r="I1139" t="str">
        <f t="shared" si="35"/>
        <v>Loser</v>
      </c>
      <c r="J1139">
        <f t="shared" si="36"/>
        <v>9</v>
      </c>
      <c r="K1139" t="str">
        <f t="shared" si="2"/>
        <v>Lower</v>
      </c>
    </row>
    <row r="1140" spans="1:11" x14ac:dyDescent="0.25">
      <c r="A1140">
        <v>1995</v>
      </c>
      <c r="B1140" t="s">
        <v>18</v>
      </c>
      <c r="C1140">
        <v>5</v>
      </c>
      <c r="D1140" t="s">
        <v>35</v>
      </c>
      <c r="E1140">
        <v>62</v>
      </c>
      <c r="F1140">
        <v>12</v>
      </c>
      <c r="G1140" t="s">
        <v>211</v>
      </c>
      <c r="H1140">
        <v>71</v>
      </c>
      <c r="I1140" t="str">
        <f t="shared" si="35"/>
        <v>Loser</v>
      </c>
      <c r="J1140">
        <f t="shared" si="36"/>
        <v>12</v>
      </c>
      <c r="K1140" t="str">
        <f t="shared" si="2"/>
        <v>Lower</v>
      </c>
    </row>
    <row r="1141" spans="1:11" x14ac:dyDescent="0.25">
      <c r="A1141">
        <v>1995</v>
      </c>
      <c r="B1141" t="s">
        <v>18</v>
      </c>
      <c r="C1141">
        <v>4</v>
      </c>
      <c r="D1141" t="s">
        <v>113</v>
      </c>
      <c r="E1141">
        <v>96</v>
      </c>
      <c r="F1141">
        <v>13</v>
      </c>
      <c r="G1141" t="s">
        <v>285</v>
      </c>
      <c r="H1141">
        <v>72</v>
      </c>
      <c r="I1141" t="str">
        <f t="shared" si="35"/>
        <v>Winner</v>
      </c>
      <c r="J1141">
        <f t="shared" si="36"/>
        <v>4</v>
      </c>
      <c r="K1141" t="str">
        <f t="shared" si="2"/>
        <v>Higher</v>
      </c>
    </row>
    <row r="1142" spans="1:11" x14ac:dyDescent="0.25">
      <c r="A1142">
        <v>1995</v>
      </c>
      <c r="B1142" t="s">
        <v>18</v>
      </c>
      <c r="C1142">
        <v>4</v>
      </c>
      <c r="D1142" t="s">
        <v>43</v>
      </c>
      <c r="E1142">
        <v>67</v>
      </c>
      <c r="F1142">
        <v>13</v>
      </c>
      <c r="G1142" t="s">
        <v>239</v>
      </c>
      <c r="H1142">
        <v>77</v>
      </c>
      <c r="I1142" t="str">
        <f t="shared" si="35"/>
        <v>Loser</v>
      </c>
      <c r="J1142">
        <f t="shared" si="36"/>
        <v>13</v>
      </c>
      <c r="K1142" t="str">
        <f t="shared" si="2"/>
        <v>Lower</v>
      </c>
    </row>
    <row r="1143" spans="1:11" x14ac:dyDescent="0.25">
      <c r="A1143">
        <v>1995</v>
      </c>
      <c r="B1143" t="s">
        <v>18</v>
      </c>
      <c r="C1143">
        <v>5</v>
      </c>
      <c r="D1143" t="s">
        <v>175</v>
      </c>
      <c r="E1143">
        <v>81</v>
      </c>
      <c r="F1143">
        <v>12</v>
      </c>
      <c r="G1143" t="s">
        <v>269</v>
      </c>
      <c r="H1143">
        <v>66</v>
      </c>
      <c r="I1143" t="str">
        <f t="shared" si="35"/>
        <v>Winner</v>
      </c>
      <c r="J1143">
        <f t="shared" si="36"/>
        <v>5</v>
      </c>
      <c r="K1143" t="str">
        <f t="shared" si="2"/>
        <v>Higher</v>
      </c>
    </row>
    <row r="1144" spans="1:11" x14ac:dyDescent="0.25">
      <c r="A1144">
        <v>1995</v>
      </c>
      <c r="B1144" t="s">
        <v>18</v>
      </c>
      <c r="C1144">
        <v>8</v>
      </c>
      <c r="D1144" t="s">
        <v>121</v>
      </c>
      <c r="E1144">
        <v>70</v>
      </c>
      <c r="F1144">
        <v>9</v>
      </c>
      <c r="G1144" t="s">
        <v>303</v>
      </c>
      <c r="H1144">
        <v>76</v>
      </c>
      <c r="I1144" t="str">
        <f t="shared" si="35"/>
        <v>Loser</v>
      </c>
      <c r="J1144">
        <f t="shared" si="36"/>
        <v>9</v>
      </c>
      <c r="K1144" t="str">
        <f t="shared" si="2"/>
        <v>Lower</v>
      </c>
    </row>
    <row r="1145" spans="1:11" x14ac:dyDescent="0.25">
      <c r="A1145">
        <v>1995</v>
      </c>
      <c r="B1145" t="s">
        <v>18</v>
      </c>
      <c r="C1145">
        <v>1</v>
      </c>
      <c r="D1145" t="s">
        <v>91</v>
      </c>
      <c r="E1145">
        <v>113</v>
      </c>
      <c r="F1145">
        <v>16</v>
      </c>
      <c r="G1145" t="s">
        <v>198</v>
      </c>
      <c r="H1145">
        <v>67</v>
      </c>
      <c r="I1145" t="str">
        <f t="shared" si="35"/>
        <v>Winner</v>
      </c>
      <c r="J1145">
        <f t="shared" si="36"/>
        <v>1</v>
      </c>
      <c r="K1145" t="str">
        <f t="shared" si="2"/>
        <v>Higher</v>
      </c>
    </row>
    <row r="1146" spans="1:11" x14ac:dyDescent="0.25">
      <c r="A1146">
        <v>1995</v>
      </c>
      <c r="B1146" t="s">
        <v>18</v>
      </c>
      <c r="C1146">
        <v>1</v>
      </c>
      <c r="D1146" t="s">
        <v>162</v>
      </c>
      <c r="E1146">
        <v>79</v>
      </c>
      <c r="F1146">
        <v>16</v>
      </c>
      <c r="G1146" t="s">
        <v>305</v>
      </c>
      <c r="H1146">
        <v>47</v>
      </c>
      <c r="I1146" t="str">
        <f t="shared" si="35"/>
        <v>Winner</v>
      </c>
      <c r="J1146">
        <f t="shared" si="36"/>
        <v>1</v>
      </c>
      <c r="K1146" t="str">
        <f t="shared" si="2"/>
        <v>Higher</v>
      </c>
    </row>
    <row r="1147" spans="1:11" x14ac:dyDescent="0.25">
      <c r="A1147">
        <v>1995</v>
      </c>
      <c r="B1147" t="s">
        <v>18</v>
      </c>
      <c r="C1147">
        <v>4</v>
      </c>
      <c r="D1147" t="s">
        <v>165</v>
      </c>
      <c r="E1147">
        <v>73</v>
      </c>
      <c r="F1147">
        <v>13</v>
      </c>
      <c r="G1147" t="s">
        <v>292</v>
      </c>
      <c r="H1147">
        <v>49</v>
      </c>
      <c r="I1147" t="str">
        <f t="shared" si="35"/>
        <v>Winner</v>
      </c>
      <c r="J1147">
        <f t="shared" si="36"/>
        <v>4</v>
      </c>
      <c r="K1147" t="str">
        <f t="shared" si="2"/>
        <v>Higher</v>
      </c>
    </row>
    <row r="1148" spans="1:11" x14ac:dyDescent="0.25">
      <c r="A1148">
        <v>1995</v>
      </c>
      <c r="B1148" t="s">
        <v>18</v>
      </c>
      <c r="C1148">
        <v>6</v>
      </c>
      <c r="D1148" t="s">
        <v>44</v>
      </c>
      <c r="E1148">
        <v>73</v>
      </c>
      <c r="F1148">
        <v>11</v>
      </c>
      <c r="G1148" t="s">
        <v>110</v>
      </c>
      <c r="H1148">
        <v>90</v>
      </c>
      <c r="I1148" t="str">
        <f t="shared" si="35"/>
        <v>Loser</v>
      </c>
      <c r="J1148">
        <f t="shared" si="36"/>
        <v>11</v>
      </c>
      <c r="K1148" t="str">
        <f t="shared" si="2"/>
        <v>Lower</v>
      </c>
    </row>
    <row r="1149" spans="1:11" x14ac:dyDescent="0.25">
      <c r="A1149">
        <v>1995</v>
      </c>
      <c r="B1149" t="s">
        <v>18</v>
      </c>
      <c r="C1149">
        <v>1</v>
      </c>
      <c r="D1149" t="s">
        <v>1</v>
      </c>
      <c r="E1149">
        <v>82</v>
      </c>
      <c r="F1149">
        <v>16</v>
      </c>
      <c r="G1149" t="s">
        <v>299</v>
      </c>
      <c r="H1149">
        <v>68</v>
      </c>
      <c r="I1149" t="str">
        <f t="shared" si="35"/>
        <v>Winner</v>
      </c>
      <c r="J1149">
        <f t="shared" si="36"/>
        <v>1</v>
      </c>
      <c r="K1149" t="str">
        <f t="shared" si="2"/>
        <v>Higher</v>
      </c>
    </row>
    <row r="1150" spans="1:11" x14ac:dyDescent="0.25">
      <c r="A1150">
        <v>1995</v>
      </c>
      <c r="B1150" t="s">
        <v>18</v>
      </c>
      <c r="C1150">
        <v>8</v>
      </c>
      <c r="D1150" t="s">
        <v>29</v>
      </c>
      <c r="E1150">
        <v>82</v>
      </c>
      <c r="F1150">
        <v>9</v>
      </c>
      <c r="G1150" t="s">
        <v>21</v>
      </c>
      <c r="H1150">
        <v>76</v>
      </c>
      <c r="I1150" t="str">
        <f t="shared" si="35"/>
        <v>Winner</v>
      </c>
      <c r="J1150">
        <f t="shared" si="36"/>
        <v>8</v>
      </c>
      <c r="K1150" t="str">
        <f t="shared" si="2"/>
        <v>Higher</v>
      </c>
    </row>
    <row r="1151" spans="1:11" x14ac:dyDescent="0.25">
      <c r="A1151">
        <v>1995</v>
      </c>
      <c r="B1151" t="s">
        <v>18</v>
      </c>
      <c r="C1151">
        <v>3</v>
      </c>
      <c r="D1151" t="s">
        <v>161</v>
      </c>
      <c r="E1151">
        <v>87</v>
      </c>
      <c r="F1151">
        <v>14</v>
      </c>
      <c r="G1151" t="s">
        <v>15</v>
      </c>
      <c r="H1151">
        <v>63</v>
      </c>
      <c r="I1151" t="str">
        <f t="shared" si="35"/>
        <v>Winner</v>
      </c>
      <c r="J1151">
        <f t="shared" si="36"/>
        <v>3</v>
      </c>
      <c r="K1151" t="str">
        <f t="shared" si="2"/>
        <v>Higher</v>
      </c>
    </row>
    <row r="1152" spans="1:11" x14ac:dyDescent="0.25">
      <c r="A1152">
        <v>1995</v>
      </c>
      <c r="B1152" t="s">
        <v>18</v>
      </c>
      <c r="C1152">
        <v>7</v>
      </c>
      <c r="D1152" t="s">
        <v>10</v>
      </c>
      <c r="E1152">
        <v>77</v>
      </c>
      <c r="F1152">
        <v>10</v>
      </c>
      <c r="G1152" t="s">
        <v>24</v>
      </c>
      <c r="H1152">
        <v>71</v>
      </c>
      <c r="I1152" t="str">
        <f t="shared" si="35"/>
        <v>Winner</v>
      </c>
      <c r="J1152">
        <f t="shared" si="36"/>
        <v>7</v>
      </c>
      <c r="K1152" t="str">
        <f t="shared" si="2"/>
        <v>Higher</v>
      </c>
    </row>
    <row r="1153" spans="1:11" x14ac:dyDescent="0.25">
      <c r="A1153">
        <v>1995</v>
      </c>
      <c r="B1153" t="s">
        <v>18</v>
      </c>
      <c r="C1153">
        <v>2</v>
      </c>
      <c r="D1153" t="s">
        <v>127</v>
      </c>
      <c r="E1153">
        <v>100</v>
      </c>
      <c r="F1153">
        <v>15</v>
      </c>
      <c r="G1153" t="s">
        <v>187</v>
      </c>
      <c r="H1153">
        <v>71</v>
      </c>
      <c r="I1153" t="str">
        <f t="shared" si="35"/>
        <v>Winner</v>
      </c>
      <c r="J1153">
        <f t="shared" si="36"/>
        <v>2</v>
      </c>
      <c r="K1153" t="str">
        <f t="shared" si="2"/>
        <v>Higher</v>
      </c>
    </row>
    <row r="1154" spans="1:11" x14ac:dyDescent="0.25">
      <c r="A1154">
        <v>1994</v>
      </c>
      <c r="B1154" t="s">
        <v>0</v>
      </c>
      <c r="C1154">
        <v>1</v>
      </c>
      <c r="D1154" t="s">
        <v>193</v>
      </c>
      <c r="E1154">
        <v>76</v>
      </c>
      <c r="F1154">
        <v>2</v>
      </c>
      <c r="G1154" t="s">
        <v>22</v>
      </c>
      <c r="H1154">
        <v>72</v>
      </c>
      <c r="I1154" t="str">
        <f t="shared" ref="I1154:I1217" si="37">IF($E1154&gt;$H1154,"Winner","Loser")</f>
        <v>Winner</v>
      </c>
      <c r="J1154">
        <f t="shared" ref="J1154:J1217" si="38">IF($E1154&gt;$H1154,$C1154,$F1154)</f>
        <v>1</v>
      </c>
      <c r="K1154" t="str">
        <f t="shared" si="2"/>
        <v>Higher</v>
      </c>
    </row>
    <row r="1155" spans="1:11" x14ac:dyDescent="0.25">
      <c r="A1155">
        <v>1994</v>
      </c>
      <c r="B1155" t="s">
        <v>2</v>
      </c>
      <c r="C1155">
        <v>2</v>
      </c>
      <c r="D1155" t="s">
        <v>35</v>
      </c>
      <c r="E1155">
        <v>82</v>
      </c>
      <c r="F1155">
        <v>1</v>
      </c>
      <c r="G1155" t="s">
        <v>193</v>
      </c>
      <c r="H1155">
        <v>91</v>
      </c>
      <c r="I1155" t="str">
        <f t="shared" si="37"/>
        <v>Loser</v>
      </c>
      <c r="J1155">
        <f t="shared" si="38"/>
        <v>1</v>
      </c>
      <c r="K1155" t="str">
        <f t="shared" si="2"/>
        <v>Lower</v>
      </c>
    </row>
    <row r="1156" spans="1:11" x14ac:dyDescent="0.25">
      <c r="A1156">
        <v>1994</v>
      </c>
      <c r="B1156" t="s">
        <v>2</v>
      </c>
      <c r="C1156">
        <v>3</v>
      </c>
      <c r="D1156" t="s">
        <v>5</v>
      </c>
      <c r="E1156">
        <v>65</v>
      </c>
      <c r="F1156">
        <v>2</v>
      </c>
      <c r="G1156" t="s">
        <v>22</v>
      </c>
      <c r="H1156">
        <v>70</v>
      </c>
      <c r="I1156" t="str">
        <f t="shared" si="37"/>
        <v>Loser</v>
      </c>
      <c r="J1156">
        <f t="shared" si="38"/>
        <v>2</v>
      </c>
      <c r="K1156" t="str">
        <f t="shared" si="2"/>
        <v>Lower</v>
      </c>
    </row>
    <row r="1157" spans="1:11" x14ac:dyDescent="0.25">
      <c r="A1157">
        <v>1994</v>
      </c>
      <c r="B1157" t="s">
        <v>4</v>
      </c>
      <c r="C1157">
        <v>1</v>
      </c>
      <c r="D1157" t="s">
        <v>193</v>
      </c>
      <c r="E1157">
        <v>76</v>
      </c>
      <c r="F1157">
        <v>3</v>
      </c>
      <c r="G1157" t="s">
        <v>21</v>
      </c>
      <c r="H1157">
        <v>68</v>
      </c>
      <c r="I1157" t="str">
        <f t="shared" si="37"/>
        <v>Winner</v>
      </c>
      <c r="J1157">
        <f t="shared" si="38"/>
        <v>1</v>
      </c>
      <c r="K1157" t="str">
        <f t="shared" si="2"/>
        <v>Higher</v>
      </c>
    </row>
    <row r="1158" spans="1:11" x14ac:dyDescent="0.25">
      <c r="A1158">
        <v>1994</v>
      </c>
      <c r="B1158" t="s">
        <v>4</v>
      </c>
      <c r="C1158">
        <v>9</v>
      </c>
      <c r="D1158" t="s">
        <v>178</v>
      </c>
      <c r="E1158">
        <v>66</v>
      </c>
      <c r="F1158">
        <v>3</v>
      </c>
      <c r="G1158" t="s">
        <v>5</v>
      </c>
      <c r="H1158">
        <v>74</v>
      </c>
      <c r="I1158" t="str">
        <f t="shared" si="37"/>
        <v>Loser</v>
      </c>
      <c r="J1158">
        <f t="shared" si="38"/>
        <v>3</v>
      </c>
      <c r="K1158" t="str">
        <f t="shared" si="2"/>
        <v>Lower</v>
      </c>
    </row>
    <row r="1159" spans="1:11" x14ac:dyDescent="0.25">
      <c r="A1159">
        <v>1994</v>
      </c>
      <c r="B1159" t="s">
        <v>4</v>
      </c>
      <c r="C1159">
        <v>1</v>
      </c>
      <c r="D1159" t="s">
        <v>20</v>
      </c>
      <c r="E1159">
        <v>72</v>
      </c>
      <c r="F1159">
        <v>2</v>
      </c>
      <c r="G1159" t="s">
        <v>35</v>
      </c>
      <c r="H1159">
        <v>92</v>
      </c>
      <c r="I1159" t="str">
        <f t="shared" si="37"/>
        <v>Loser</v>
      </c>
      <c r="J1159">
        <f t="shared" si="38"/>
        <v>2</v>
      </c>
      <c r="K1159" t="str">
        <f t="shared" si="2"/>
        <v>Lower</v>
      </c>
    </row>
    <row r="1160" spans="1:11" x14ac:dyDescent="0.25">
      <c r="A1160">
        <v>1994</v>
      </c>
      <c r="B1160" t="s">
        <v>4</v>
      </c>
      <c r="C1160">
        <v>1</v>
      </c>
      <c r="D1160" t="s">
        <v>102</v>
      </c>
      <c r="E1160">
        <v>60</v>
      </c>
      <c r="F1160">
        <v>2</v>
      </c>
      <c r="G1160" t="s">
        <v>22</v>
      </c>
      <c r="H1160">
        <v>69</v>
      </c>
      <c r="I1160" t="str">
        <f t="shared" si="37"/>
        <v>Loser</v>
      </c>
      <c r="J1160">
        <f t="shared" si="38"/>
        <v>2</v>
      </c>
      <c r="K1160" t="str">
        <f t="shared" si="2"/>
        <v>Lower</v>
      </c>
    </row>
    <row r="1161" spans="1:11" x14ac:dyDescent="0.25">
      <c r="A1161">
        <v>1994</v>
      </c>
      <c r="B1161" t="s">
        <v>7</v>
      </c>
      <c r="C1161">
        <v>9</v>
      </c>
      <c r="D1161" t="s">
        <v>178</v>
      </c>
      <c r="E1161">
        <v>77</v>
      </c>
      <c r="F1161">
        <v>5</v>
      </c>
      <c r="G1161" t="s">
        <v>8</v>
      </c>
      <c r="H1161">
        <v>68</v>
      </c>
      <c r="I1161" t="str">
        <f t="shared" si="37"/>
        <v>Winner</v>
      </c>
      <c r="J1161">
        <f t="shared" si="38"/>
        <v>9</v>
      </c>
      <c r="K1161" t="str">
        <f t="shared" si="2"/>
        <v>Higher</v>
      </c>
    </row>
    <row r="1162" spans="1:11" x14ac:dyDescent="0.25">
      <c r="A1162">
        <v>1994</v>
      </c>
      <c r="B1162" t="s">
        <v>7</v>
      </c>
      <c r="C1162">
        <v>3</v>
      </c>
      <c r="D1162" t="s">
        <v>5</v>
      </c>
      <c r="E1162">
        <v>69</v>
      </c>
      <c r="F1162">
        <v>2</v>
      </c>
      <c r="G1162" t="s">
        <v>127</v>
      </c>
      <c r="H1162">
        <v>60</v>
      </c>
      <c r="I1162" t="str">
        <f t="shared" si="37"/>
        <v>Winner</v>
      </c>
      <c r="J1162">
        <f t="shared" si="38"/>
        <v>3</v>
      </c>
      <c r="K1162" t="str">
        <f t="shared" si="2"/>
        <v>Higher</v>
      </c>
    </row>
    <row r="1163" spans="1:11" x14ac:dyDescent="0.25">
      <c r="A1163">
        <v>1994</v>
      </c>
      <c r="B1163" t="s">
        <v>7</v>
      </c>
      <c r="C1163">
        <v>1</v>
      </c>
      <c r="D1163" t="s">
        <v>193</v>
      </c>
      <c r="E1163">
        <v>103</v>
      </c>
      <c r="F1163">
        <v>12</v>
      </c>
      <c r="G1163" t="s">
        <v>247</v>
      </c>
      <c r="H1163">
        <v>84</v>
      </c>
      <c r="I1163" t="str">
        <f t="shared" si="37"/>
        <v>Winner</v>
      </c>
      <c r="J1163">
        <f t="shared" si="38"/>
        <v>1</v>
      </c>
      <c r="K1163" t="str">
        <f t="shared" si="2"/>
        <v>Higher</v>
      </c>
    </row>
    <row r="1164" spans="1:11" x14ac:dyDescent="0.25">
      <c r="A1164">
        <v>1994</v>
      </c>
      <c r="B1164" t="s">
        <v>7</v>
      </c>
      <c r="C1164">
        <v>3</v>
      </c>
      <c r="D1164" t="s">
        <v>21</v>
      </c>
      <c r="E1164">
        <v>78</v>
      </c>
      <c r="F1164">
        <v>10</v>
      </c>
      <c r="G1164" t="s">
        <v>161</v>
      </c>
      <c r="H1164">
        <v>71</v>
      </c>
      <c r="I1164" t="str">
        <f t="shared" si="37"/>
        <v>Winner</v>
      </c>
      <c r="J1164">
        <f t="shared" si="38"/>
        <v>3</v>
      </c>
      <c r="K1164" t="str">
        <f t="shared" si="2"/>
        <v>Higher</v>
      </c>
    </row>
    <row r="1165" spans="1:11" x14ac:dyDescent="0.25">
      <c r="A1165">
        <v>1994</v>
      </c>
      <c r="B1165" t="s">
        <v>7</v>
      </c>
      <c r="C1165">
        <v>1</v>
      </c>
      <c r="D1165" t="s">
        <v>102</v>
      </c>
      <c r="E1165">
        <v>83</v>
      </c>
      <c r="F1165">
        <v>4</v>
      </c>
      <c r="G1165" t="s">
        <v>1</v>
      </c>
      <c r="H1165">
        <v>78</v>
      </c>
      <c r="I1165" t="str">
        <f t="shared" si="37"/>
        <v>Winner</v>
      </c>
      <c r="J1165">
        <f t="shared" si="38"/>
        <v>1</v>
      </c>
      <c r="K1165" t="str">
        <f t="shared" si="2"/>
        <v>Higher</v>
      </c>
    </row>
    <row r="1166" spans="1:11" x14ac:dyDescent="0.25">
      <c r="A1166">
        <v>1994</v>
      </c>
      <c r="B1166" t="s">
        <v>7</v>
      </c>
      <c r="C1166">
        <v>3</v>
      </c>
      <c r="D1166" t="s">
        <v>3</v>
      </c>
      <c r="E1166">
        <v>70</v>
      </c>
      <c r="F1166">
        <v>2</v>
      </c>
      <c r="G1166" t="s">
        <v>35</v>
      </c>
      <c r="H1166">
        <v>82</v>
      </c>
      <c r="I1166" t="str">
        <f t="shared" si="37"/>
        <v>Loser</v>
      </c>
      <c r="J1166">
        <f t="shared" si="38"/>
        <v>2</v>
      </c>
      <c r="K1166" t="str">
        <f t="shared" si="2"/>
        <v>Lower</v>
      </c>
    </row>
    <row r="1167" spans="1:11" x14ac:dyDescent="0.25">
      <c r="A1167">
        <v>1994</v>
      </c>
      <c r="B1167" t="s">
        <v>7</v>
      </c>
      <c r="C1167">
        <v>1</v>
      </c>
      <c r="D1167" t="s">
        <v>20</v>
      </c>
      <c r="E1167">
        <v>98</v>
      </c>
      <c r="F1167">
        <v>4</v>
      </c>
      <c r="G1167" t="s">
        <v>6</v>
      </c>
      <c r="H1167">
        <v>88</v>
      </c>
      <c r="I1167" t="str">
        <f t="shared" si="37"/>
        <v>Winner</v>
      </c>
      <c r="J1167">
        <f t="shared" si="38"/>
        <v>1</v>
      </c>
      <c r="K1167" t="str">
        <f t="shared" si="2"/>
        <v>Higher</v>
      </c>
    </row>
    <row r="1168" spans="1:11" x14ac:dyDescent="0.25">
      <c r="A1168">
        <v>1994</v>
      </c>
      <c r="B1168" t="s">
        <v>7</v>
      </c>
      <c r="C1168">
        <v>6</v>
      </c>
      <c r="D1168" t="s">
        <v>11</v>
      </c>
      <c r="E1168">
        <v>49</v>
      </c>
      <c r="F1168">
        <v>2</v>
      </c>
      <c r="G1168" t="s">
        <v>22</v>
      </c>
      <c r="H1168">
        <v>59</v>
      </c>
      <c r="I1168" t="str">
        <f t="shared" si="37"/>
        <v>Loser</v>
      </c>
      <c r="J1168">
        <f t="shared" si="38"/>
        <v>2</v>
      </c>
      <c r="K1168" t="str">
        <f t="shared" si="2"/>
        <v>Lower</v>
      </c>
    </row>
    <row r="1169" spans="1:11" x14ac:dyDescent="0.25">
      <c r="A1169">
        <v>1994</v>
      </c>
      <c r="B1169" t="s">
        <v>12</v>
      </c>
      <c r="C1169">
        <v>12</v>
      </c>
      <c r="D1169" t="s">
        <v>247</v>
      </c>
      <c r="E1169">
        <v>82</v>
      </c>
      <c r="F1169">
        <v>4</v>
      </c>
      <c r="G1169" t="s">
        <v>165</v>
      </c>
      <c r="H1169">
        <v>80</v>
      </c>
      <c r="I1169" t="str">
        <f t="shared" si="37"/>
        <v>Winner</v>
      </c>
      <c r="J1169">
        <f t="shared" si="38"/>
        <v>12</v>
      </c>
      <c r="K1169" t="str">
        <f t="shared" si="2"/>
        <v>Higher</v>
      </c>
    </row>
    <row r="1170" spans="1:11" x14ac:dyDescent="0.25">
      <c r="A1170">
        <v>1994</v>
      </c>
      <c r="B1170" t="s">
        <v>12</v>
      </c>
      <c r="C1170">
        <v>7</v>
      </c>
      <c r="D1170" t="s">
        <v>98</v>
      </c>
      <c r="E1170">
        <v>74</v>
      </c>
      <c r="F1170">
        <v>2</v>
      </c>
      <c r="G1170" t="s">
        <v>22</v>
      </c>
      <c r="H1170">
        <v>85</v>
      </c>
      <c r="I1170" t="str">
        <f t="shared" si="37"/>
        <v>Loser</v>
      </c>
      <c r="J1170">
        <f t="shared" si="38"/>
        <v>2</v>
      </c>
      <c r="K1170" t="str">
        <f t="shared" si="2"/>
        <v>Lower</v>
      </c>
    </row>
    <row r="1171" spans="1:11" x14ac:dyDescent="0.25">
      <c r="A1171">
        <v>1994</v>
      </c>
      <c r="B1171" t="s">
        <v>12</v>
      </c>
      <c r="C1171">
        <v>6</v>
      </c>
      <c r="D1171" t="s">
        <v>42</v>
      </c>
      <c r="E1171">
        <v>55</v>
      </c>
      <c r="F1171">
        <v>3</v>
      </c>
      <c r="G1171" t="s">
        <v>3</v>
      </c>
      <c r="H1171">
        <v>60</v>
      </c>
      <c r="I1171" t="str">
        <f t="shared" si="37"/>
        <v>Loser</v>
      </c>
      <c r="J1171">
        <f t="shared" si="38"/>
        <v>3</v>
      </c>
      <c r="K1171" t="str">
        <f t="shared" si="2"/>
        <v>Lower</v>
      </c>
    </row>
    <row r="1172" spans="1:11" x14ac:dyDescent="0.25">
      <c r="A1172">
        <v>1994</v>
      </c>
      <c r="B1172" t="s">
        <v>12</v>
      </c>
      <c r="C1172">
        <v>5</v>
      </c>
      <c r="D1172" t="s">
        <v>8</v>
      </c>
      <c r="E1172">
        <v>67</v>
      </c>
      <c r="F1172">
        <v>4</v>
      </c>
      <c r="G1172" t="s">
        <v>24</v>
      </c>
      <c r="H1172">
        <v>58</v>
      </c>
      <c r="I1172" t="str">
        <f t="shared" si="37"/>
        <v>Winner</v>
      </c>
      <c r="J1172">
        <f t="shared" si="38"/>
        <v>5</v>
      </c>
      <c r="K1172" t="str">
        <f t="shared" si="2"/>
        <v>Higher</v>
      </c>
    </row>
    <row r="1173" spans="1:11" x14ac:dyDescent="0.25">
      <c r="A1173">
        <v>1994</v>
      </c>
      <c r="B1173" t="s">
        <v>12</v>
      </c>
      <c r="C1173">
        <v>1</v>
      </c>
      <c r="D1173" t="s">
        <v>94</v>
      </c>
      <c r="E1173">
        <v>72</v>
      </c>
      <c r="F1173">
        <v>9</v>
      </c>
      <c r="G1173" t="s">
        <v>178</v>
      </c>
      <c r="H1173">
        <v>75</v>
      </c>
      <c r="I1173" t="str">
        <f t="shared" si="37"/>
        <v>Loser</v>
      </c>
      <c r="J1173">
        <f t="shared" si="38"/>
        <v>9</v>
      </c>
      <c r="K1173" t="str">
        <f t="shared" si="2"/>
        <v>Lower</v>
      </c>
    </row>
    <row r="1174" spans="1:11" x14ac:dyDescent="0.25">
      <c r="A1174">
        <v>1994</v>
      </c>
      <c r="B1174" t="s">
        <v>12</v>
      </c>
      <c r="C1174">
        <v>1</v>
      </c>
      <c r="D1174" t="s">
        <v>193</v>
      </c>
      <c r="E1174">
        <v>85</v>
      </c>
      <c r="F1174">
        <v>9</v>
      </c>
      <c r="G1174" t="s">
        <v>13</v>
      </c>
      <c r="H1174">
        <v>73</v>
      </c>
      <c r="I1174" t="str">
        <f t="shared" si="37"/>
        <v>Winner</v>
      </c>
      <c r="J1174">
        <f t="shared" si="38"/>
        <v>1</v>
      </c>
      <c r="K1174" t="str">
        <f t="shared" si="2"/>
        <v>Higher</v>
      </c>
    </row>
    <row r="1175" spans="1:11" x14ac:dyDescent="0.25">
      <c r="A1175">
        <v>1994</v>
      </c>
      <c r="B1175" t="s">
        <v>12</v>
      </c>
      <c r="C1175">
        <v>7</v>
      </c>
      <c r="D1175" t="s">
        <v>113</v>
      </c>
      <c r="E1175">
        <v>58</v>
      </c>
      <c r="F1175">
        <v>2</v>
      </c>
      <c r="G1175" t="s">
        <v>35</v>
      </c>
      <c r="H1175">
        <v>71</v>
      </c>
      <c r="I1175" t="str">
        <f t="shared" si="37"/>
        <v>Loser</v>
      </c>
      <c r="J1175">
        <f t="shared" si="38"/>
        <v>2</v>
      </c>
      <c r="K1175" t="str">
        <f t="shared" si="2"/>
        <v>Lower</v>
      </c>
    </row>
    <row r="1176" spans="1:11" x14ac:dyDescent="0.25">
      <c r="A1176">
        <v>1994</v>
      </c>
      <c r="B1176" t="s">
        <v>12</v>
      </c>
      <c r="C1176">
        <v>6</v>
      </c>
      <c r="D1176" t="s">
        <v>11</v>
      </c>
      <c r="E1176">
        <v>75</v>
      </c>
      <c r="F1176">
        <v>3</v>
      </c>
      <c r="G1176" t="s">
        <v>91</v>
      </c>
      <c r="H1176">
        <v>63</v>
      </c>
      <c r="I1176" t="str">
        <f t="shared" si="37"/>
        <v>Winner</v>
      </c>
      <c r="J1176">
        <f t="shared" si="38"/>
        <v>6</v>
      </c>
      <c r="K1176" t="str">
        <f t="shared" si="2"/>
        <v>Higher</v>
      </c>
    </row>
    <row r="1177" spans="1:11" x14ac:dyDescent="0.25">
      <c r="A1177">
        <v>1994</v>
      </c>
      <c r="B1177" t="s">
        <v>12</v>
      </c>
      <c r="C1177">
        <v>6</v>
      </c>
      <c r="D1177" t="s">
        <v>110</v>
      </c>
      <c r="E1177">
        <v>79</v>
      </c>
      <c r="F1177">
        <v>3</v>
      </c>
      <c r="G1177" t="s">
        <v>21</v>
      </c>
      <c r="H1177">
        <v>84</v>
      </c>
      <c r="I1177" t="str">
        <f t="shared" si="37"/>
        <v>Loser</v>
      </c>
      <c r="J1177">
        <f t="shared" si="38"/>
        <v>3</v>
      </c>
      <c r="K1177" t="str">
        <f t="shared" si="2"/>
        <v>Lower</v>
      </c>
    </row>
    <row r="1178" spans="1:11" x14ac:dyDescent="0.25">
      <c r="A1178">
        <v>1994</v>
      </c>
      <c r="B1178" t="s">
        <v>12</v>
      </c>
      <c r="C1178">
        <v>12</v>
      </c>
      <c r="D1178" t="s">
        <v>301</v>
      </c>
      <c r="E1178">
        <v>59</v>
      </c>
      <c r="F1178">
        <v>4</v>
      </c>
      <c r="G1178" t="s">
        <v>6</v>
      </c>
      <c r="H1178">
        <v>64</v>
      </c>
      <c r="I1178" t="str">
        <f t="shared" si="37"/>
        <v>Loser</v>
      </c>
      <c r="J1178">
        <f t="shared" si="38"/>
        <v>4</v>
      </c>
      <c r="K1178" t="str">
        <f t="shared" si="2"/>
        <v>Lower</v>
      </c>
    </row>
    <row r="1179" spans="1:11" x14ac:dyDescent="0.25">
      <c r="A1179">
        <v>1994</v>
      </c>
      <c r="B1179" t="s">
        <v>12</v>
      </c>
      <c r="C1179">
        <v>10</v>
      </c>
      <c r="D1179" t="s">
        <v>161</v>
      </c>
      <c r="E1179">
        <v>95</v>
      </c>
      <c r="F1179">
        <v>2</v>
      </c>
      <c r="G1179" t="s">
        <v>282</v>
      </c>
      <c r="H1179">
        <v>87</v>
      </c>
      <c r="I1179" t="str">
        <f t="shared" si="37"/>
        <v>Winner</v>
      </c>
      <c r="J1179">
        <f t="shared" si="38"/>
        <v>10</v>
      </c>
      <c r="K1179" t="str">
        <f t="shared" si="2"/>
        <v>Higher</v>
      </c>
    </row>
    <row r="1180" spans="1:11" x14ac:dyDescent="0.25">
      <c r="A1180">
        <v>1994</v>
      </c>
      <c r="B1180" t="s">
        <v>12</v>
      </c>
      <c r="C1180">
        <v>1</v>
      </c>
      <c r="D1180" t="s">
        <v>20</v>
      </c>
      <c r="E1180">
        <v>109</v>
      </c>
      <c r="F1180">
        <v>9</v>
      </c>
      <c r="G1180" t="s">
        <v>9</v>
      </c>
      <c r="H1180">
        <v>96</v>
      </c>
      <c r="I1180" t="str">
        <f t="shared" si="37"/>
        <v>Winner</v>
      </c>
      <c r="J1180">
        <f t="shared" si="38"/>
        <v>1</v>
      </c>
      <c r="K1180" t="str">
        <f t="shared" si="2"/>
        <v>Higher</v>
      </c>
    </row>
    <row r="1181" spans="1:11" x14ac:dyDescent="0.25">
      <c r="A1181">
        <v>1994</v>
      </c>
      <c r="B1181" t="s">
        <v>12</v>
      </c>
      <c r="C1181">
        <v>11</v>
      </c>
      <c r="D1181" t="s">
        <v>216</v>
      </c>
      <c r="E1181">
        <v>58</v>
      </c>
      <c r="F1181">
        <v>3</v>
      </c>
      <c r="G1181" t="s">
        <v>5</v>
      </c>
      <c r="H1181">
        <v>70</v>
      </c>
      <c r="I1181" t="str">
        <f t="shared" si="37"/>
        <v>Loser</v>
      </c>
      <c r="J1181">
        <f t="shared" si="38"/>
        <v>3</v>
      </c>
      <c r="K1181" t="str">
        <f t="shared" si="2"/>
        <v>Lower</v>
      </c>
    </row>
    <row r="1182" spans="1:11" x14ac:dyDescent="0.25">
      <c r="A1182">
        <v>1994</v>
      </c>
      <c r="B1182" t="s">
        <v>12</v>
      </c>
      <c r="C1182">
        <v>10</v>
      </c>
      <c r="D1182" t="s">
        <v>218</v>
      </c>
      <c r="E1182">
        <v>63</v>
      </c>
      <c r="F1182">
        <v>2</v>
      </c>
      <c r="G1182" t="s">
        <v>127</v>
      </c>
      <c r="H1182">
        <v>75</v>
      </c>
      <c r="I1182" t="str">
        <f t="shared" si="37"/>
        <v>Loser</v>
      </c>
      <c r="J1182">
        <f t="shared" si="38"/>
        <v>2</v>
      </c>
      <c r="K1182" t="str">
        <f t="shared" si="2"/>
        <v>Lower</v>
      </c>
    </row>
    <row r="1183" spans="1:11" x14ac:dyDescent="0.25">
      <c r="A1183">
        <v>1994</v>
      </c>
      <c r="B1183" t="s">
        <v>12</v>
      </c>
      <c r="C1183">
        <v>1</v>
      </c>
      <c r="D1183" t="s">
        <v>102</v>
      </c>
      <c r="E1183">
        <v>83</v>
      </c>
      <c r="F1183">
        <v>9</v>
      </c>
      <c r="G1183" t="s">
        <v>111</v>
      </c>
      <c r="H1183">
        <v>73</v>
      </c>
      <c r="I1183" t="str">
        <f t="shared" si="37"/>
        <v>Winner</v>
      </c>
      <c r="J1183">
        <f t="shared" si="38"/>
        <v>1</v>
      </c>
      <c r="K1183" t="str">
        <f t="shared" si="2"/>
        <v>Higher</v>
      </c>
    </row>
    <row r="1184" spans="1:11" x14ac:dyDescent="0.25">
      <c r="A1184">
        <v>1994</v>
      </c>
      <c r="B1184" t="s">
        <v>12</v>
      </c>
      <c r="C1184">
        <v>5</v>
      </c>
      <c r="D1184" t="s">
        <v>162</v>
      </c>
      <c r="E1184">
        <v>58</v>
      </c>
      <c r="F1184">
        <v>4</v>
      </c>
      <c r="G1184" t="s">
        <v>1</v>
      </c>
      <c r="H1184">
        <v>69</v>
      </c>
      <c r="I1184" t="str">
        <f t="shared" si="37"/>
        <v>Loser</v>
      </c>
      <c r="J1184">
        <f t="shared" si="38"/>
        <v>4</v>
      </c>
      <c r="K1184" t="str">
        <f t="shared" si="2"/>
        <v>Lower</v>
      </c>
    </row>
    <row r="1185" spans="1:11" x14ac:dyDescent="0.25">
      <c r="A1185">
        <v>1994</v>
      </c>
      <c r="B1185" t="s">
        <v>18</v>
      </c>
      <c r="C1185">
        <v>4</v>
      </c>
      <c r="D1185" t="s">
        <v>24</v>
      </c>
      <c r="E1185">
        <v>61</v>
      </c>
      <c r="F1185">
        <v>13</v>
      </c>
      <c r="G1185" t="s">
        <v>292</v>
      </c>
      <c r="H1185">
        <v>39</v>
      </c>
      <c r="I1185" t="str">
        <f t="shared" si="37"/>
        <v>Winner</v>
      </c>
      <c r="J1185">
        <f t="shared" si="38"/>
        <v>4</v>
      </c>
      <c r="K1185" t="str">
        <f t="shared" si="2"/>
        <v>Higher</v>
      </c>
    </row>
    <row r="1186" spans="1:11" x14ac:dyDescent="0.25">
      <c r="A1186">
        <v>1994</v>
      </c>
      <c r="B1186" t="s">
        <v>18</v>
      </c>
      <c r="C1186">
        <v>7</v>
      </c>
      <c r="D1186" t="s">
        <v>113</v>
      </c>
      <c r="E1186">
        <v>57</v>
      </c>
      <c r="F1186">
        <v>10</v>
      </c>
      <c r="G1186" t="s">
        <v>17</v>
      </c>
      <c r="H1186">
        <v>54</v>
      </c>
      <c r="I1186" t="str">
        <f t="shared" si="37"/>
        <v>Winner</v>
      </c>
      <c r="J1186">
        <f t="shared" si="38"/>
        <v>7</v>
      </c>
      <c r="K1186" t="str">
        <f t="shared" si="2"/>
        <v>Higher</v>
      </c>
    </row>
    <row r="1187" spans="1:11" x14ac:dyDescent="0.25">
      <c r="A1187">
        <v>1994</v>
      </c>
      <c r="B1187" t="s">
        <v>18</v>
      </c>
      <c r="C1187">
        <v>4</v>
      </c>
      <c r="D1187" t="s">
        <v>165</v>
      </c>
      <c r="E1187">
        <v>65</v>
      </c>
      <c r="F1187">
        <v>13</v>
      </c>
      <c r="G1187" t="s">
        <v>128</v>
      </c>
      <c r="H1187">
        <v>55</v>
      </c>
      <c r="I1187" t="str">
        <f t="shared" si="37"/>
        <v>Winner</v>
      </c>
      <c r="J1187">
        <f t="shared" si="38"/>
        <v>4</v>
      </c>
      <c r="K1187" t="str">
        <f t="shared" si="2"/>
        <v>Higher</v>
      </c>
    </row>
    <row r="1188" spans="1:11" x14ac:dyDescent="0.25">
      <c r="A1188">
        <v>1994</v>
      </c>
      <c r="B1188" t="s">
        <v>18</v>
      </c>
      <c r="C1188">
        <v>2</v>
      </c>
      <c r="D1188" t="s">
        <v>35</v>
      </c>
      <c r="E1188">
        <v>81</v>
      </c>
      <c r="F1188">
        <v>15</v>
      </c>
      <c r="G1188" t="s">
        <v>126</v>
      </c>
      <c r="H1188">
        <v>55</v>
      </c>
      <c r="I1188" t="str">
        <f t="shared" si="37"/>
        <v>Winner</v>
      </c>
      <c r="J1188">
        <f t="shared" si="38"/>
        <v>2</v>
      </c>
      <c r="K1188" t="str">
        <f t="shared" si="2"/>
        <v>Higher</v>
      </c>
    </row>
    <row r="1189" spans="1:11" x14ac:dyDescent="0.25">
      <c r="A1189">
        <v>1994</v>
      </c>
      <c r="B1189" t="s">
        <v>18</v>
      </c>
      <c r="C1189">
        <v>1</v>
      </c>
      <c r="D1189" t="s">
        <v>193</v>
      </c>
      <c r="E1189">
        <v>94</v>
      </c>
      <c r="F1189">
        <v>16</v>
      </c>
      <c r="G1189" t="s">
        <v>305</v>
      </c>
      <c r="H1189">
        <v>79</v>
      </c>
      <c r="I1189" t="str">
        <f t="shared" si="37"/>
        <v>Winner</v>
      </c>
      <c r="J1189">
        <f t="shared" si="38"/>
        <v>1</v>
      </c>
      <c r="K1189" t="str">
        <f t="shared" si="2"/>
        <v>Higher</v>
      </c>
    </row>
    <row r="1190" spans="1:11" x14ac:dyDescent="0.25">
      <c r="A1190">
        <v>1994</v>
      </c>
      <c r="B1190" t="s">
        <v>18</v>
      </c>
      <c r="C1190">
        <v>8</v>
      </c>
      <c r="D1190" t="s">
        <v>36</v>
      </c>
      <c r="E1190">
        <v>77</v>
      </c>
      <c r="F1190">
        <v>9</v>
      </c>
      <c r="G1190" t="s">
        <v>13</v>
      </c>
      <c r="H1190">
        <v>84</v>
      </c>
      <c r="I1190" t="str">
        <f t="shared" si="37"/>
        <v>Loser</v>
      </c>
      <c r="J1190">
        <f t="shared" si="38"/>
        <v>9</v>
      </c>
      <c r="K1190" t="str">
        <f t="shared" si="2"/>
        <v>Lower</v>
      </c>
    </row>
    <row r="1191" spans="1:11" x14ac:dyDescent="0.25">
      <c r="A1191">
        <v>1994</v>
      </c>
      <c r="B1191" t="s">
        <v>18</v>
      </c>
      <c r="C1191">
        <v>5</v>
      </c>
      <c r="D1191" t="s">
        <v>37</v>
      </c>
      <c r="E1191">
        <v>102</v>
      </c>
      <c r="F1191">
        <v>12</v>
      </c>
      <c r="G1191" t="s">
        <v>247</v>
      </c>
      <c r="H1191">
        <v>112</v>
      </c>
      <c r="I1191" t="str">
        <f t="shared" si="37"/>
        <v>Loser</v>
      </c>
      <c r="J1191">
        <f t="shared" si="38"/>
        <v>12</v>
      </c>
      <c r="K1191" t="str">
        <f t="shared" si="2"/>
        <v>Lower</v>
      </c>
    </row>
    <row r="1192" spans="1:11" x14ac:dyDescent="0.25">
      <c r="A1192">
        <v>1994</v>
      </c>
      <c r="B1192" t="s">
        <v>18</v>
      </c>
      <c r="C1192">
        <v>6</v>
      </c>
      <c r="D1192" t="s">
        <v>42</v>
      </c>
      <c r="E1192">
        <v>74</v>
      </c>
      <c r="F1192">
        <v>11</v>
      </c>
      <c r="G1192" t="s">
        <v>206</v>
      </c>
      <c r="H1192">
        <v>60</v>
      </c>
      <c r="I1192" t="str">
        <f t="shared" si="37"/>
        <v>Winner</v>
      </c>
      <c r="J1192">
        <f t="shared" si="38"/>
        <v>6</v>
      </c>
      <c r="K1192" t="str">
        <f t="shared" si="2"/>
        <v>Higher</v>
      </c>
    </row>
    <row r="1193" spans="1:11" x14ac:dyDescent="0.25">
      <c r="A1193">
        <v>1994</v>
      </c>
      <c r="B1193" t="s">
        <v>18</v>
      </c>
      <c r="C1193">
        <v>1</v>
      </c>
      <c r="D1193" t="s">
        <v>94</v>
      </c>
      <c r="E1193">
        <v>71</v>
      </c>
      <c r="F1193">
        <v>16</v>
      </c>
      <c r="G1193" t="s">
        <v>245</v>
      </c>
      <c r="H1193">
        <v>51</v>
      </c>
      <c r="I1193" t="str">
        <f t="shared" si="37"/>
        <v>Winner</v>
      </c>
      <c r="J1193">
        <f t="shared" si="38"/>
        <v>1</v>
      </c>
      <c r="K1193" t="str">
        <f t="shared" si="2"/>
        <v>Higher</v>
      </c>
    </row>
    <row r="1194" spans="1:11" x14ac:dyDescent="0.25">
      <c r="A1194">
        <v>1994</v>
      </c>
      <c r="B1194" t="s">
        <v>18</v>
      </c>
      <c r="C1194">
        <v>8</v>
      </c>
      <c r="D1194" t="s">
        <v>190</v>
      </c>
      <c r="E1194">
        <v>64</v>
      </c>
      <c r="F1194">
        <v>9</v>
      </c>
      <c r="G1194" t="s">
        <v>178</v>
      </c>
      <c r="H1194">
        <v>67</v>
      </c>
      <c r="I1194" t="str">
        <f t="shared" si="37"/>
        <v>Loser</v>
      </c>
      <c r="J1194">
        <f t="shared" si="38"/>
        <v>9</v>
      </c>
      <c r="K1194" t="str">
        <f t="shared" si="2"/>
        <v>Lower</v>
      </c>
    </row>
    <row r="1195" spans="1:11" x14ac:dyDescent="0.25">
      <c r="A1195">
        <v>1994</v>
      </c>
      <c r="B1195" t="s">
        <v>18</v>
      </c>
      <c r="C1195">
        <v>5</v>
      </c>
      <c r="D1195" t="s">
        <v>8</v>
      </c>
      <c r="E1195">
        <v>84</v>
      </c>
      <c r="F1195">
        <v>12</v>
      </c>
      <c r="G1195" t="s">
        <v>96</v>
      </c>
      <c r="H1195">
        <v>72</v>
      </c>
      <c r="I1195" t="str">
        <f t="shared" si="37"/>
        <v>Winner</v>
      </c>
      <c r="J1195">
        <f t="shared" si="38"/>
        <v>5</v>
      </c>
      <c r="K1195" t="str">
        <f t="shared" si="2"/>
        <v>Higher</v>
      </c>
    </row>
    <row r="1196" spans="1:11" x14ac:dyDescent="0.25">
      <c r="A1196">
        <v>1994</v>
      </c>
      <c r="B1196" t="s">
        <v>18</v>
      </c>
      <c r="C1196">
        <v>6</v>
      </c>
      <c r="D1196" t="s">
        <v>11</v>
      </c>
      <c r="E1196">
        <v>81</v>
      </c>
      <c r="F1196">
        <v>11</v>
      </c>
      <c r="G1196" t="s">
        <v>234</v>
      </c>
      <c r="H1196">
        <v>59</v>
      </c>
      <c r="I1196" t="str">
        <f t="shared" si="37"/>
        <v>Winner</v>
      </c>
      <c r="J1196">
        <f t="shared" si="38"/>
        <v>6</v>
      </c>
      <c r="K1196" t="str">
        <f t="shared" si="2"/>
        <v>Higher</v>
      </c>
    </row>
    <row r="1197" spans="1:11" x14ac:dyDescent="0.25">
      <c r="A1197">
        <v>1994</v>
      </c>
      <c r="B1197" t="s">
        <v>18</v>
      </c>
      <c r="C1197">
        <v>3</v>
      </c>
      <c r="D1197" t="s">
        <v>91</v>
      </c>
      <c r="E1197">
        <v>83</v>
      </c>
      <c r="F1197">
        <v>14</v>
      </c>
      <c r="G1197" t="s">
        <v>306</v>
      </c>
      <c r="H1197">
        <v>70</v>
      </c>
      <c r="I1197" t="str">
        <f t="shared" si="37"/>
        <v>Winner</v>
      </c>
      <c r="J1197">
        <f t="shared" si="38"/>
        <v>3</v>
      </c>
      <c r="K1197" t="str">
        <f t="shared" si="2"/>
        <v>Higher</v>
      </c>
    </row>
    <row r="1198" spans="1:11" x14ac:dyDescent="0.25">
      <c r="A1198">
        <v>1994</v>
      </c>
      <c r="B1198" t="s">
        <v>18</v>
      </c>
      <c r="C1198">
        <v>7</v>
      </c>
      <c r="D1198" t="s">
        <v>98</v>
      </c>
      <c r="E1198">
        <v>84</v>
      </c>
      <c r="F1198">
        <v>10</v>
      </c>
      <c r="G1198" t="s">
        <v>230</v>
      </c>
      <c r="H1198">
        <v>73</v>
      </c>
      <c r="I1198" t="str">
        <f t="shared" si="37"/>
        <v>Winner</v>
      </c>
      <c r="J1198">
        <f t="shared" si="38"/>
        <v>7</v>
      </c>
      <c r="K1198" t="str">
        <f t="shared" si="2"/>
        <v>Higher</v>
      </c>
    </row>
    <row r="1199" spans="1:11" x14ac:dyDescent="0.25">
      <c r="A1199">
        <v>1994</v>
      </c>
      <c r="B1199" t="s">
        <v>18</v>
      </c>
      <c r="C1199">
        <v>2</v>
      </c>
      <c r="D1199" t="s">
        <v>22</v>
      </c>
      <c r="E1199">
        <v>82</v>
      </c>
      <c r="F1199">
        <v>15</v>
      </c>
      <c r="G1199" t="s">
        <v>253</v>
      </c>
      <c r="H1199">
        <v>70</v>
      </c>
      <c r="I1199" t="str">
        <f t="shared" si="37"/>
        <v>Winner</v>
      </c>
      <c r="J1199">
        <f t="shared" si="38"/>
        <v>2</v>
      </c>
      <c r="K1199" t="str">
        <f t="shared" si="2"/>
        <v>Higher</v>
      </c>
    </row>
    <row r="1200" spans="1:11" x14ac:dyDescent="0.25">
      <c r="A1200">
        <v>1994</v>
      </c>
      <c r="B1200" t="s">
        <v>18</v>
      </c>
      <c r="C1200">
        <v>3</v>
      </c>
      <c r="D1200" t="s">
        <v>3</v>
      </c>
      <c r="E1200">
        <v>67</v>
      </c>
      <c r="F1200">
        <v>14</v>
      </c>
      <c r="G1200" t="s">
        <v>197</v>
      </c>
      <c r="H1200">
        <v>58</v>
      </c>
      <c r="I1200" t="str">
        <f t="shared" si="37"/>
        <v>Winner</v>
      </c>
      <c r="J1200">
        <f t="shared" si="38"/>
        <v>3</v>
      </c>
      <c r="K1200" t="str">
        <f t="shared" si="2"/>
        <v>Higher</v>
      </c>
    </row>
    <row r="1201" spans="1:11" x14ac:dyDescent="0.25">
      <c r="A1201">
        <v>1994</v>
      </c>
      <c r="B1201" t="s">
        <v>18</v>
      </c>
      <c r="C1201">
        <v>8</v>
      </c>
      <c r="D1201" t="s">
        <v>243</v>
      </c>
      <c r="E1201">
        <v>70</v>
      </c>
      <c r="F1201">
        <v>9</v>
      </c>
      <c r="G1201" t="s">
        <v>111</v>
      </c>
      <c r="H1201">
        <v>76</v>
      </c>
      <c r="I1201" t="str">
        <f t="shared" si="37"/>
        <v>Loser</v>
      </c>
      <c r="J1201">
        <f t="shared" si="38"/>
        <v>9</v>
      </c>
      <c r="K1201" t="str">
        <f t="shared" si="2"/>
        <v>Lower</v>
      </c>
    </row>
    <row r="1202" spans="1:11" x14ac:dyDescent="0.25">
      <c r="A1202">
        <v>1994</v>
      </c>
      <c r="B1202" t="s">
        <v>18</v>
      </c>
      <c r="C1202">
        <v>1</v>
      </c>
      <c r="D1202" t="s">
        <v>20</v>
      </c>
      <c r="E1202">
        <v>76</v>
      </c>
      <c r="F1202">
        <v>16</v>
      </c>
      <c r="G1202" t="s">
        <v>284</v>
      </c>
      <c r="H1202">
        <v>53</v>
      </c>
      <c r="I1202" t="str">
        <f t="shared" si="37"/>
        <v>Winner</v>
      </c>
      <c r="J1202">
        <f t="shared" si="38"/>
        <v>1</v>
      </c>
      <c r="K1202" t="str">
        <f t="shared" si="2"/>
        <v>Higher</v>
      </c>
    </row>
    <row r="1203" spans="1:11" x14ac:dyDescent="0.25">
      <c r="A1203">
        <v>1994</v>
      </c>
      <c r="B1203" t="s">
        <v>18</v>
      </c>
      <c r="C1203">
        <v>6</v>
      </c>
      <c r="D1203" t="s">
        <v>110</v>
      </c>
      <c r="E1203">
        <v>91</v>
      </c>
      <c r="F1203">
        <v>11</v>
      </c>
      <c r="G1203" t="s">
        <v>29</v>
      </c>
      <c r="H1203">
        <v>77</v>
      </c>
      <c r="I1203" t="str">
        <f t="shared" si="37"/>
        <v>Winner</v>
      </c>
      <c r="J1203">
        <f t="shared" si="38"/>
        <v>6</v>
      </c>
      <c r="K1203" t="str">
        <f t="shared" si="2"/>
        <v>Higher</v>
      </c>
    </row>
    <row r="1204" spans="1:11" x14ac:dyDescent="0.25">
      <c r="A1204">
        <v>1994</v>
      </c>
      <c r="B1204" t="s">
        <v>18</v>
      </c>
      <c r="C1204">
        <v>4</v>
      </c>
      <c r="D1204" t="s">
        <v>1</v>
      </c>
      <c r="E1204">
        <v>102</v>
      </c>
      <c r="F1204">
        <v>13</v>
      </c>
      <c r="G1204" t="s">
        <v>187</v>
      </c>
      <c r="H1204">
        <v>73</v>
      </c>
      <c r="I1204" t="str">
        <f t="shared" si="37"/>
        <v>Winner</v>
      </c>
      <c r="J1204">
        <f t="shared" si="38"/>
        <v>4</v>
      </c>
      <c r="K1204" t="str">
        <f t="shared" si="2"/>
        <v>Higher</v>
      </c>
    </row>
    <row r="1205" spans="1:11" x14ac:dyDescent="0.25">
      <c r="A1205">
        <v>1994</v>
      </c>
      <c r="B1205" t="s">
        <v>18</v>
      </c>
      <c r="C1205">
        <v>5</v>
      </c>
      <c r="D1205" t="s">
        <v>32</v>
      </c>
      <c r="E1205">
        <v>57</v>
      </c>
      <c r="F1205">
        <v>12</v>
      </c>
      <c r="G1205" t="s">
        <v>301</v>
      </c>
      <c r="H1205">
        <v>61</v>
      </c>
      <c r="I1205" t="str">
        <f t="shared" si="37"/>
        <v>Loser</v>
      </c>
      <c r="J1205">
        <f t="shared" si="38"/>
        <v>12</v>
      </c>
      <c r="K1205" t="str">
        <f t="shared" si="2"/>
        <v>Lower</v>
      </c>
    </row>
    <row r="1206" spans="1:11" x14ac:dyDescent="0.25">
      <c r="A1206">
        <v>1994</v>
      </c>
      <c r="B1206" t="s">
        <v>18</v>
      </c>
      <c r="C1206">
        <v>3</v>
      </c>
      <c r="D1206" t="s">
        <v>21</v>
      </c>
      <c r="E1206">
        <v>78</v>
      </c>
      <c r="F1206">
        <v>14</v>
      </c>
      <c r="G1206" t="s">
        <v>258</v>
      </c>
      <c r="H1206">
        <v>74</v>
      </c>
      <c r="I1206" t="str">
        <f t="shared" si="37"/>
        <v>Winner</v>
      </c>
      <c r="J1206">
        <f t="shared" si="38"/>
        <v>3</v>
      </c>
      <c r="K1206" t="str">
        <f t="shared" si="2"/>
        <v>Higher</v>
      </c>
    </row>
    <row r="1207" spans="1:11" x14ac:dyDescent="0.25">
      <c r="A1207">
        <v>1994</v>
      </c>
      <c r="B1207" t="s">
        <v>18</v>
      </c>
      <c r="C1207">
        <v>7</v>
      </c>
      <c r="D1207" t="s">
        <v>99</v>
      </c>
      <c r="E1207">
        <v>66</v>
      </c>
      <c r="F1207">
        <v>10</v>
      </c>
      <c r="G1207" t="s">
        <v>161</v>
      </c>
      <c r="H1207">
        <v>74</v>
      </c>
      <c r="I1207" t="str">
        <f t="shared" si="37"/>
        <v>Loser</v>
      </c>
      <c r="J1207">
        <f t="shared" si="38"/>
        <v>10</v>
      </c>
      <c r="K1207" t="str">
        <f t="shared" si="2"/>
        <v>Lower</v>
      </c>
    </row>
    <row r="1208" spans="1:11" x14ac:dyDescent="0.25">
      <c r="A1208">
        <v>1994</v>
      </c>
      <c r="B1208" t="s">
        <v>18</v>
      </c>
      <c r="C1208">
        <v>2</v>
      </c>
      <c r="D1208" t="s">
        <v>282</v>
      </c>
      <c r="E1208">
        <v>78</v>
      </c>
      <c r="F1208">
        <v>15</v>
      </c>
      <c r="G1208" t="s">
        <v>288</v>
      </c>
      <c r="H1208">
        <v>60</v>
      </c>
      <c r="I1208" t="str">
        <f t="shared" si="37"/>
        <v>Winner</v>
      </c>
      <c r="J1208">
        <f t="shared" si="38"/>
        <v>2</v>
      </c>
      <c r="K1208" t="str">
        <f t="shared" si="2"/>
        <v>Higher</v>
      </c>
    </row>
    <row r="1209" spans="1:11" x14ac:dyDescent="0.25">
      <c r="A1209">
        <v>1994</v>
      </c>
      <c r="B1209" t="s">
        <v>18</v>
      </c>
      <c r="C1209">
        <v>4</v>
      </c>
      <c r="D1209" t="s">
        <v>6</v>
      </c>
      <c r="E1209">
        <v>57</v>
      </c>
      <c r="F1209">
        <v>13</v>
      </c>
      <c r="G1209" t="s">
        <v>255</v>
      </c>
      <c r="H1209">
        <v>61</v>
      </c>
      <c r="I1209" t="str">
        <f t="shared" si="37"/>
        <v>Loser</v>
      </c>
      <c r="J1209">
        <f t="shared" si="38"/>
        <v>13</v>
      </c>
      <c r="K1209" t="str">
        <f t="shared" si="2"/>
        <v>Lower</v>
      </c>
    </row>
    <row r="1210" spans="1:11" x14ac:dyDescent="0.25">
      <c r="A1210">
        <v>1994</v>
      </c>
      <c r="B1210" t="s">
        <v>18</v>
      </c>
      <c r="C1210">
        <v>6</v>
      </c>
      <c r="D1210" t="s">
        <v>287</v>
      </c>
      <c r="E1210">
        <v>80</v>
      </c>
      <c r="F1210">
        <v>11</v>
      </c>
      <c r="G1210" t="s">
        <v>216</v>
      </c>
      <c r="H1210">
        <v>90</v>
      </c>
      <c r="I1210" t="str">
        <f t="shared" si="37"/>
        <v>Loser</v>
      </c>
      <c r="J1210">
        <f t="shared" si="38"/>
        <v>11</v>
      </c>
      <c r="K1210" t="str">
        <f t="shared" si="2"/>
        <v>Lower</v>
      </c>
    </row>
    <row r="1211" spans="1:11" x14ac:dyDescent="0.25">
      <c r="A1211">
        <v>1994</v>
      </c>
      <c r="B1211" t="s">
        <v>18</v>
      </c>
      <c r="C1211">
        <v>3</v>
      </c>
      <c r="D1211" t="s">
        <v>5</v>
      </c>
      <c r="E1211">
        <v>64</v>
      </c>
      <c r="F1211">
        <v>14</v>
      </c>
      <c r="G1211" t="s">
        <v>307</v>
      </c>
      <c r="H1211">
        <v>62</v>
      </c>
      <c r="I1211" t="str">
        <f t="shared" si="37"/>
        <v>Winner</v>
      </c>
      <c r="J1211">
        <f t="shared" si="38"/>
        <v>3</v>
      </c>
      <c r="K1211" t="str">
        <f t="shared" si="2"/>
        <v>Higher</v>
      </c>
    </row>
    <row r="1212" spans="1:11" x14ac:dyDescent="0.25">
      <c r="A1212">
        <v>1994</v>
      </c>
      <c r="B1212" t="s">
        <v>18</v>
      </c>
      <c r="C1212">
        <v>7</v>
      </c>
      <c r="D1212" t="s">
        <v>157</v>
      </c>
      <c r="E1212">
        <v>46</v>
      </c>
      <c r="F1212">
        <v>10</v>
      </c>
      <c r="G1212" t="s">
        <v>218</v>
      </c>
      <c r="H1212">
        <v>51</v>
      </c>
      <c r="I1212" t="str">
        <f t="shared" si="37"/>
        <v>Loser</v>
      </c>
      <c r="J1212">
        <f t="shared" si="38"/>
        <v>10</v>
      </c>
      <c r="K1212" t="str">
        <f t="shared" si="2"/>
        <v>Lower</v>
      </c>
    </row>
    <row r="1213" spans="1:11" x14ac:dyDescent="0.25">
      <c r="A1213">
        <v>1994</v>
      </c>
      <c r="B1213" t="s">
        <v>18</v>
      </c>
      <c r="C1213">
        <v>2</v>
      </c>
      <c r="D1213" t="s">
        <v>127</v>
      </c>
      <c r="E1213">
        <v>64</v>
      </c>
      <c r="F1213">
        <v>15</v>
      </c>
      <c r="G1213" t="s">
        <v>308</v>
      </c>
      <c r="H1213">
        <v>46</v>
      </c>
      <c r="I1213" t="str">
        <f t="shared" si="37"/>
        <v>Winner</v>
      </c>
      <c r="J1213">
        <f t="shared" si="38"/>
        <v>2</v>
      </c>
      <c r="K1213" t="str">
        <f t="shared" si="2"/>
        <v>Higher</v>
      </c>
    </row>
    <row r="1214" spans="1:11" x14ac:dyDescent="0.25">
      <c r="A1214">
        <v>1994</v>
      </c>
      <c r="B1214" t="s">
        <v>18</v>
      </c>
      <c r="C1214">
        <v>8</v>
      </c>
      <c r="D1214" t="s">
        <v>10</v>
      </c>
      <c r="E1214">
        <v>72</v>
      </c>
      <c r="F1214">
        <v>9</v>
      </c>
      <c r="G1214" t="s">
        <v>9</v>
      </c>
      <c r="H1214">
        <v>80</v>
      </c>
      <c r="I1214" t="str">
        <f t="shared" si="37"/>
        <v>Loser</v>
      </c>
      <c r="J1214">
        <f t="shared" si="38"/>
        <v>9</v>
      </c>
      <c r="K1214" t="str">
        <f t="shared" si="2"/>
        <v>Lower</v>
      </c>
    </row>
    <row r="1215" spans="1:11" x14ac:dyDescent="0.25">
      <c r="A1215">
        <v>1994</v>
      </c>
      <c r="B1215" t="s">
        <v>18</v>
      </c>
      <c r="C1215">
        <v>5</v>
      </c>
      <c r="D1215" t="s">
        <v>162</v>
      </c>
      <c r="E1215">
        <v>68</v>
      </c>
      <c r="F1215">
        <v>12</v>
      </c>
      <c r="G1215" t="s">
        <v>278</v>
      </c>
      <c r="H1215">
        <v>58</v>
      </c>
      <c r="I1215" t="str">
        <f t="shared" si="37"/>
        <v>Winner</v>
      </c>
      <c r="J1215">
        <f t="shared" si="38"/>
        <v>5</v>
      </c>
      <c r="K1215" t="str">
        <f t="shared" si="2"/>
        <v>Higher</v>
      </c>
    </row>
    <row r="1216" spans="1:11" x14ac:dyDescent="0.25">
      <c r="A1216">
        <v>1994</v>
      </c>
      <c r="B1216" t="s">
        <v>18</v>
      </c>
      <c r="C1216">
        <v>1</v>
      </c>
      <c r="D1216" t="s">
        <v>102</v>
      </c>
      <c r="E1216">
        <v>98</v>
      </c>
      <c r="F1216">
        <v>16</v>
      </c>
      <c r="G1216" t="s">
        <v>232</v>
      </c>
      <c r="H1216">
        <v>67</v>
      </c>
      <c r="I1216" t="str">
        <f t="shared" si="37"/>
        <v>Winner</v>
      </c>
      <c r="J1216">
        <f t="shared" si="38"/>
        <v>1</v>
      </c>
      <c r="K1216" t="str">
        <f t="shared" si="2"/>
        <v>Higher</v>
      </c>
    </row>
    <row r="1217" spans="1:11" x14ac:dyDescent="0.25">
      <c r="A1217">
        <v>1993</v>
      </c>
      <c r="B1217" t="s">
        <v>0</v>
      </c>
      <c r="C1217">
        <v>1</v>
      </c>
      <c r="D1217" t="s">
        <v>21</v>
      </c>
      <c r="E1217">
        <v>71</v>
      </c>
      <c r="F1217">
        <v>1</v>
      </c>
      <c r="G1217" t="s">
        <v>94</v>
      </c>
      <c r="H1217">
        <v>77</v>
      </c>
      <c r="I1217" t="str">
        <f t="shared" si="37"/>
        <v>Loser</v>
      </c>
      <c r="J1217">
        <f t="shared" si="38"/>
        <v>1</v>
      </c>
      <c r="K1217" t="str">
        <f t="shared" si="2"/>
        <v>Lower</v>
      </c>
    </row>
    <row r="1218" spans="1:11" x14ac:dyDescent="0.25">
      <c r="A1218">
        <v>1993</v>
      </c>
      <c r="B1218" t="s">
        <v>2</v>
      </c>
      <c r="C1218">
        <v>1</v>
      </c>
      <c r="D1218" t="s">
        <v>94</v>
      </c>
      <c r="E1218">
        <v>78</v>
      </c>
      <c r="F1218">
        <v>2</v>
      </c>
      <c r="G1218" t="s">
        <v>1</v>
      </c>
      <c r="H1218">
        <v>68</v>
      </c>
      <c r="I1218" t="str">
        <f t="shared" ref="I1218:I1281" si="39">IF($E1218&gt;$H1218,"Winner","Loser")</f>
        <v>Winner</v>
      </c>
      <c r="J1218">
        <f t="shared" ref="J1218:J1281" si="40">IF($E1218&gt;$H1218,$C1218,$F1218)</f>
        <v>1</v>
      </c>
      <c r="K1218" t="str">
        <f t="shared" si="2"/>
        <v>Higher</v>
      </c>
    </row>
    <row r="1219" spans="1:11" x14ac:dyDescent="0.25">
      <c r="A1219">
        <v>1993</v>
      </c>
      <c r="B1219" t="s">
        <v>2</v>
      </c>
      <c r="C1219">
        <v>1</v>
      </c>
      <c r="D1219" t="s">
        <v>91</v>
      </c>
      <c r="E1219">
        <v>78</v>
      </c>
      <c r="F1219">
        <v>1</v>
      </c>
      <c r="G1219" t="s">
        <v>21</v>
      </c>
      <c r="H1219">
        <v>81</v>
      </c>
      <c r="I1219" t="str">
        <f t="shared" si="39"/>
        <v>Loser</v>
      </c>
      <c r="J1219">
        <f t="shared" si="40"/>
        <v>1</v>
      </c>
      <c r="K1219" t="str">
        <f t="shared" si="2"/>
        <v>Lower</v>
      </c>
    </row>
    <row r="1220" spans="1:11" x14ac:dyDescent="0.25">
      <c r="A1220">
        <v>1993</v>
      </c>
      <c r="B1220" t="s">
        <v>4</v>
      </c>
      <c r="C1220">
        <v>1</v>
      </c>
      <c r="D1220" t="s">
        <v>94</v>
      </c>
      <c r="E1220">
        <v>75</v>
      </c>
      <c r="F1220">
        <v>2</v>
      </c>
      <c r="G1220" t="s">
        <v>10</v>
      </c>
      <c r="H1220">
        <v>68</v>
      </c>
      <c r="I1220" t="str">
        <f t="shared" si="39"/>
        <v>Winner</v>
      </c>
      <c r="J1220">
        <f t="shared" si="40"/>
        <v>1</v>
      </c>
      <c r="K1220" t="str">
        <f t="shared" si="2"/>
        <v>Higher</v>
      </c>
    </row>
    <row r="1221" spans="1:11" x14ac:dyDescent="0.25">
      <c r="A1221">
        <v>1993</v>
      </c>
      <c r="B1221" t="s">
        <v>4</v>
      </c>
      <c r="C1221">
        <v>1</v>
      </c>
      <c r="D1221" t="s">
        <v>21</v>
      </c>
      <c r="E1221">
        <v>77</v>
      </c>
      <c r="F1221">
        <v>7</v>
      </c>
      <c r="G1221" t="s">
        <v>24</v>
      </c>
      <c r="H1221">
        <v>72</v>
      </c>
      <c r="I1221" t="str">
        <f t="shared" si="39"/>
        <v>Winner</v>
      </c>
      <c r="J1221">
        <f t="shared" si="40"/>
        <v>1</v>
      </c>
      <c r="K1221" t="str">
        <f t="shared" si="2"/>
        <v>Higher</v>
      </c>
    </row>
    <row r="1222" spans="1:11" x14ac:dyDescent="0.25">
      <c r="A1222">
        <v>1993</v>
      </c>
      <c r="B1222" t="s">
        <v>4</v>
      </c>
      <c r="C1222">
        <v>1</v>
      </c>
      <c r="D1222" t="s">
        <v>8</v>
      </c>
      <c r="E1222">
        <v>77</v>
      </c>
      <c r="F1222">
        <v>2</v>
      </c>
      <c r="G1222" t="s">
        <v>1</v>
      </c>
      <c r="H1222">
        <v>83</v>
      </c>
      <c r="I1222" t="str">
        <f t="shared" si="39"/>
        <v>Loser</v>
      </c>
      <c r="J1222">
        <f t="shared" si="40"/>
        <v>2</v>
      </c>
      <c r="K1222" t="str">
        <f t="shared" si="2"/>
        <v>Lower</v>
      </c>
    </row>
    <row r="1223" spans="1:11" x14ac:dyDescent="0.25">
      <c r="A1223">
        <v>1993</v>
      </c>
      <c r="B1223" t="s">
        <v>4</v>
      </c>
      <c r="C1223">
        <v>1</v>
      </c>
      <c r="D1223" t="s">
        <v>91</v>
      </c>
      <c r="E1223">
        <v>106</v>
      </c>
      <c r="F1223">
        <v>3</v>
      </c>
      <c r="G1223" t="s">
        <v>103</v>
      </c>
      <c r="H1223">
        <v>81</v>
      </c>
      <c r="I1223" t="str">
        <f t="shared" si="39"/>
        <v>Winner</v>
      </c>
      <c r="J1223">
        <f t="shared" si="40"/>
        <v>1</v>
      </c>
      <c r="K1223" t="str">
        <f t="shared" si="2"/>
        <v>Higher</v>
      </c>
    </row>
    <row r="1224" spans="1:11" x14ac:dyDescent="0.25">
      <c r="A1224">
        <v>1993</v>
      </c>
      <c r="B1224" t="s">
        <v>7</v>
      </c>
      <c r="C1224">
        <v>1</v>
      </c>
      <c r="D1224" t="s">
        <v>21</v>
      </c>
      <c r="E1224">
        <v>72</v>
      </c>
      <c r="F1224">
        <v>12</v>
      </c>
      <c r="G1224" t="s">
        <v>218</v>
      </c>
      <c r="H1224">
        <v>64</v>
      </c>
      <c r="I1224" t="str">
        <f t="shared" si="39"/>
        <v>Winner</v>
      </c>
      <c r="J1224">
        <f t="shared" si="40"/>
        <v>1</v>
      </c>
      <c r="K1224" t="str">
        <f t="shared" si="2"/>
        <v>Higher</v>
      </c>
    </row>
    <row r="1225" spans="1:11" x14ac:dyDescent="0.25">
      <c r="A1225">
        <v>1993</v>
      </c>
      <c r="B1225" t="s">
        <v>7</v>
      </c>
      <c r="C1225">
        <v>3</v>
      </c>
      <c r="D1225" t="s">
        <v>107</v>
      </c>
      <c r="E1225">
        <v>59</v>
      </c>
      <c r="F1225">
        <v>7</v>
      </c>
      <c r="G1225" t="s">
        <v>24</v>
      </c>
      <c r="H1225">
        <v>67</v>
      </c>
      <c r="I1225" t="str">
        <f t="shared" si="39"/>
        <v>Loser</v>
      </c>
      <c r="J1225">
        <f t="shared" si="40"/>
        <v>7</v>
      </c>
      <c r="K1225" t="str">
        <f t="shared" si="2"/>
        <v>Lower</v>
      </c>
    </row>
    <row r="1226" spans="1:11" x14ac:dyDescent="0.25">
      <c r="A1226">
        <v>1993</v>
      </c>
      <c r="B1226" t="s">
        <v>7</v>
      </c>
      <c r="C1226">
        <v>1</v>
      </c>
      <c r="D1226" t="s">
        <v>94</v>
      </c>
      <c r="E1226">
        <v>80</v>
      </c>
      <c r="F1226">
        <v>4</v>
      </c>
      <c r="G1226" t="s">
        <v>193</v>
      </c>
      <c r="H1226">
        <v>74</v>
      </c>
      <c r="I1226" t="str">
        <f t="shared" si="39"/>
        <v>Winner</v>
      </c>
      <c r="J1226">
        <f t="shared" si="40"/>
        <v>1</v>
      </c>
      <c r="K1226" t="str">
        <f t="shared" si="2"/>
        <v>Higher</v>
      </c>
    </row>
    <row r="1227" spans="1:11" x14ac:dyDescent="0.25">
      <c r="A1227">
        <v>1993</v>
      </c>
      <c r="B1227" t="s">
        <v>7</v>
      </c>
      <c r="C1227">
        <v>6</v>
      </c>
      <c r="D1227" t="s">
        <v>113</v>
      </c>
      <c r="E1227">
        <v>54</v>
      </c>
      <c r="F1227">
        <v>2</v>
      </c>
      <c r="G1227" t="s">
        <v>10</v>
      </c>
      <c r="H1227">
        <v>71</v>
      </c>
      <c r="I1227" t="str">
        <f t="shared" si="39"/>
        <v>Loser</v>
      </c>
      <c r="J1227">
        <f t="shared" si="40"/>
        <v>2</v>
      </c>
      <c r="K1227" t="str">
        <f t="shared" si="2"/>
        <v>Lower</v>
      </c>
    </row>
    <row r="1228" spans="1:11" x14ac:dyDescent="0.25">
      <c r="A1228">
        <v>1993</v>
      </c>
      <c r="B1228" t="s">
        <v>7</v>
      </c>
      <c r="C1228">
        <v>6</v>
      </c>
      <c r="D1228" t="s">
        <v>32</v>
      </c>
      <c r="E1228">
        <v>76</v>
      </c>
      <c r="F1228">
        <v>2</v>
      </c>
      <c r="G1228" t="s">
        <v>1</v>
      </c>
      <c r="H1228">
        <v>93</v>
      </c>
      <c r="I1228" t="str">
        <f t="shared" si="39"/>
        <v>Loser</v>
      </c>
      <c r="J1228">
        <f t="shared" si="40"/>
        <v>2</v>
      </c>
      <c r="K1228" t="str">
        <f t="shared" si="2"/>
        <v>Lower</v>
      </c>
    </row>
    <row r="1229" spans="1:11" x14ac:dyDescent="0.25">
      <c r="A1229">
        <v>1993</v>
      </c>
      <c r="B1229" t="s">
        <v>7</v>
      </c>
      <c r="C1229">
        <v>1</v>
      </c>
      <c r="D1229" t="s">
        <v>8</v>
      </c>
      <c r="E1229">
        <v>82</v>
      </c>
      <c r="F1229">
        <v>4</v>
      </c>
      <c r="G1229" t="s">
        <v>3</v>
      </c>
      <c r="H1229">
        <v>69</v>
      </c>
      <c r="I1229" t="str">
        <f t="shared" si="39"/>
        <v>Winner</v>
      </c>
      <c r="J1229">
        <f t="shared" si="40"/>
        <v>1</v>
      </c>
      <c r="K1229" t="str">
        <f t="shared" si="2"/>
        <v>Higher</v>
      </c>
    </row>
    <row r="1230" spans="1:11" x14ac:dyDescent="0.25">
      <c r="A1230">
        <v>1993</v>
      </c>
      <c r="B1230" t="s">
        <v>7</v>
      </c>
      <c r="C1230">
        <v>3</v>
      </c>
      <c r="D1230" t="s">
        <v>103</v>
      </c>
      <c r="E1230">
        <v>81</v>
      </c>
      <c r="F1230">
        <v>7</v>
      </c>
      <c r="G1230" t="s">
        <v>29</v>
      </c>
      <c r="H1230">
        <v>78</v>
      </c>
      <c r="I1230" t="str">
        <f t="shared" si="39"/>
        <v>Winner</v>
      </c>
      <c r="J1230">
        <f t="shared" si="40"/>
        <v>3</v>
      </c>
      <c r="K1230" t="str">
        <f t="shared" si="2"/>
        <v>Higher</v>
      </c>
    </row>
    <row r="1231" spans="1:11" x14ac:dyDescent="0.25">
      <c r="A1231">
        <v>1993</v>
      </c>
      <c r="B1231" t="s">
        <v>7</v>
      </c>
      <c r="C1231">
        <v>1</v>
      </c>
      <c r="D1231" t="s">
        <v>91</v>
      </c>
      <c r="E1231">
        <v>103</v>
      </c>
      <c r="F1231">
        <v>5</v>
      </c>
      <c r="G1231" t="s">
        <v>162</v>
      </c>
      <c r="H1231">
        <v>69</v>
      </c>
      <c r="I1231" t="str">
        <f t="shared" si="39"/>
        <v>Winner</v>
      </c>
      <c r="J1231">
        <f t="shared" si="40"/>
        <v>1</v>
      </c>
      <c r="K1231" t="str">
        <f t="shared" si="2"/>
        <v>Higher</v>
      </c>
    </row>
    <row r="1232" spans="1:11" x14ac:dyDescent="0.25">
      <c r="A1232">
        <v>1993</v>
      </c>
      <c r="B1232" t="s">
        <v>12</v>
      </c>
      <c r="C1232">
        <v>1</v>
      </c>
      <c r="D1232" t="s">
        <v>91</v>
      </c>
      <c r="E1232">
        <v>83</v>
      </c>
      <c r="F1232">
        <v>8</v>
      </c>
      <c r="G1232" t="s">
        <v>182</v>
      </c>
      <c r="H1232">
        <v>62</v>
      </c>
      <c r="I1232" t="str">
        <f t="shared" si="39"/>
        <v>Winner</v>
      </c>
      <c r="J1232">
        <f t="shared" si="40"/>
        <v>1</v>
      </c>
      <c r="K1232" t="str">
        <f t="shared" si="2"/>
        <v>Higher</v>
      </c>
    </row>
    <row r="1233" spans="1:11" x14ac:dyDescent="0.25">
      <c r="A1233">
        <v>1993</v>
      </c>
      <c r="B1233" t="s">
        <v>12</v>
      </c>
      <c r="C1233">
        <v>5</v>
      </c>
      <c r="D1233" t="s">
        <v>165</v>
      </c>
      <c r="E1233">
        <v>63</v>
      </c>
      <c r="F1233">
        <v>4</v>
      </c>
      <c r="G1233" t="s">
        <v>3</v>
      </c>
      <c r="H1233">
        <v>78</v>
      </c>
      <c r="I1233" t="str">
        <f t="shared" si="39"/>
        <v>Loser</v>
      </c>
      <c r="J1233">
        <f t="shared" si="40"/>
        <v>4</v>
      </c>
      <c r="K1233" t="str">
        <f t="shared" si="2"/>
        <v>Lower</v>
      </c>
    </row>
    <row r="1234" spans="1:11" x14ac:dyDescent="0.25">
      <c r="A1234">
        <v>1993</v>
      </c>
      <c r="B1234" t="s">
        <v>12</v>
      </c>
      <c r="C1234">
        <v>1</v>
      </c>
      <c r="D1234" t="s">
        <v>8</v>
      </c>
      <c r="E1234">
        <v>73</v>
      </c>
      <c r="F1234">
        <v>9</v>
      </c>
      <c r="G1234" t="s">
        <v>95</v>
      </c>
      <c r="H1234">
        <v>70</v>
      </c>
      <c r="I1234" t="str">
        <f t="shared" si="39"/>
        <v>Winner</v>
      </c>
      <c r="J1234">
        <f t="shared" si="40"/>
        <v>1</v>
      </c>
      <c r="K1234" t="str">
        <f t="shared" si="2"/>
        <v>Higher</v>
      </c>
    </row>
    <row r="1235" spans="1:11" x14ac:dyDescent="0.25">
      <c r="A1235">
        <v>1993</v>
      </c>
      <c r="B1235" t="s">
        <v>12</v>
      </c>
      <c r="C1235">
        <v>7</v>
      </c>
      <c r="D1235" t="s">
        <v>128</v>
      </c>
      <c r="E1235">
        <v>55</v>
      </c>
      <c r="F1235">
        <v>2</v>
      </c>
      <c r="G1235" t="s">
        <v>10</v>
      </c>
      <c r="H1235">
        <v>92</v>
      </c>
      <c r="I1235" t="str">
        <f t="shared" si="39"/>
        <v>Loser</v>
      </c>
      <c r="J1235">
        <f t="shared" si="40"/>
        <v>2</v>
      </c>
      <c r="K1235" t="str">
        <f t="shared" si="2"/>
        <v>Lower</v>
      </c>
    </row>
    <row r="1236" spans="1:11" x14ac:dyDescent="0.25">
      <c r="A1236">
        <v>1993</v>
      </c>
      <c r="B1236" t="s">
        <v>12</v>
      </c>
      <c r="C1236">
        <v>6</v>
      </c>
      <c r="D1236" t="s">
        <v>113</v>
      </c>
      <c r="E1236">
        <v>71</v>
      </c>
      <c r="F1236">
        <v>3</v>
      </c>
      <c r="G1236" t="s">
        <v>282</v>
      </c>
      <c r="H1236">
        <v>56</v>
      </c>
      <c r="I1236" t="str">
        <f t="shared" si="39"/>
        <v>Winner</v>
      </c>
      <c r="J1236">
        <f t="shared" si="40"/>
        <v>6</v>
      </c>
      <c r="K1236" t="str">
        <f t="shared" si="2"/>
        <v>Higher</v>
      </c>
    </row>
    <row r="1237" spans="1:11" x14ac:dyDescent="0.25">
      <c r="A1237">
        <v>1993</v>
      </c>
      <c r="B1237" t="s">
        <v>12</v>
      </c>
      <c r="C1237">
        <v>12</v>
      </c>
      <c r="D1237" t="s">
        <v>218</v>
      </c>
      <c r="E1237">
        <v>90</v>
      </c>
      <c r="F1237">
        <v>13</v>
      </c>
      <c r="G1237" t="s">
        <v>45</v>
      </c>
      <c r="H1237">
        <v>80</v>
      </c>
      <c r="I1237" t="str">
        <f t="shared" si="39"/>
        <v>Winner</v>
      </c>
      <c r="J1237">
        <f t="shared" si="40"/>
        <v>12</v>
      </c>
      <c r="K1237" t="str">
        <f t="shared" si="2"/>
        <v>Higher</v>
      </c>
    </row>
    <row r="1238" spans="1:11" x14ac:dyDescent="0.25">
      <c r="A1238">
        <v>1993</v>
      </c>
      <c r="B1238" t="s">
        <v>12</v>
      </c>
      <c r="C1238">
        <v>1</v>
      </c>
      <c r="D1238" t="s">
        <v>21</v>
      </c>
      <c r="E1238">
        <v>86</v>
      </c>
      <c r="F1238">
        <v>9</v>
      </c>
      <c r="G1238" t="s">
        <v>37</v>
      </c>
      <c r="H1238">
        <v>84</v>
      </c>
      <c r="I1238" t="str">
        <f t="shared" si="39"/>
        <v>Winner</v>
      </c>
      <c r="J1238">
        <f t="shared" si="40"/>
        <v>1</v>
      </c>
      <c r="K1238" t="str">
        <f t="shared" si="2"/>
        <v>Higher</v>
      </c>
    </row>
    <row r="1239" spans="1:11" x14ac:dyDescent="0.25">
      <c r="A1239">
        <v>1993</v>
      </c>
      <c r="B1239" t="s">
        <v>12</v>
      </c>
      <c r="C1239">
        <v>5</v>
      </c>
      <c r="D1239" t="s">
        <v>162</v>
      </c>
      <c r="E1239">
        <v>84</v>
      </c>
      <c r="F1239">
        <v>4</v>
      </c>
      <c r="G1239" t="s">
        <v>226</v>
      </c>
      <c r="H1239">
        <v>78</v>
      </c>
      <c r="I1239" t="str">
        <f t="shared" si="39"/>
        <v>Winner</v>
      </c>
      <c r="J1239">
        <f t="shared" si="40"/>
        <v>5</v>
      </c>
      <c r="K1239" t="str">
        <f t="shared" si="2"/>
        <v>Higher</v>
      </c>
    </row>
    <row r="1240" spans="1:11" x14ac:dyDescent="0.25">
      <c r="A1240">
        <v>1993</v>
      </c>
      <c r="B1240" t="s">
        <v>12</v>
      </c>
      <c r="C1240">
        <v>7</v>
      </c>
      <c r="D1240" t="s">
        <v>24</v>
      </c>
      <c r="E1240">
        <v>68</v>
      </c>
      <c r="F1240">
        <v>15</v>
      </c>
      <c r="G1240" t="s">
        <v>291</v>
      </c>
      <c r="H1240">
        <v>57</v>
      </c>
      <c r="I1240" t="str">
        <f t="shared" si="39"/>
        <v>Winner</v>
      </c>
      <c r="J1240">
        <f t="shared" si="40"/>
        <v>7</v>
      </c>
      <c r="K1240" t="str">
        <f t="shared" si="2"/>
        <v>Higher</v>
      </c>
    </row>
    <row r="1241" spans="1:11" x14ac:dyDescent="0.25">
      <c r="A1241">
        <v>1993</v>
      </c>
      <c r="B1241" t="s">
        <v>12</v>
      </c>
      <c r="C1241">
        <v>6</v>
      </c>
      <c r="D1241" t="s">
        <v>32</v>
      </c>
      <c r="E1241">
        <v>82</v>
      </c>
      <c r="F1241">
        <v>3</v>
      </c>
      <c r="G1241" t="s">
        <v>22</v>
      </c>
      <c r="H1241">
        <v>77</v>
      </c>
      <c r="I1241" t="str">
        <f t="shared" si="39"/>
        <v>Winner</v>
      </c>
      <c r="J1241">
        <f t="shared" si="40"/>
        <v>6</v>
      </c>
      <c r="K1241" t="str">
        <f t="shared" si="2"/>
        <v>Higher</v>
      </c>
    </row>
    <row r="1242" spans="1:11" x14ac:dyDescent="0.25">
      <c r="A1242">
        <v>1993</v>
      </c>
      <c r="B1242" t="s">
        <v>12</v>
      </c>
      <c r="C1242">
        <v>6</v>
      </c>
      <c r="D1242" t="s">
        <v>36</v>
      </c>
      <c r="E1242">
        <v>68</v>
      </c>
      <c r="F1242">
        <v>3</v>
      </c>
      <c r="G1242" t="s">
        <v>107</v>
      </c>
      <c r="H1242">
        <v>85</v>
      </c>
      <c r="I1242" t="str">
        <f t="shared" si="39"/>
        <v>Loser</v>
      </c>
      <c r="J1242">
        <f t="shared" si="40"/>
        <v>3</v>
      </c>
      <c r="K1242" t="str">
        <f t="shared" si="2"/>
        <v>Lower</v>
      </c>
    </row>
    <row r="1243" spans="1:11" x14ac:dyDescent="0.25">
      <c r="A1243">
        <v>1993</v>
      </c>
      <c r="B1243" t="s">
        <v>12</v>
      </c>
      <c r="C1243">
        <v>11</v>
      </c>
      <c r="D1243" t="s">
        <v>303</v>
      </c>
      <c r="E1243">
        <v>63</v>
      </c>
      <c r="F1243">
        <v>3</v>
      </c>
      <c r="G1243" t="s">
        <v>103</v>
      </c>
      <c r="H1243">
        <v>94</v>
      </c>
      <c r="I1243" t="str">
        <f t="shared" si="39"/>
        <v>Loser</v>
      </c>
      <c r="J1243">
        <f t="shared" si="40"/>
        <v>3</v>
      </c>
      <c r="K1243" t="str">
        <f t="shared" si="2"/>
        <v>Lower</v>
      </c>
    </row>
    <row r="1244" spans="1:11" x14ac:dyDescent="0.25">
      <c r="A1244">
        <v>1993</v>
      </c>
      <c r="B1244" t="s">
        <v>12</v>
      </c>
      <c r="C1244">
        <v>7</v>
      </c>
      <c r="D1244" t="s">
        <v>121</v>
      </c>
      <c r="E1244">
        <v>76</v>
      </c>
      <c r="F1244">
        <v>2</v>
      </c>
      <c r="G1244" t="s">
        <v>1</v>
      </c>
      <c r="H1244">
        <v>90</v>
      </c>
      <c r="I1244" t="str">
        <f t="shared" si="39"/>
        <v>Loser</v>
      </c>
      <c r="J1244">
        <f t="shared" si="40"/>
        <v>2</v>
      </c>
      <c r="K1244" t="str">
        <f t="shared" si="2"/>
        <v>Lower</v>
      </c>
    </row>
    <row r="1245" spans="1:11" x14ac:dyDescent="0.25">
      <c r="A1245">
        <v>1993</v>
      </c>
      <c r="B1245" t="s">
        <v>12</v>
      </c>
      <c r="C1245">
        <v>7</v>
      </c>
      <c r="D1245" t="s">
        <v>29</v>
      </c>
      <c r="E1245">
        <v>72</v>
      </c>
      <c r="F1245">
        <v>2</v>
      </c>
      <c r="G1245" t="s">
        <v>230</v>
      </c>
      <c r="H1245">
        <v>68</v>
      </c>
      <c r="I1245" t="str">
        <f t="shared" si="39"/>
        <v>Winner</v>
      </c>
      <c r="J1245">
        <f t="shared" si="40"/>
        <v>7</v>
      </c>
      <c r="K1245" t="str">
        <f t="shared" si="2"/>
        <v>Higher</v>
      </c>
    </row>
    <row r="1246" spans="1:11" x14ac:dyDescent="0.25">
      <c r="A1246">
        <v>1993</v>
      </c>
      <c r="B1246" t="s">
        <v>12</v>
      </c>
      <c r="C1246">
        <v>5</v>
      </c>
      <c r="D1246" t="s">
        <v>149</v>
      </c>
      <c r="E1246">
        <v>74</v>
      </c>
      <c r="F1246">
        <v>4</v>
      </c>
      <c r="G1246" t="s">
        <v>193</v>
      </c>
      <c r="H1246">
        <v>80</v>
      </c>
      <c r="I1246" t="str">
        <f t="shared" si="39"/>
        <v>Loser</v>
      </c>
      <c r="J1246">
        <f t="shared" si="40"/>
        <v>4</v>
      </c>
      <c r="K1246" t="str">
        <f t="shared" si="2"/>
        <v>Lower</v>
      </c>
    </row>
    <row r="1247" spans="1:11" x14ac:dyDescent="0.25">
      <c r="A1247">
        <v>1993</v>
      </c>
      <c r="B1247" t="s">
        <v>12</v>
      </c>
      <c r="C1247">
        <v>1</v>
      </c>
      <c r="D1247" t="s">
        <v>94</v>
      </c>
      <c r="E1247">
        <v>112</v>
      </c>
      <c r="F1247">
        <v>8</v>
      </c>
      <c r="G1247" t="s">
        <v>276</v>
      </c>
      <c r="H1247">
        <v>67</v>
      </c>
      <c r="I1247" t="str">
        <f t="shared" si="39"/>
        <v>Winner</v>
      </c>
      <c r="J1247">
        <f t="shared" si="40"/>
        <v>1</v>
      </c>
      <c r="K1247" t="str">
        <f t="shared" si="2"/>
        <v>Higher</v>
      </c>
    </row>
    <row r="1248" spans="1:11" x14ac:dyDescent="0.25">
      <c r="A1248">
        <v>1993</v>
      </c>
      <c r="B1248" t="s">
        <v>18</v>
      </c>
      <c r="C1248">
        <v>7</v>
      </c>
      <c r="D1248" t="s">
        <v>128</v>
      </c>
      <c r="E1248">
        <v>93</v>
      </c>
      <c r="F1248">
        <v>10</v>
      </c>
      <c r="G1248" t="s">
        <v>287</v>
      </c>
      <c r="H1248">
        <v>79</v>
      </c>
      <c r="I1248" t="str">
        <f t="shared" si="39"/>
        <v>Winner</v>
      </c>
      <c r="J1248">
        <f t="shared" si="40"/>
        <v>7</v>
      </c>
      <c r="K1248" t="str">
        <f t="shared" si="2"/>
        <v>Higher</v>
      </c>
    </row>
    <row r="1249" spans="1:11" x14ac:dyDescent="0.25">
      <c r="A1249">
        <v>1993</v>
      </c>
      <c r="B1249" t="s">
        <v>18</v>
      </c>
      <c r="C1249">
        <v>3</v>
      </c>
      <c r="D1249" t="s">
        <v>282</v>
      </c>
      <c r="E1249">
        <v>54</v>
      </c>
      <c r="F1249">
        <v>14</v>
      </c>
      <c r="G1249" t="s">
        <v>216</v>
      </c>
      <c r="H1249">
        <v>50</v>
      </c>
      <c r="I1249" t="str">
        <f t="shared" si="39"/>
        <v>Winner</v>
      </c>
      <c r="J1249">
        <f t="shared" si="40"/>
        <v>3</v>
      </c>
      <c r="K1249" t="str">
        <f t="shared" si="2"/>
        <v>Higher</v>
      </c>
    </row>
    <row r="1250" spans="1:11" x14ac:dyDescent="0.25">
      <c r="A1250">
        <v>1993</v>
      </c>
      <c r="B1250" t="s">
        <v>18</v>
      </c>
      <c r="C1250">
        <v>6</v>
      </c>
      <c r="D1250" t="s">
        <v>113</v>
      </c>
      <c r="E1250">
        <v>78</v>
      </c>
      <c r="F1250">
        <v>11</v>
      </c>
      <c r="G1250" t="s">
        <v>239</v>
      </c>
      <c r="H1250">
        <v>66</v>
      </c>
      <c r="I1250" t="str">
        <f t="shared" si="39"/>
        <v>Winner</v>
      </c>
      <c r="J1250">
        <f t="shared" si="40"/>
        <v>6</v>
      </c>
      <c r="K1250" t="str">
        <f t="shared" si="2"/>
        <v>Higher</v>
      </c>
    </row>
    <row r="1251" spans="1:11" x14ac:dyDescent="0.25">
      <c r="A1251">
        <v>1993</v>
      </c>
      <c r="B1251" t="s">
        <v>18</v>
      </c>
      <c r="C1251">
        <v>4</v>
      </c>
      <c r="D1251" t="s">
        <v>160</v>
      </c>
      <c r="E1251">
        <v>78</v>
      </c>
      <c r="F1251">
        <v>13</v>
      </c>
      <c r="G1251" t="s">
        <v>45</v>
      </c>
      <c r="H1251">
        <v>93</v>
      </c>
      <c r="I1251" t="str">
        <f t="shared" si="39"/>
        <v>Loser</v>
      </c>
      <c r="J1251">
        <f t="shared" si="40"/>
        <v>13</v>
      </c>
      <c r="K1251" t="str">
        <f t="shared" si="2"/>
        <v>Lower</v>
      </c>
    </row>
    <row r="1252" spans="1:11" x14ac:dyDescent="0.25">
      <c r="A1252">
        <v>1993</v>
      </c>
      <c r="B1252" t="s">
        <v>18</v>
      </c>
      <c r="C1252">
        <v>5</v>
      </c>
      <c r="D1252" t="s">
        <v>17</v>
      </c>
      <c r="E1252">
        <v>68</v>
      </c>
      <c r="F1252">
        <v>12</v>
      </c>
      <c r="G1252" t="s">
        <v>218</v>
      </c>
      <c r="H1252">
        <v>82</v>
      </c>
      <c r="I1252" t="str">
        <f t="shared" si="39"/>
        <v>Loser</v>
      </c>
      <c r="J1252">
        <f t="shared" si="40"/>
        <v>12</v>
      </c>
      <c r="K1252" t="str">
        <f t="shared" si="2"/>
        <v>Lower</v>
      </c>
    </row>
    <row r="1253" spans="1:11" x14ac:dyDescent="0.25">
      <c r="A1253">
        <v>1993</v>
      </c>
      <c r="B1253" t="s">
        <v>18</v>
      </c>
      <c r="C1253">
        <v>8</v>
      </c>
      <c r="D1253" t="s">
        <v>109</v>
      </c>
      <c r="E1253">
        <v>70</v>
      </c>
      <c r="F1253">
        <v>9</v>
      </c>
      <c r="G1253" t="s">
        <v>37</v>
      </c>
      <c r="H1253">
        <v>81</v>
      </c>
      <c r="I1253" t="str">
        <f t="shared" si="39"/>
        <v>Loser</v>
      </c>
      <c r="J1253">
        <f t="shared" si="40"/>
        <v>9</v>
      </c>
      <c r="K1253" t="str">
        <f t="shared" si="2"/>
        <v>Lower</v>
      </c>
    </row>
    <row r="1254" spans="1:11" x14ac:dyDescent="0.25">
      <c r="A1254">
        <v>1993</v>
      </c>
      <c r="B1254" t="s">
        <v>18</v>
      </c>
      <c r="C1254">
        <v>1</v>
      </c>
      <c r="D1254" t="s">
        <v>21</v>
      </c>
      <c r="E1254">
        <v>84</v>
      </c>
      <c r="F1254">
        <v>16</v>
      </c>
      <c r="G1254" t="s">
        <v>309</v>
      </c>
      <c r="H1254">
        <v>53</v>
      </c>
      <c r="I1254" t="str">
        <f t="shared" si="39"/>
        <v>Winner</v>
      </c>
      <c r="J1254">
        <f t="shared" si="40"/>
        <v>1</v>
      </c>
      <c r="K1254" t="str">
        <f t="shared" si="2"/>
        <v>Higher</v>
      </c>
    </row>
    <row r="1255" spans="1:11" x14ac:dyDescent="0.25">
      <c r="A1255">
        <v>1993</v>
      </c>
      <c r="B1255" t="s">
        <v>18</v>
      </c>
      <c r="C1255">
        <v>4</v>
      </c>
      <c r="D1255" t="s">
        <v>226</v>
      </c>
      <c r="E1255">
        <v>82</v>
      </c>
      <c r="F1255">
        <v>13</v>
      </c>
      <c r="G1255" t="s">
        <v>295</v>
      </c>
      <c r="H1255">
        <v>69</v>
      </c>
      <c r="I1255" t="str">
        <f t="shared" si="39"/>
        <v>Winner</v>
      </c>
      <c r="J1255">
        <f t="shared" si="40"/>
        <v>4</v>
      </c>
      <c r="K1255" t="str">
        <f t="shared" si="2"/>
        <v>Higher</v>
      </c>
    </row>
    <row r="1256" spans="1:11" x14ac:dyDescent="0.25">
      <c r="A1256">
        <v>1993</v>
      </c>
      <c r="B1256" t="s">
        <v>18</v>
      </c>
      <c r="C1256">
        <v>5</v>
      </c>
      <c r="D1256" t="s">
        <v>162</v>
      </c>
      <c r="E1256">
        <v>81</v>
      </c>
      <c r="F1256">
        <v>12</v>
      </c>
      <c r="G1256" t="s">
        <v>187</v>
      </c>
      <c r="H1256">
        <v>58</v>
      </c>
      <c r="I1256" t="str">
        <f t="shared" si="39"/>
        <v>Winner</v>
      </c>
      <c r="J1256">
        <f t="shared" si="40"/>
        <v>5</v>
      </c>
      <c r="K1256" t="str">
        <f t="shared" si="2"/>
        <v>Higher</v>
      </c>
    </row>
    <row r="1257" spans="1:11" x14ac:dyDescent="0.25">
      <c r="A1257">
        <v>1993</v>
      </c>
      <c r="B1257" t="s">
        <v>18</v>
      </c>
      <c r="C1257">
        <v>8</v>
      </c>
      <c r="D1257" t="s">
        <v>182</v>
      </c>
      <c r="E1257">
        <v>86</v>
      </c>
      <c r="F1257">
        <v>9</v>
      </c>
      <c r="G1257" t="s">
        <v>38</v>
      </c>
      <c r="H1257">
        <v>85</v>
      </c>
      <c r="I1257" t="str">
        <f t="shared" si="39"/>
        <v>Winner</v>
      </c>
      <c r="J1257">
        <f t="shared" si="40"/>
        <v>8</v>
      </c>
      <c r="K1257" t="str">
        <f t="shared" si="2"/>
        <v>Higher</v>
      </c>
    </row>
    <row r="1258" spans="1:11" x14ac:dyDescent="0.25">
      <c r="A1258">
        <v>1993</v>
      </c>
      <c r="B1258" t="s">
        <v>18</v>
      </c>
      <c r="C1258">
        <v>1</v>
      </c>
      <c r="D1258" t="s">
        <v>91</v>
      </c>
      <c r="E1258">
        <v>96</v>
      </c>
      <c r="F1258">
        <v>16</v>
      </c>
      <c r="G1258" t="s">
        <v>308</v>
      </c>
      <c r="H1258">
        <v>52</v>
      </c>
      <c r="I1258" t="str">
        <f t="shared" si="39"/>
        <v>Winner</v>
      </c>
      <c r="J1258">
        <f t="shared" si="40"/>
        <v>1</v>
      </c>
      <c r="K1258" t="str">
        <f t="shared" si="2"/>
        <v>Higher</v>
      </c>
    </row>
    <row r="1259" spans="1:11" x14ac:dyDescent="0.25">
      <c r="A1259">
        <v>1993</v>
      </c>
      <c r="B1259" t="s">
        <v>18</v>
      </c>
      <c r="C1259">
        <v>8</v>
      </c>
      <c r="D1259" t="s">
        <v>293</v>
      </c>
      <c r="E1259">
        <v>55</v>
      </c>
      <c r="F1259">
        <v>9</v>
      </c>
      <c r="G1259" t="s">
        <v>95</v>
      </c>
      <c r="H1259">
        <v>73</v>
      </c>
      <c r="I1259" t="str">
        <f t="shared" si="39"/>
        <v>Loser</v>
      </c>
      <c r="J1259">
        <f t="shared" si="40"/>
        <v>9</v>
      </c>
      <c r="K1259" t="str">
        <f t="shared" si="2"/>
        <v>Lower</v>
      </c>
    </row>
    <row r="1260" spans="1:11" x14ac:dyDescent="0.25">
      <c r="A1260">
        <v>1993</v>
      </c>
      <c r="B1260" t="s">
        <v>18</v>
      </c>
      <c r="C1260">
        <v>5</v>
      </c>
      <c r="D1260" t="s">
        <v>165</v>
      </c>
      <c r="E1260">
        <v>74</v>
      </c>
      <c r="F1260">
        <v>12</v>
      </c>
      <c r="G1260" t="s">
        <v>11</v>
      </c>
      <c r="H1260">
        <v>62</v>
      </c>
      <c r="I1260" t="str">
        <f t="shared" si="39"/>
        <v>Winner</v>
      </c>
      <c r="J1260">
        <f t="shared" si="40"/>
        <v>5</v>
      </c>
      <c r="K1260" t="str">
        <f t="shared" si="2"/>
        <v>Higher</v>
      </c>
    </row>
    <row r="1261" spans="1:11" x14ac:dyDescent="0.25">
      <c r="A1261">
        <v>1993</v>
      </c>
      <c r="B1261" t="s">
        <v>18</v>
      </c>
      <c r="C1261">
        <v>4</v>
      </c>
      <c r="D1261" t="s">
        <v>3</v>
      </c>
      <c r="E1261">
        <v>76</v>
      </c>
      <c r="F1261">
        <v>13</v>
      </c>
      <c r="G1261" t="s">
        <v>277</v>
      </c>
      <c r="H1261">
        <v>70</v>
      </c>
      <c r="I1261" t="str">
        <f t="shared" si="39"/>
        <v>Winner</v>
      </c>
      <c r="J1261">
        <f t="shared" si="40"/>
        <v>4</v>
      </c>
      <c r="K1261" t="str">
        <f t="shared" si="2"/>
        <v>Higher</v>
      </c>
    </row>
    <row r="1262" spans="1:11" x14ac:dyDescent="0.25">
      <c r="A1262">
        <v>1993</v>
      </c>
      <c r="B1262" t="s">
        <v>18</v>
      </c>
      <c r="C1262">
        <v>1</v>
      </c>
      <c r="D1262" t="s">
        <v>8</v>
      </c>
      <c r="E1262">
        <v>97</v>
      </c>
      <c r="F1262">
        <v>16</v>
      </c>
      <c r="G1262" t="s">
        <v>217</v>
      </c>
      <c r="H1262">
        <v>54</v>
      </c>
      <c r="I1262" t="str">
        <f t="shared" si="39"/>
        <v>Winner</v>
      </c>
      <c r="J1262">
        <f t="shared" si="40"/>
        <v>1</v>
      </c>
      <c r="K1262" t="str">
        <f t="shared" si="2"/>
        <v>Higher</v>
      </c>
    </row>
    <row r="1263" spans="1:11" x14ac:dyDescent="0.25">
      <c r="A1263">
        <v>1993</v>
      </c>
      <c r="B1263" t="s">
        <v>18</v>
      </c>
      <c r="C1263">
        <v>2</v>
      </c>
      <c r="D1263" t="s">
        <v>10</v>
      </c>
      <c r="E1263">
        <v>93</v>
      </c>
      <c r="F1263">
        <v>15</v>
      </c>
      <c r="G1263" t="s">
        <v>205</v>
      </c>
      <c r="H1263">
        <v>66</v>
      </c>
      <c r="I1263" t="str">
        <f t="shared" si="39"/>
        <v>Winner</v>
      </c>
      <c r="J1263">
        <f t="shared" si="40"/>
        <v>2</v>
      </c>
      <c r="K1263" t="str">
        <f t="shared" si="2"/>
        <v>Higher</v>
      </c>
    </row>
    <row r="1264" spans="1:11" x14ac:dyDescent="0.25">
      <c r="A1264">
        <v>1993</v>
      </c>
      <c r="B1264" t="s">
        <v>18</v>
      </c>
      <c r="C1264">
        <v>7</v>
      </c>
      <c r="D1264" t="s">
        <v>24</v>
      </c>
      <c r="E1264">
        <v>75</v>
      </c>
      <c r="F1264">
        <v>10</v>
      </c>
      <c r="G1264" t="s">
        <v>20</v>
      </c>
      <c r="H1264">
        <v>61</v>
      </c>
      <c r="I1264" t="str">
        <f t="shared" si="39"/>
        <v>Winner</v>
      </c>
      <c r="J1264">
        <f t="shared" si="40"/>
        <v>7</v>
      </c>
      <c r="K1264" t="str">
        <f t="shared" si="2"/>
        <v>Higher</v>
      </c>
    </row>
    <row r="1265" spans="1:11" x14ac:dyDescent="0.25">
      <c r="A1265">
        <v>1993</v>
      </c>
      <c r="B1265" t="s">
        <v>18</v>
      </c>
      <c r="C1265">
        <v>3</v>
      </c>
      <c r="D1265" t="s">
        <v>103</v>
      </c>
      <c r="E1265">
        <v>82</v>
      </c>
      <c r="F1265">
        <v>14</v>
      </c>
      <c r="G1265" t="s">
        <v>275</v>
      </c>
      <c r="H1265">
        <v>70</v>
      </c>
      <c r="I1265" t="str">
        <f t="shared" si="39"/>
        <v>Winner</v>
      </c>
      <c r="J1265">
        <f t="shared" si="40"/>
        <v>3</v>
      </c>
      <c r="K1265" t="str">
        <f t="shared" si="2"/>
        <v>Higher</v>
      </c>
    </row>
    <row r="1266" spans="1:11" x14ac:dyDescent="0.25">
      <c r="A1266">
        <v>1993</v>
      </c>
      <c r="B1266" t="s">
        <v>18</v>
      </c>
      <c r="C1266">
        <v>7</v>
      </c>
      <c r="D1266" t="s">
        <v>29</v>
      </c>
      <c r="E1266">
        <v>55</v>
      </c>
      <c r="F1266">
        <v>10</v>
      </c>
      <c r="G1266" t="s">
        <v>25</v>
      </c>
      <c r="H1266">
        <v>52</v>
      </c>
      <c r="I1266" t="str">
        <f t="shared" si="39"/>
        <v>Winner</v>
      </c>
      <c r="J1266">
        <f t="shared" si="40"/>
        <v>7</v>
      </c>
      <c r="K1266" t="str">
        <f t="shared" si="2"/>
        <v>Higher</v>
      </c>
    </row>
    <row r="1267" spans="1:11" x14ac:dyDescent="0.25">
      <c r="A1267">
        <v>1993</v>
      </c>
      <c r="B1267" t="s">
        <v>18</v>
      </c>
      <c r="C1267">
        <v>1</v>
      </c>
      <c r="D1267" t="s">
        <v>94</v>
      </c>
      <c r="E1267">
        <v>85</v>
      </c>
      <c r="F1267">
        <v>16</v>
      </c>
      <c r="G1267" t="s">
        <v>310</v>
      </c>
      <c r="H1267">
        <v>65</v>
      </c>
      <c r="I1267" t="str">
        <f t="shared" si="39"/>
        <v>Winner</v>
      </c>
      <c r="J1267">
        <f t="shared" si="40"/>
        <v>1</v>
      </c>
      <c r="K1267" t="str">
        <f t="shared" si="2"/>
        <v>Higher</v>
      </c>
    </row>
    <row r="1268" spans="1:11" x14ac:dyDescent="0.25">
      <c r="A1268">
        <v>1993</v>
      </c>
      <c r="B1268" t="s">
        <v>18</v>
      </c>
      <c r="C1268">
        <v>2</v>
      </c>
      <c r="D1268" t="s">
        <v>35</v>
      </c>
      <c r="E1268">
        <v>61</v>
      </c>
      <c r="F1268">
        <v>15</v>
      </c>
      <c r="G1268" t="s">
        <v>291</v>
      </c>
      <c r="H1268">
        <v>64</v>
      </c>
      <c r="I1268" t="str">
        <f t="shared" si="39"/>
        <v>Loser</v>
      </c>
      <c r="J1268">
        <f t="shared" si="40"/>
        <v>15</v>
      </c>
      <c r="K1268" t="str">
        <f t="shared" si="2"/>
        <v>Lower</v>
      </c>
    </row>
    <row r="1269" spans="1:11" x14ac:dyDescent="0.25">
      <c r="A1269">
        <v>1993</v>
      </c>
      <c r="B1269" t="s">
        <v>18</v>
      </c>
      <c r="C1269">
        <v>3</v>
      </c>
      <c r="D1269" t="s">
        <v>107</v>
      </c>
      <c r="E1269">
        <v>92</v>
      </c>
      <c r="F1269">
        <v>14</v>
      </c>
      <c r="G1269" t="s">
        <v>197</v>
      </c>
      <c r="H1269">
        <v>72</v>
      </c>
      <c r="I1269" t="str">
        <f t="shared" si="39"/>
        <v>Winner</v>
      </c>
      <c r="J1269">
        <f t="shared" si="40"/>
        <v>3</v>
      </c>
      <c r="K1269" t="str">
        <f t="shared" si="2"/>
        <v>Higher</v>
      </c>
    </row>
    <row r="1270" spans="1:11" x14ac:dyDescent="0.25">
      <c r="A1270">
        <v>1993</v>
      </c>
      <c r="B1270" t="s">
        <v>18</v>
      </c>
      <c r="C1270">
        <v>7</v>
      </c>
      <c r="D1270" t="s">
        <v>121</v>
      </c>
      <c r="E1270">
        <v>80</v>
      </c>
      <c r="F1270">
        <v>10</v>
      </c>
      <c r="G1270" t="s">
        <v>311</v>
      </c>
      <c r="H1270">
        <v>71</v>
      </c>
      <c r="I1270" t="str">
        <f t="shared" si="39"/>
        <v>Winner</v>
      </c>
      <c r="J1270">
        <f t="shared" si="40"/>
        <v>7</v>
      </c>
      <c r="K1270" t="str">
        <f t="shared" si="2"/>
        <v>Higher</v>
      </c>
    </row>
    <row r="1271" spans="1:11" x14ac:dyDescent="0.25">
      <c r="A1271">
        <v>1993</v>
      </c>
      <c r="B1271" t="s">
        <v>18</v>
      </c>
      <c r="C1271">
        <v>2</v>
      </c>
      <c r="D1271" t="s">
        <v>1</v>
      </c>
      <c r="E1271">
        <v>94</v>
      </c>
      <c r="F1271">
        <v>15</v>
      </c>
      <c r="G1271" t="s">
        <v>269</v>
      </c>
      <c r="H1271">
        <v>72</v>
      </c>
      <c r="I1271" t="str">
        <f t="shared" si="39"/>
        <v>Winner</v>
      </c>
      <c r="J1271">
        <f t="shared" si="40"/>
        <v>2</v>
      </c>
      <c r="K1271" t="str">
        <f t="shared" si="2"/>
        <v>Higher</v>
      </c>
    </row>
    <row r="1272" spans="1:11" x14ac:dyDescent="0.25">
      <c r="A1272">
        <v>1993</v>
      </c>
      <c r="B1272" t="s">
        <v>18</v>
      </c>
      <c r="C1272">
        <v>6</v>
      </c>
      <c r="D1272" t="s">
        <v>105</v>
      </c>
      <c r="E1272">
        <v>53</v>
      </c>
      <c r="F1272">
        <v>11</v>
      </c>
      <c r="G1272" t="s">
        <v>303</v>
      </c>
      <c r="H1272">
        <v>55</v>
      </c>
      <c r="I1272" t="str">
        <f t="shared" si="39"/>
        <v>Loser</v>
      </c>
      <c r="J1272">
        <f t="shared" si="40"/>
        <v>11</v>
      </c>
      <c r="K1272" t="str">
        <f t="shared" si="2"/>
        <v>Lower</v>
      </c>
    </row>
    <row r="1273" spans="1:11" x14ac:dyDescent="0.25">
      <c r="A1273">
        <v>1993</v>
      </c>
      <c r="B1273" t="s">
        <v>18</v>
      </c>
      <c r="C1273">
        <v>2</v>
      </c>
      <c r="D1273" t="s">
        <v>230</v>
      </c>
      <c r="E1273">
        <v>81</v>
      </c>
      <c r="F1273">
        <v>15</v>
      </c>
      <c r="G1273" t="s">
        <v>306</v>
      </c>
      <c r="H1273">
        <v>59</v>
      </c>
      <c r="I1273" t="str">
        <f t="shared" si="39"/>
        <v>Winner</v>
      </c>
      <c r="J1273">
        <f t="shared" si="40"/>
        <v>2</v>
      </c>
      <c r="K1273" t="str">
        <f t="shared" si="2"/>
        <v>Higher</v>
      </c>
    </row>
    <row r="1274" spans="1:11" x14ac:dyDescent="0.25">
      <c r="A1274">
        <v>1993</v>
      </c>
      <c r="B1274" t="s">
        <v>18</v>
      </c>
      <c r="C1274">
        <v>5</v>
      </c>
      <c r="D1274" t="s">
        <v>149</v>
      </c>
      <c r="E1274">
        <v>85</v>
      </c>
      <c r="F1274">
        <v>12</v>
      </c>
      <c r="G1274" t="s">
        <v>220</v>
      </c>
      <c r="H1274">
        <v>67</v>
      </c>
      <c r="I1274" t="str">
        <f t="shared" si="39"/>
        <v>Winner</v>
      </c>
      <c r="J1274">
        <f t="shared" si="40"/>
        <v>5</v>
      </c>
      <c r="K1274" t="str">
        <f t="shared" si="2"/>
        <v>Higher</v>
      </c>
    </row>
    <row r="1275" spans="1:11" x14ac:dyDescent="0.25">
      <c r="A1275">
        <v>1993</v>
      </c>
      <c r="B1275" t="s">
        <v>18</v>
      </c>
      <c r="C1275">
        <v>4</v>
      </c>
      <c r="D1275" t="s">
        <v>193</v>
      </c>
      <c r="E1275">
        <v>94</v>
      </c>
      <c r="F1275">
        <v>13</v>
      </c>
      <c r="G1275" t="s">
        <v>214</v>
      </c>
      <c r="H1275">
        <v>64</v>
      </c>
      <c r="I1275" t="str">
        <f t="shared" si="39"/>
        <v>Winner</v>
      </c>
      <c r="J1275">
        <f t="shared" si="40"/>
        <v>4</v>
      </c>
      <c r="K1275" t="str">
        <f t="shared" si="2"/>
        <v>Higher</v>
      </c>
    </row>
    <row r="1276" spans="1:11" x14ac:dyDescent="0.25">
      <c r="A1276">
        <v>1993</v>
      </c>
      <c r="B1276" t="s">
        <v>18</v>
      </c>
      <c r="C1276">
        <v>6</v>
      </c>
      <c r="D1276" t="s">
        <v>32</v>
      </c>
      <c r="E1276">
        <v>66</v>
      </c>
      <c r="F1276">
        <v>11</v>
      </c>
      <c r="G1276" t="s">
        <v>177</v>
      </c>
      <c r="H1276">
        <v>64</v>
      </c>
      <c r="I1276" t="str">
        <f t="shared" si="39"/>
        <v>Winner</v>
      </c>
      <c r="J1276">
        <f t="shared" si="40"/>
        <v>6</v>
      </c>
      <c r="K1276" t="str">
        <f t="shared" si="2"/>
        <v>Higher</v>
      </c>
    </row>
    <row r="1277" spans="1:11" x14ac:dyDescent="0.25">
      <c r="A1277">
        <v>1993</v>
      </c>
      <c r="B1277" t="s">
        <v>18</v>
      </c>
      <c r="C1277">
        <v>3</v>
      </c>
      <c r="D1277" t="s">
        <v>22</v>
      </c>
      <c r="E1277">
        <v>105</v>
      </c>
      <c r="F1277">
        <v>14</v>
      </c>
      <c r="G1277" t="s">
        <v>206</v>
      </c>
      <c r="H1277">
        <v>70</v>
      </c>
      <c r="I1277" t="str">
        <f t="shared" si="39"/>
        <v>Winner</v>
      </c>
      <c r="J1277">
        <f t="shared" si="40"/>
        <v>3</v>
      </c>
      <c r="K1277" t="str">
        <f t="shared" si="2"/>
        <v>Higher</v>
      </c>
    </row>
    <row r="1278" spans="1:11" x14ac:dyDescent="0.25">
      <c r="A1278">
        <v>1993</v>
      </c>
      <c r="B1278" t="s">
        <v>18</v>
      </c>
      <c r="C1278">
        <v>8</v>
      </c>
      <c r="D1278" t="s">
        <v>276</v>
      </c>
      <c r="E1278">
        <v>74</v>
      </c>
      <c r="F1278">
        <v>9</v>
      </c>
      <c r="G1278" t="s">
        <v>102</v>
      </c>
      <c r="H1278">
        <v>68</v>
      </c>
      <c r="I1278" t="str">
        <f t="shared" si="39"/>
        <v>Winner</v>
      </c>
      <c r="J1278">
        <f t="shared" si="40"/>
        <v>8</v>
      </c>
      <c r="K1278" t="str">
        <f t="shared" si="2"/>
        <v>Higher</v>
      </c>
    </row>
    <row r="1279" spans="1:11" x14ac:dyDescent="0.25">
      <c r="A1279">
        <v>1993</v>
      </c>
      <c r="B1279" t="s">
        <v>18</v>
      </c>
      <c r="C1279">
        <v>6</v>
      </c>
      <c r="D1279" t="s">
        <v>36</v>
      </c>
      <c r="E1279">
        <v>75</v>
      </c>
      <c r="F1279">
        <v>11</v>
      </c>
      <c r="G1279" t="s">
        <v>123</v>
      </c>
      <c r="H1279">
        <v>72</v>
      </c>
      <c r="I1279" t="str">
        <f t="shared" si="39"/>
        <v>Winner</v>
      </c>
      <c r="J1279">
        <f t="shared" si="40"/>
        <v>6</v>
      </c>
      <c r="K1279" t="str">
        <f t="shared" si="2"/>
        <v>Higher</v>
      </c>
    </row>
    <row r="1280" spans="1:11" x14ac:dyDescent="0.25">
      <c r="A1280">
        <v>1992</v>
      </c>
      <c r="B1280" t="s">
        <v>0</v>
      </c>
      <c r="C1280">
        <v>6</v>
      </c>
      <c r="D1280" t="s">
        <v>21</v>
      </c>
      <c r="E1280">
        <v>51</v>
      </c>
      <c r="F1280">
        <v>1</v>
      </c>
      <c r="G1280" t="s">
        <v>22</v>
      </c>
      <c r="H1280">
        <v>71</v>
      </c>
      <c r="I1280" t="str">
        <f t="shared" si="39"/>
        <v>Loser</v>
      </c>
      <c r="J1280">
        <f t="shared" si="40"/>
        <v>1</v>
      </c>
      <c r="K1280" t="str">
        <f t="shared" si="2"/>
        <v>Lower</v>
      </c>
    </row>
    <row r="1281" spans="1:11" x14ac:dyDescent="0.25">
      <c r="A1281">
        <v>1992</v>
      </c>
      <c r="B1281" t="s">
        <v>2</v>
      </c>
      <c r="C1281">
        <v>4</v>
      </c>
      <c r="D1281" t="s">
        <v>10</v>
      </c>
      <c r="E1281">
        <v>72</v>
      </c>
      <c r="F1281">
        <v>6</v>
      </c>
      <c r="G1281" t="s">
        <v>21</v>
      </c>
      <c r="H1281">
        <v>76</v>
      </c>
      <c r="I1281" t="str">
        <f t="shared" si="39"/>
        <v>Loser</v>
      </c>
      <c r="J1281">
        <f t="shared" si="40"/>
        <v>6</v>
      </c>
      <c r="K1281" t="str">
        <f t="shared" si="2"/>
        <v>Lower</v>
      </c>
    </row>
    <row r="1282" spans="1:11" x14ac:dyDescent="0.25">
      <c r="A1282">
        <v>1992</v>
      </c>
      <c r="B1282" t="s">
        <v>2</v>
      </c>
      <c r="C1282">
        <v>1</v>
      </c>
      <c r="D1282" t="s">
        <v>22</v>
      </c>
      <c r="E1282">
        <v>81</v>
      </c>
      <c r="F1282">
        <v>2</v>
      </c>
      <c r="G1282" t="s">
        <v>8</v>
      </c>
      <c r="H1282">
        <v>78</v>
      </c>
      <c r="I1282" t="str">
        <f t="shared" ref="I1282:I1345" si="41">IF($E1282&gt;$H1282,"Winner","Loser")</f>
        <v>Winner</v>
      </c>
      <c r="J1282">
        <f t="shared" ref="J1282:J1345" si="42">IF($E1282&gt;$H1282,$C1282,$F1282)</f>
        <v>1</v>
      </c>
      <c r="K1282" t="str">
        <f t="shared" si="2"/>
        <v>Higher</v>
      </c>
    </row>
    <row r="1283" spans="1:11" x14ac:dyDescent="0.25">
      <c r="A1283">
        <v>1992</v>
      </c>
      <c r="B1283" t="s">
        <v>4</v>
      </c>
      <c r="C1283">
        <v>1</v>
      </c>
      <c r="D1283" t="s">
        <v>92</v>
      </c>
      <c r="E1283">
        <v>71</v>
      </c>
      <c r="F1283">
        <v>6</v>
      </c>
      <c r="G1283" t="s">
        <v>21</v>
      </c>
      <c r="H1283">
        <v>75</v>
      </c>
      <c r="I1283" t="str">
        <f t="shared" si="41"/>
        <v>Loser</v>
      </c>
      <c r="J1283">
        <f t="shared" si="42"/>
        <v>6</v>
      </c>
      <c r="K1283" t="str">
        <f t="shared" si="2"/>
        <v>Lower</v>
      </c>
    </row>
    <row r="1284" spans="1:11" x14ac:dyDescent="0.25">
      <c r="A1284">
        <v>1992</v>
      </c>
      <c r="B1284" t="s">
        <v>4</v>
      </c>
      <c r="C1284">
        <v>4</v>
      </c>
      <c r="D1284" t="s">
        <v>10</v>
      </c>
      <c r="E1284">
        <v>88</v>
      </c>
      <c r="F1284">
        <v>6</v>
      </c>
      <c r="G1284" t="s">
        <v>25</v>
      </c>
      <c r="H1284">
        <v>57</v>
      </c>
      <c r="I1284" t="str">
        <f t="shared" si="41"/>
        <v>Winner</v>
      </c>
      <c r="J1284">
        <f t="shared" si="42"/>
        <v>4</v>
      </c>
      <c r="K1284" t="str">
        <f t="shared" si="2"/>
        <v>Higher</v>
      </c>
    </row>
    <row r="1285" spans="1:11" x14ac:dyDescent="0.25">
      <c r="A1285">
        <v>1992</v>
      </c>
      <c r="B1285" t="s">
        <v>4</v>
      </c>
      <c r="C1285">
        <v>1</v>
      </c>
      <c r="D1285" t="s">
        <v>37</v>
      </c>
      <c r="E1285">
        <v>79</v>
      </c>
      <c r="F1285">
        <v>2</v>
      </c>
      <c r="G1285" t="s">
        <v>8</v>
      </c>
      <c r="H1285">
        <v>106</v>
      </c>
      <c r="I1285" t="str">
        <f t="shared" si="41"/>
        <v>Loser</v>
      </c>
      <c r="J1285">
        <f t="shared" si="42"/>
        <v>2</v>
      </c>
      <c r="K1285" t="str">
        <f t="shared" si="2"/>
        <v>Lower</v>
      </c>
    </row>
    <row r="1286" spans="1:11" x14ac:dyDescent="0.25">
      <c r="A1286">
        <v>1992</v>
      </c>
      <c r="B1286" t="s">
        <v>4</v>
      </c>
      <c r="C1286">
        <v>1</v>
      </c>
      <c r="D1286" t="s">
        <v>22</v>
      </c>
      <c r="E1286">
        <v>104</v>
      </c>
      <c r="F1286">
        <v>2</v>
      </c>
      <c r="G1286" t="s">
        <v>91</v>
      </c>
      <c r="H1286">
        <v>103</v>
      </c>
      <c r="I1286" t="str">
        <f t="shared" si="41"/>
        <v>Winner</v>
      </c>
      <c r="J1286">
        <f t="shared" si="42"/>
        <v>1</v>
      </c>
      <c r="K1286" t="str">
        <f t="shared" si="2"/>
        <v>Higher</v>
      </c>
    </row>
    <row r="1287" spans="1:11" x14ac:dyDescent="0.25">
      <c r="A1287">
        <v>1992</v>
      </c>
      <c r="B1287" t="s">
        <v>7</v>
      </c>
      <c r="C1287">
        <v>9</v>
      </c>
      <c r="D1287" t="s">
        <v>169</v>
      </c>
      <c r="E1287">
        <v>67</v>
      </c>
      <c r="F1287">
        <v>4</v>
      </c>
      <c r="G1287" t="s">
        <v>10</v>
      </c>
      <c r="H1287">
        <v>69</v>
      </c>
      <c r="I1287" t="str">
        <f t="shared" si="41"/>
        <v>Loser</v>
      </c>
      <c r="J1287">
        <f t="shared" si="42"/>
        <v>4</v>
      </c>
      <c r="K1287" t="str">
        <f t="shared" si="2"/>
        <v>Lower</v>
      </c>
    </row>
    <row r="1288" spans="1:11" x14ac:dyDescent="0.25">
      <c r="A1288">
        <v>1992</v>
      </c>
      <c r="B1288" t="s">
        <v>7</v>
      </c>
      <c r="C1288">
        <v>1</v>
      </c>
      <c r="D1288" t="s">
        <v>92</v>
      </c>
      <c r="E1288">
        <v>80</v>
      </c>
      <c r="F1288">
        <v>4</v>
      </c>
      <c r="G1288" t="s">
        <v>94</v>
      </c>
      <c r="H1288">
        <v>73</v>
      </c>
      <c r="I1288" t="str">
        <f t="shared" si="41"/>
        <v>Winner</v>
      </c>
      <c r="J1288">
        <f t="shared" si="42"/>
        <v>1</v>
      </c>
      <c r="K1288" t="str">
        <f t="shared" si="2"/>
        <v>Higher</v>
      </c>
    </row>
    <row r="1289" spans="1:11" x14ac:dyDescent="0.25">
      <c r="A1289">
        <v>1992</v>
      </c>
      <c r="B1289" t="s">
        <v>7</v>
      </c>
      <c r="C1289">
        <v>6</v>
      </c>
      <c r="D1289" t="s">
        <v>25</v>
      </c>
      <c r="E1289">
        <v>83</v>
      </c>
      <c r="F1289">
        <v>7</v>
      </c>
      <c r="G1289" t="s">
        <v>160</v>
      </c>
      <c r="H1289">
        <v>79</v>
      </c>
      <c r="I1289" t="str">
        <f t="shared" si="41"/>
        <v>Winner</v>
      </c>
      <c r="J1289">
        <f t="shared" si="42"/>
        <v>6</v>
      </c>
      <c r="K1289" t="str">
        <f t="shared" si="2"/>
        <v>Higher</v>
      </c>
    </row>
    <row r="1290" spans="1:11" x14ac:dyDescent="0.25">
      <c r="A1290">
        <v>1992</v>
      </c>
      <c r="B1290" t="s">
        <v>7</v>
      </c>
      <c r="C1290">
        <v>6</v>
      </c>
      <c r="D1290" t="s">
        <v>21</v>
      </c>
      <c r="E1290">
        <v>75</v>
      </c>
      <c r="F1290">
        <v>2</v>
      </c>
      <c r="G1290" t="s">
        <v>165</v>
      </c>
      <c r="H1290">
        <v>72</v>
      </c>
      <c r="I1290" t="str">
        <f t="shared" si="41"/>
        <v>Winner</v>
      </c>
      <c r="J1290">
        <f t="shared" si="42"/>
        <v>6</v>
      </c>
      <c r="K1290" t="str">
        <f t="shared" si="2"/>
        <v>Higher</v>
      </c>
    </row>
    <row r="1291" spans="1:11" x14ac:dyDescent="0.25">
      <c r="A1291">
        <v>1992</v>
      </c>
      <c r="B1291" t="s">
        <v>7</v>
      </c>
      <c r="C1291">
        <v>1</v>
      </c>
      <c r="D1291" t="s">
        <v>22</v>
      </c>
      <c r="E1291">
        <v>81</v>
      </c>
      <c r="F1291">
        <v>4</v>
      </c>
      <c r="G1291" t="s">
        <v>230</v>
      </c>
      <c r="H1291">
        <v>69</v>
      </c>
      <c r="I1291" t="str">
        <f t="shared" si="41"/>
        <v>Winner</v>
      </c>
      <c r="J1291">
        <f t="shared" si="42"/>
        <v>1</v>
      </c>
      <c r="K1291" t="str">
        <f t="shared" si="2"/>
        <v>Higher</v>
      </c>
    </row>
    <row r="1292" spans="1:11" x14ac:dyDescent="0.25">
      <c r="A1292">
        <v>1992</v>
      </c>
      <c r="B1292" t="s">
        <v>7</v>
      </c>
      <c r="C1292">
        <v>1</v>
      </c>
      <c r="D1292" t="s">
        <v>37</v>
      </c>
      <c r="E1292">
        <v>85</v>
      </c>
      <c r="F1292">
        <v>12</v>
      </c>
      <c r="G1292" t="s">
        <v>128</v>
      </c>
      <c r="H1292">
        <v>78</v>
      </c>
      <c r="I1292" t="str">
        <f t="shared" si="41"/>
        <v>Winner</v>
      </c>
      <c r="J1292">
        <f t="shared" si="42"/>
        <v>1</v>
      </c>
      <c r="K1292" t="str">
        <f t="shared" si="2"/>
        <v>Higher</v>
      </c>
    </row>
    <row r="1293" spans="1:11" x14ac:dyDescent="0.25">
      <c r="A1293">
        <v>1992</v>
      </c>
      <c r="B1293" t="s">
        <v>7</v>
      </c>
      <c r="C1293">
        <v>3</v>
      </c>
      <c r="D1293" t="s">
        <v>103</v>
      </c>
      <c r="E1293">
        <v>74</v>
      </c>
      <c r="F1293">
        <v>2</v>
      </c>
      <c r="G1293" t="s">
        <v>8</v>
      </c>
      <c r="H1293">
        <v>85</v>
      </c>
      <c r="I1293" t="str">
        <f t="shared" si="41"/>
        <v>Loser</v>
      </c>
      <c r="J1293">
        <f t="shared" si="42"/>
        <v>2</v>
      </c>
      <c r="K1293" t="str">
        <f t="shared" si="2"/>
        <v>Lower</v>
      </c>
    </row>
    <row r="1294" spans="1:11" x14ac:dyDescent="0.25">
      <c r="A1294">
        <v>1992</v>
      </c>
      <c r="B1294" t="s">
        <v>7</v>
      </c>
      <c r="C1294">
        <v>3</v>
      </c>
      <c r="D1294" t="s">
        <v>282</v>
      </c>
      <c r="E1294">
        <v>77</v>
      </c>
      <c r="F1294">
        <v>2</v>
      </c>
      <c r="G1294" t="s">
        <v>91</v>
      </c>
      <c r="H1294">
        <v>87</v>
      </c>
      <c r="I1294" t="str">
        <f t="shared" si="41"/>
        <v>Loser</v>
      </c>
      <c r="J1294">
        <f t="shared" si="42"/>
        <v>2</v>
      </c>
      <c r="K1294" t="str">
        <f t="shared" si="2"/>
        <v>Lower</v>
      </c>
    </row>
    <row r="1295" spans="1:11" x14ac:dyDescent="0.25">
      <c r="A1295">
        <v>1992</v>
      </c>
      <c r="B1295" t="s">
        <v>12</v>
      </c>
      <c r="C1295">
        <v>6</v>
      </c>
      <c r="D1295" t="s">
        <v>21</v>
      </c>
      <c r="E1295">
        <v>102</v>
      </c>
      <c r="F1295">
        <v>14</v>
      </c>
      <c r="G1295" t="s">
        <v>170</v>
      </c>
      <c r="H1295">
        <v>90</v>
      </c>
      <c r="I1295" t="str">
        <f t="shared" si="41"/>
        <v>Winner</v>
      </c>
      <c r="J1295">
        <f t="shared" si="42"/>
        <v>6</v>
      </c>
      <c r="K1295" t="str">
        <f t="shared" si="2"/>
        <v>Higher</v>
      </c>
    </row>
    <row r="1296" spans="1:11" x14ac:dyDescent="0.25">
      <c r="A1296">
        <v>1992</v>
      </c>
      <c r="B1296" t="s">
        <v>12</v>
      </c>
      <c r="C1296">
        <v>6</v>
      </c>
      <c r="D1296" t="s">
        <v>6</v>
      </c>
      <c r="E1296">
        <v>71</v>
      </c>
      <c r="F1296">
        <v>3</v>
      </c>
      <c r="G1296" t="s">
        <v>282</v>
      </c>
      <c r="H1296">
        <v>77</v>
      </c>
      <c r="I1296" t="str">
        <f t="shared" si="41"/>
        <v>Loser</v>
      </c>
      <c r="J1296">
        <f t="shared" si="42"/>
        <v>3</v>
      </c>
      <c r="K1296" t="str">
        <f t="shared" si="2"/>
        <v>Lower</v>
      </c>
    </row>
    <row r="1297" spans="1:11" x14ac:dyDescent="0.25">
      <c r="A1297">
        <v>1992</v>
      </c>
      <c r="B1297" t="s">
        <v>12</v>
      </c>
      <c r="C1297">
        <v>10</v>
      </c>
      <c r="D1297" t="s">
        <v>109</v>
      </c>
      <c r="E1297">
        <v>98</v>
      </c>
      <c r="F1297">
        <v>2</v>
      </c>
      <c r="G1297" t="s">
        <v>91</v>
      </c>
      <c r="H1297">
        <v>106</v>
      </c>
      <c r="I1297" t="str">
        <f t="shared" si="41"/>
        <v>Loser</v>
      </c>
      <c r="J1297">
        <f t="shared" si="42"/>
        <v>2</v>
      </c>
      <c r="K1297" t="str">
        <f t="shared" si="2"/>
        <v>Lower</v>
      </c>
    </row>
    <row r="1298" spans="1:11" x14ac:dyDescent="0.25">
      <c r="A1298">
        <v>1992</v>
      </c>
      <c r="B1298" t="s">
        <v>12</v>
      </c>
      <c r="C1298">
        <v>1</v>
      </c>
      <c r="D1298" t="s">
        <v>37</v>
      </c>
      <c r="E1298">
        <v>85</v>
      </c>
      <c r="F1298">
        <v>8</v>
      </c>
      <c r="G1298" t="s">
        <v>3</v>
      </c>
      <c r="H1298">
        <v>69</v>
      </c>
      <c r="I1298" t="str">
        <f t="shared" si="41"/>
        <v>Winner</v>
      </c>
      <c r="J1298">
        <f t="shared" si="42"/>
        <v>1</v>
      </c>
      <c r="K1298" t="str">
        <f t="shared" si="2"/>
        <v>Higher</v>
      </c>
    </row>
    <row r="1299" spans="1:11" x14ac:dyDescent="0.25">
      <c r="A1299">
        <v>1992</v>
      </c>
      <c r="B1299" t="s">
        <v>12</v>
      </c>
      <c r="C1299">
        <v>12</v>
      </c>
      <c r="D1299" t="s">
        <v>128</v>
      </c>
      <c r="E1299">
        <v>81</v>
      </c>
      <c r="F1299">
        <v>13</v>
      </c>
      <c r="G1299" t="s">
        <v>234</v>
      </c>
      <c r="H1299">
        <v>73</v>
      </c>
      <c r="I1299" t="str">
        <f t="shared" si="41"/>
        <v>Winner</v>
      </c>
      <c r="J1299">
        <f t="shared" si="42"/>
        <v>12</v>
      </c>
      <c r="K1299" t="str">
        <f t="shared" si="2"/>
        <v>Higher</v>
      </c>
    </row>
    <row r="1300" spans="1:11" x14ac:dyDescent="0.25">
      <c r="A1300">
        <v>1992</v>
      </c>
      <c r="B1300" t="s">
        <v>12</v>
      </c>
      <c r="C1300">
        <v>1</v>
      </c>
      <c r="D1300" t="s">
        <v>1</v>
      </c>
      <c r="E1300">
        <v>60</v>
      </c>
      <c r="F1300">
        <v>9</v>
      </c>
      <c r="G1300" t="s">
        <v>169</v>
      </c>
      <c r="H1300">
        <v>66</v>
      </c>
      <c r="I1300" t="str">
        <f t="shared" si="41"/>
        <v>Loser</v>
      </c>
      <c r="J1300">
        <f t="shared" si="42"/>
        <v>9</v>
      </c>
      <c r="K1300" t="str">
        <f t="shared" si="2"/>
        <v>Lower</v>
      </c>
    </row>
    <row r="1301" spans="1:11" x14ac:dyDescent="0.25">
      <c r="A1301">
        <v>1992</v>
      </c>
      <c r="B1301" t="s">
        <v>12</v>
      </c>
      <c r="C1301">
        <v>5</v>
      </c>
      <c r="D1301" t="s">
        <v>98</v>
      </c>
      <c r="E1301">
        <v>65</v>
      </c>
      <c r="F1301">
        <v>4</v>
      </c>
      <c r="G1301" t="s">
        <v>10</v>
      </c>
      <c r="H1301">
        <v>77</v>
      </c>
      <c r="I1301" t="str">
        <f t="shared" si="41"/>
        <v>Loser</v>
      </c>
      <c r="J1301">
        <f t="shared" si="42"/>
        <v>4</v>
      </c>
      <c r="K1301" t="str">
        <f t="shared" si="2"/>
        <v>Lower</v>
      </c>
    </row>
    <row r="1302" spans="1:11" x14ac:dyDescent="0.25">
      <c r="A1302">
        <v>1992</v>
      </c>
      <c r="B1302" t="s">
        <v>12</v>
      </c>
      <c r="C1302">
        <v>10</v>
      </c>
      <c r="D1302" t="s">
        <v>303</v>
      </c>
      <c r="E1302">
        <v>71</v>
      </c>
      <c r="F1302">
        <v>2</v>
      </c>
      <c r="G1302" t="s">
        <v>165</v>
      </c>
      <c r="H1302">
        <v>87</v>
      </c>
      <c r="I1302" t="str">
        <f t="shared" si="41"/>
        <v>Loser</v>
      </c>
      <c r="J1302">
        <f t="shared" si="42"/>
        <v>2</v>
      </c>
      <c r="K1302" t="str">
        <f t="shared" si="2"/>
        <v>Lower</v>
      </c>
    </row>
    <row r="1303" spans="1:11" x14ac:dyDescent="0.25">
      <c r="A1303">
        <v>1992</v>
      </c>
      <c r="B1303" t="s">
        <v>12</v>
      </c>
      <c r="C1303">
        <v>5</v>
      </c>
      <c r="D1303" t="s">
        <v>20</v>
      </c>
      <c r="E1303">
        <v>71</v>
      </c>
      <c r="F1303">
        <v>4</v>
      </c>
      <c r="G1303" t="s">
        <v>230</v>
      </c>
      <c r="H1303">
        <v>88</v>
      </c>
      <c r="I1303" t="str">
        <f t="shared" si="41"/>
        <v>Loser</v>
      </c>
      <c r="J1303">
        <f t="shared" si="42"/>
        <v>4</v>
      </c>
      <c r="K1303" t="str">
        <f t="shared" si="2"/>
        <v>Lower</v>
      </c>
    </row>
    <row r="1304" spans="1:11" x14ac:dyDescent="0.25">
      <c r="A1304">
        <v>1992</v>
      </c>
      <c r="B1304" t="s">
        <v>12</v>
      </c>
      <c r="C1304">
        <v>1</v>
      </c>
      <c r="D1304" t="s">
        <v>92</v>
      </c>
      <c r="E1304">
        <v>78</v>
      </c>
      <c r="F1304">
        <v>9</v>
      </c>
      <c r="G1304" t="s">
        <v>127</v>
      </c>
      <c r="H1304">
        <v>55</v>
      </c>
      <c r="I1304" t="str">
        <f t="shared" si="41"/>
        <v>Winner</v>
      </c>
      <c r="J1304">
        <f t="shared" si="42"/>
        <v>1</v>
      </c>
      <c r="K1304" t="str">
        <f t="shared" si="2"/>
        <v>Higher</v>
      </c>
    </row>
    <row r="1305" spans="1:11" x14ac:dyDescent="0.25">
      <c r="A1305">
        <v>1992</v>
      </c>
      <c r="B1305" t="s">
        <v>12</v>
      </c>
      <c r="C1305">
        <v>5</v>
      </c>
      <c r="D1305" t="s">
        <v>111</v>
      </c>
      <c r="E1305">
        <v>55</v>
      </c>
      <c r="F1305">
        <v>4</v>
      </c>
      <c r="G1305" t="s">
        <v>94</v>
      </c>
      <c r="H1305">
        <v>64</v>
      </c>
      <c r="I1305" t="str">
        <f t="shared" si="41"/>
        <v>Loser</v>
      </c>
      <c r="J1305">
        <f t="shared" si="42"/>
        <v>4</v>
      </c>
      <c r="K1305" t="str">
        <f t="shared" si="2"/>
        <v>Lower</v>
      </c>
    </row>
    <row r="1306" spans="1:11" x14ac:dyDescent="0.25">
      <c r="A1306">
        <v>1992</v>
      </c>
      <c r="B1306" t="s">
        <v>12</v>
      </c>
      <c r="C1306">
        <v>6</v>
      </c>
      <c r="D1306" t="s">
        <v>25</v>
      </c>
      <c r="E1306">
        <v>82</v>
      </c>
      <c r="F1306">
        <v>3</v>
      </c>
      <c r="G1306" t="s">
        <v>193</v>
      </c>
      <c r="H1306">
        <v>80</v>
      </c>
      <c r="I1306" t="str">
        <f t="shared" si="41"/>
        <v>Winner</v>
      </c>
      <c r="J1306">
        <f t="shared" si="42"/>
        <v>6</v>
      </c>
      <c r="K1306" t="str">
        <f t="shared" si="2"/>
        <v>Higher</v>
      </c>
    </row>
    <row r="1307" spans="1:11" x14ac:dyDescent="0.25">
      <c r="A1307">
        <v>1992</v>
      </c>
      <c r="B1307" t="s">
        <v>12</v>
      </c>
      <c r="C1307">
        <v>7</v>
      </c>
      <c r="D1307" t="s">
        <v>160</v>
      </c>
      <c r="E1307">
        <v>79</v>
      </c>
      <c r="F1307">
        <v>2</v>
      </c>
      <c r="G1307" t="s">
        <v>155</v>
      </c>
      <c r="H1307">
        <v>78</v>
      </c>
      <c r="I1307" t="str">
        <f t="shared" si="41"/>
        <v>Winner</v>
      </c>
      <c r="J1307">
        <f t="shared" si="42"/>
        <v>7</v>
      </c>
      <c r="K1307" t="str">
        <f t="shared" si="2"/>
        <v>Higher</v>
      </c>
    </row>
    <row r="1308" spans="1:11" x14ac:dyDescent="0.25">
      <c r="A1308">
        <v>1992</v>
      </c>
      <c r="B1308" t="s">
        <v>12</v>
      </c>
      <c r="C1308">
        <v>7</v>
      </c>
      <c r="D1308" t="s">
        <v>177</v>
      </c>
      <c r="E1308">
        <v>79</v>
      </c>
      <c r="F1308">
        <v>2</v>
      </c>
      <c r="G1308" t="s">
        <v>8</v>
      </c>
      <c r="H1308">
        <v>89</v>
      </c>
      <c r="I1308" t="str">
        <f t="shared" si="41"/>
        <v>Loser</v>
      </c>
      <c r="J1308">
        <f t="shared" si="42"/>
        <v>2</v>
      </c>
      <c r="K1308" t="str">
        <f t="shared" si="2"/>
        <v>Lower</v>
      </c>
    </row>
    <row r="1309" spans="1:11" x14ac:dyDescent="0.25">
      <c r="A1309">
        <v>1992</v>
      </c>
      <c r="B1309" t="s">
        <v>12</v>
      </c>
      <c r="C1309">
        <v>1</v>
      </c>
      <c r="D1309" t="s">
        <v>22</v>
      </c>
      <c r="E1309">
        <v>75</v>
      </c>
      <c r="F1309">
        <v>9</v>
      </c>
      <c r="G1309" t="s">
        <v>226</v>
      </c>
      <c r="H1309">
        <v>62</v>
      </c>
      <c r="I1309" t="str">
        <f t="shared" si="41"/>
        <v>Winner</v>
      </c>
      <c r="J1309">
        <f t="shared" si="42"/>
        <v>1</v>
      </c>
      <c r="K1309" t="str">
        <f t="shared" si="2"/>
        <v>Higher</v>
      </c>
    </row>
    <row r="1310" spans="1:11" x14ac:dyDescent="0.25">
      <c r="A1310">
        <v>1992</v>
      </c>
      <c r="B1310" t="s">
        <v>12</v>
      </c>
      <c r="C1310">
        <v>6</v>
      </c>
      <c r="D1310" t="s">
        <v>13</v>
      </c>
      <c r="E1310">
        <v>68</v>
      </c>
      <c r="F1310">
        <v>3</v>
      </c>
      <c r="G1310" t="s">
        <v>103</v>
      </c>
      <c r="H1310">
        <v>78</v>
      </c>
      <c r="I1310" t="str">
        <f t="shared" si="41"/>
        <v>Loser</v>
      </c>
      <c r="J1310">
        <f t="shared" si="42"/>
        <v>3</v>
      </c>
      <c r="K1310" t="str">
        <f t="shared" si="2"/>
        <v>Lower</v>
      </c>
    </row>
    <row r="1311" spans="1:11" x14ac:dyDescent="0.25">
      <c r="A1311">
        <v>1992</v>
      </c>
      <c r="B1311" t="s">
        <v>18</v>
      </c>
      <c r="C1311">
        <v>1</v>
      </c>
      <c r="D1311" t="s">
        <v>1</v>
      </c>
      <c r="E1311">
        <v>100</v>
      </c>
      <c r="F1311">
        <v>16</v>
      </c>
      <c r="G1311" t="s">
        <v>312</v>
      </c>
      <c r="H1311">
        <v>67</v>
      </c>
      <c r="I1311" t="str">
        <f t="shared" si="41"/>
        <v>Winner</v>
      </c>
      <c r="J1311">
        <f t="shared" si="42"/>
        <v>1</v>
      </c>
      <c r="K1311" t="str">
        <f t="shared" si="2"/>
        <v>Higher</v>
      </c>
    </row>
    <row r="1312" spans="1:11" x14ac:dyDescent="0.25">
      <c r="A1312">
        <v>1992</v>
      </c>
      <c r="B1312" t="s">
        <v>18</v>
      </c>
      <c r="C1312">
        <v>6</v>
      </c>
      <c r="D1312" t="s">
        <v>21</v>
      </c>
      <c r="E1312">
        <v>73</v>
      </c>
      <c r="F1312">
        <v>11</v>
      </c>
      <c r="G1312" t="s">
        <v>24</v>
      </c>
      <c r="H1312">
        <v>66</v>
      </c>
      <c r="I1312" t="str">
        <f t="shared" si="41"/>
        <v>Winner</v>
      </c>
      <c r="J1312">
        <f t="shared" si="42"/>
        <v>6</v>
      </c>
      <c r="K1312" t="str">
        <f t="shared" si="2"/>
        <v>Higher</v>
      </c>
    </row>
    <row r="1313" spans="1:11" x14ac:dyDescent="0.25">
      <c r="A1313">
        <v>1992</v>
      </c>
      <c r="B1313" t="s">
        <v>18</v>
      </c>
      <c r="C1313">
        <v>3</v>
      </c>
      <c r="D1313" t="s">
        <v>35</v>
      </c>
      <c r="E1313">
        <v>80</v>
      </c>
      <c r="F1313">
        <v>14</v>
      </c>
      <c r="G1313" t="s">
        <v>170</v>
      </c>
      <c r="H1313">
        <v>87</v>
      </c>
      <c r="I1313" t="str">
        <f t="shared" si="41"/>
        <v>Loser</v>
      </c>
      <c r="J1313">
        <f t="shared" si="42"/>
        <v>14</v>
      </c>
      <c r="K1313" t="str">
        <f t="shared" si="2"/>
        <v>Lower</v>
      </c>
    </row>
    <row r="1314" spans="1:11" x14ac:dyDescent="0.25">
      <c r="A1314">
        <v>1992</v>
      </c>
      <c r="B1314" t="s">
        <v>18</v>
      </c>
      <c r="C1314">
        <v>7</v>
      </c>
      <c r="D1314" t="s">
        <v>149</v>
      </c>
      <c r="E1314">
        <v>57</v>
      </c>
      <c r="F1314">
        <v>10</v>
      </c>
      <c r="G1314" t="s">
        <v>303</v>
      </c>
      <c r="H1314">
        <v>61</v>
      </c>
      <c r="I1314" t="str">
        <f t="shared" si="41"/>
        <v>Loser</v>
      </c>
      <c r="J1314">
        <f t="shared" si="42"/>
        <v>10</v>
      </c>
      <c r="K1314" t="str">
        <f t="shared" si="2"/>
        <v>Lower</v>
      </c>
    </row>
    <row r="1315" spans="1:11" x14ac:dyDescent="0.25">
      <c r="A1315">
        <v>1992</v>
      </c>
      <c r="B1315" t="s">
        <v>18</v>
      </c>
      <c r="C1315">
        <v>2</v>
      </c>
      <c r="D1315" t="s">
        <v>165</v>
      </c>
      <c r="E1315">
        <v>100</v>
      </c>
      <c r="F1315">
        <v>15</v>
      </c>
      <c r="G1315" t="s">
        <v>313</v>
      </c>
      <c r="H1315">
        <v>73</v>
      </c>
      <c r="I1315" t="str">
        <f t="shared" si="41"/>
        <v>Winner</v>
      </c>
      <c r="J1315">
        <f t="shared" si="42"/>
        <v>2</v>
      </c>
      <c r="K1315" t="str">
        <f t="shared" si="2"/>
        <v>Higher</v>
      </c>
    </row>
    <row r="1316" spans="1:11" x14ac:dyDescent="0.25">
      <c r="A1316">
        <v>1992</v>
      </c>
      <c r="B1316" t="s">
        <v>18</v>
      </c>
      <c r="C1316">
        <v>6</v>
      </c>
      <c r="D1316" t="s">
        <v>6</v>
      </c>
      <c r="E1316">
        <v>51</v>
      </c>
      <c r="F1316">
        <v>11</v>
      </c>
      <c r="G1316" t="s">
        <v>146</v>
      </c>
      <c r="H1316">
        <v>43</v>
      </c>
      <c r="I1316" t="str">
        <f t="shared" si="41"/>
        <v>Winner</v>
      </c>
      <c r="J1316">
        <f t="shared" si="42"/>
        <v>6</v>
      </c>
      <c r="K1316" t="str">
        <f t="shared" si="2"/>
        <v>Higher</v>
      </c>
    </row>
    <row r="1317" spans="1:11" x14ac:dyDescent="0.25">
      <c r="A1317">
        <v>1992</v>
      </c>
      <c r="B1317" t="s">
        <v>18</v>
      </c>
      <c r="C1317">
        <v>3</v>
      </c>
      <c r="D1317" t="s">
        <v>282</v>
      </c>
      <c r="E1317">
        <v>85</v>
      </c>
      <c r="F1317">
        <v>14</v>
      </c>
      <c r="G1317" t="s">
        <v>314</v>
      </c>
      <c r="H1317">
        <v>58</v>
      </c>
      <c r="I1317" t="str">
        <f t="shared" si="41"/>
        <v>Winner</v>
      </c>
      <c r="J1317">
        <f t="shared" si="42"/>
        <v>3</v>
      </c>
      <c r="K1317" t="str">
        <f t="shared" si="2"/>
        <v>Higher</v>
      </c>
    </row>
    <row r="1318" spans="1:11" x14ac:dyDescent="0.25">
      <c r="A1318">
        <v>1992</v>
      </c>
      <c r="B1318" t="s">
        <v>18</v>
      </c>
      <c r="C1318">
        <v>7</v>
      </c>
      <c r="D1318" t="s">
        <v>233</v>
      </c>
      <c r="E1318">
        <v>74</v>
      </c>
      <c r="F1318">
        <v>10</v>
      </c>
      <c r="G1318" t="s">
        <v>109</v>
      </c>
      <c r="H1318">
        <v>76</v>
      </c>
      <c r="I1318" t="str">
        <f t="shared" si="41"/>
        <v>Loser</v>
      </c>
      <c r="J1318">
        <f t="shared" si="42"/>
        <v>10</v>
      </c>
      <c r="K1318" t="str">
        <f t="shared" si="2"/>
        <v>Lower</v>
      </c>
    </row>
    <row r="1319" spans="1:11" x14ac:dyDescent="0.25">
      <c r="A1319">
        <v>1992</v>
      </c>
      <c r="B1319" t="s">
        <v>18</v>
      </c>
      <c r="C1319">
        <v>2</v>
      </c>
      <c r="D1319" t="s">
        <v>91</v>
      </c>
      <c r="E1319">
        <v>88</v>
      </c>
      <c r="F1319">
        <v>15</v>
      </c>
      <c r="G1319" t="s">
        <v>153</v>
      </c>
      <c r="H1319">
        <v>69</v>
      </c>
      <c r="I1319" t="str">
        <f t="shared" si="41"/>
        <v>Winner</v>
      </c>
      <c r="J1319">
        <f t="shared" si="42"/>
        <v>2</v>
      </c>
      <c r="K1319" t="str">
        <f t="shared" si="2"/>
        <v>Higher</v>
      </c>
    </row>
    <row r="1320" spans="1:11" x14ac:dyDescent="0.25">
      <c r="A1320">
        <v>1992</v>
      </c>
      <c r="B1320" t="s">
        <v>18</v>
      </c>
      <c r="C1320">
        <v>1</v>
      </c>
      <c r="D1320" t="s">
        <v>37</v>
      </c>
      <c r="E1320">
        <v>73</v>
      </c>
      <c r="F1320">
        <v>16</v>
      </c>
      <c r="G1320" t="s">
        <v>172</v>
      </c>
      <c r="H1320">
        <v>53</v>
      </c>
      <c r="I1320" t="str">
        <f t="shared" si="41"/>
        <v>Winner</v>
      </c>
      <c r="J1320">
        <f t="shared" si="42"/>
        <v>1</v>
      </c>
      <c r="K1320" t="str">
        <f t="shared" si="2"/>
        <v>Higher</v>
      </c>
    </row>
    <row r="1321" spans="1:11" x14ac:dyDescent="0.25">
      <c r="A1321">
        <v>1992</v>
      </c>
      <c r="B1321" t="s">
        <v>18</v>
      </c>
      <c r="C1321">
        <v>8</v>
      </c>
      <c r="D1321" t="s">
        <v>3</v>
      </c>
      <c r="E1321">
        <v>81</v>
      </c>
      <c r="F1321">
        <v>9</v>
      </c>
      <c r="G1321" t="s">
        <v>162</v>
      </c>
      <c r="H1321">
        <v>58</v>
      </c>
      <c r="I1321" t="str">
        <f t="shared" si="41"/>
        <v>Winner</v>
      </c>
      <c r="J1321">
        <f t="shared" si="42"/>
        <v>8</v>
      </c>
      <c r="K1321" t="str">
        <f t="shared" si="2"/>
        <v>Higher</v>
      </c>
    </row>
    <row r="1322" spans="1:11" x14ac:dyDescent="0.25">
      <c r="A1322">
        <v>1992</v>
      </c>
      <c r="B1322" t="s">
        <v>18</v>
      </c>
      <c r="C1322">
        <v>5</v>
      </c>
      <c r="D1322" t="s">
        <v>238</v>
      </c>
      <c r="E1322">
        <v>73</v>
      </c>
      <c r="F1322">
        <v>12</v>
      </c>
      <c r="G1322" t="s">
        <v>128</v>
      </c>
      <c r="H1322">
        <v>81</v>
      </c>
      <c r="I1322" t="str">
        <f t="shared" si="41"/>
        <v>Loser</v>
      </c>
      <c r="J1322">
        <f t="shared" si="42"/>
        <v>12</v>
      </c>
      <c r="K1322" t="str">
        <f t="shared" si="2"/>
        <v>Lower</v>
      </c>
    </row>
    <row r="1323" spans="1:11" x14ac:dyDescent="0.25">
      <c r="A1323">
        <v>1992</v>
      </c>
      <c r="B1323" t="s">
        <v>18</v>
      </c>
      <c r="C1323">
        <v>4</v>
      </c>
      <c r="D1323" t="s">
        <v>43</v>
      </c>
      <c r="E1323">
        <v>87</v>
      </c>
      <c r="F1323">
        <v>13</v>
      </c>
      <c r="G1323" t="s">
        <v>234</v>
      </c>
      <c r="H1323">
        <v>83</v>
      </c>
      <c r="I1323" t="str">
        <f t="shared" si="41"/>
        <v>Winner</v>
      </c>
      <c r="J1323">
        <f t="shared" si="42"/>
        <v>4</v>
      </c>
      <c r="K1323" t="str">
        <f t="shared" si="2"/>
        <v>Higher</v>
      </c>
    </row>
    <row r="1324" spans="1:11" x14ac:dyDescent="0.25">
      <c r="A1324">
        <v>1992</v>
      </c>
      <c r="B1324" t="s">
        <v>18</v>
      </c>
      <c r="C1324">
        <v>8</v>
      </c>
      <c r="D1324" t="s">
        <v>275</v>
      </c>
      <c r="E1324">
        <v>50</v>
      </c>
      <c r="F1324">
        <v>9</v>
      </c>
      <c r="G1324" t="s">
        <v>169</v>
      </c>
      <c r="H1324">
        <v>55</v>
      </c>
      <c r="I1324" t="str">
        <f t="shared" si="41"/>
        <v>Loser</v>
      </c>
      <c r="J1324">
        <f t="shared" si="42"/>
        <v>9</v>
      </c>
      <c r="K1324" t="str">
        <f t="shared" si="2"/>
        <v>Lower</v>
      </c>
    </row>
    <row r="1325" spans="1:11" x14ac:dyDescent="0.25">
      <c r="A1325">
        <v>1992</v>
      </c>
      <c r="B1325" t="s">
        <v>18</v>
      </c>
      <c r="C1325">
        <v>5</v>
      </c>
      <c r="D1325" t="s">
        <v>98</v>
      </c>
      <c r="E1325">
        <v>61</v>
      </c>
      <c r="F1325">
        <v>12</v>
      </c>
      <c r="G1325" t="s">
        <v>273</v>
      </c>
      <c r="H1325">
        <v>54</v>
      </c>
      <c r="I1325" t="str">
        <f t="shared" si="41"/>
        <v>Winner</v>
      </c>
      <c r="J1325">
        <f t="shared" si="42"/>
        <v>5</v>
      </c>
      <c r="K1325" t="str">
        <f t="shared" si="2"/>
        <v>Higher</v>
      </c>
    </row>
    <row r="1326" spans="1:11" x14ac:dyDescent="0.25">
      <c r="A1326">
        <v>1992</v>
      </c>
      <c r="B1326" t="s">
        <v>18</v>
      </c>
      <c r="C1326">
        <v>4</v>
      </c>
      <c r="D1326" t="s">
        <v>10</v>
      </c>
      <c r="E1326">
        <v>85</v>
      </c>
      <c r="F1326">
        <v>13</v>
      </c>
      <c r="G1326" t="s">
        <v>277</v>
      </c>
      <c r="H1326">
        <v>47</v>
      </c>
      <c r="I1326" t="str">
        <f t="shared" si="41"/>
        <v>Winner</v>
      </c>
      <c r="J1326">
        <f t="shared" si="42"/>
        <v>4</v>
      </c>
      <c r="K1326" t="str">
        <f t="shared" si="2"/>
        <v>Higher</v>
      </c>
    </row>
    <row r="1327" spans="1:11" x14ac:dyDescent="0.25">
      <c r="A1327">
        <v>1992</v>
      </c>
      <c r="B1327" t="s">
        <v>18</v>
      </c>
      <c r="C1327">
        <v>2</v>
      </c>
      <c r="D1327" t="s">
        <v>155</v>
      </c>
      <c r="E1327">
        <v>84</v>
      </c>
      <c r="F1327">
        <v>15</v>
      </c>
      <c r="G1327" t="s">
        <v>295</v>
      </c>
      <c r="H1327">
        <v>54</v>
      </c>
      <c r="I1327" t="str">
        <f t="shared" si="41"/>
        <v>Winner</v>
      </c>
      <c r="J1327">
        <f t="shared" si="42"/>
        <v>2</v>
      </c>
      <c r="K1327" t="str">
        <f t="shared" si="2"/>
        <v>Higher</v>
      </c>
    </row>
    <row r="1328" spans="1:11" x14ac:dyDescent="0.25">
      <c r="A1328">
        <v>1992</v>
      </c>
      <c r="B1328" t="s">
        <v>18</v>
      </c>
      <c r="C1328">
        <v>2</v>
      </c>
      <c r="D1328" t="s">
        <v>8</v>
      </c>
      <c r="E1328">
        <v>94</v>
      </c>
      <c r="F1328">
        <v>15</v>
      </c>
      <c r="G1328" t="s">
        <v>263</v>
      </c>
      <c r="H1328">
        <v>55</v>
      </c>
      <c r="I1328" t="str">
        <f t="shared" si="41"/>
        <v>Winner</v>
      </c>
      <c r="J1328">
        <f t="shared" si="42"/>
        <v>2</v>
      </c>
      <c r="K1328" t="str">
        <f t="shared" si="2"/>
        <v>Higher</v>
      </c>
    </row>
    <row r="1329" spans="1:11" x14ac:dyDescent="0.25">
      <c r="A1329">
        <v>1992</v>
      </c>
      <c r="B1329" t="s">
        <v>18</v>
      </c>
      <c r="C1329">
        <v>7</v>
      </c>
      <c r="D1329" t="s">
        <v>177</v>
      </c>
      <c r="E1329">
        <v>94</v>
      </c>
      <c r="F1329">
        <v>10</v>
      </c>
      <c r="G1329" t="s">
        <v>121</v>
      </c>
      <c r="H1329">
        <v>83</v>
      </c>
      <c r="I1329" t="str">
        <f t="shared" si="41"/>
        <v>Winner</v>
      </c>
      <c r="J1329">
        <f t="shared" si="42"/>
        <v>7</v>
      </c>
      <c r="K1329" t="str">
        <f t="shared" si="2"/>
        <v>Higher</v>
      </c>
    </row>
    <row r="1330" spans="1:11" x14ac:dyDescent="0.25">
      <c r="A1330">
        <v>1992</v>
      </c>
      <c r="B1330" t="s">
        <v>18</v>
      </c>
      <c r="C1330">
        <v>8</v>
      </c>
      <c r="D1330" t="s">
        <v>287</v>
      </c>
      <c r="E1330">
        <v>65</v>
      </c>
      <c r="F1330">
        <v>9</v>
      </c>
      <c r="G1330" t="s">
        <v>127</v>
      </c>
      <c r="H1330">
        <v>86</v>
      </c>
      <c r="I1330" t="str">
        <f t="shared" si="41"/>
        <v>Loser</v>
      </c>
      <c r="J1330">
        <f t="shared" si="42"/>
        <v>9</v>
      </c>
      <c r="K1330" t="str">
        <f t="shared" si="2"/>
        <v>Lower</v>
      </c>
    </row>
    <row r="1331" spans="1:11" x14ac:dyDescent="0.25">
      <c r="A1331">
        <v>1992</v>
      </c>
      <c r="B1331" t="s">
        <v>18</v>
      </c>
      <c r="C1331">
        <v>1</v>
      </c>
      <c r="D1331" t="s">
        <v>92</v>
      </c>
      <c r="E1331">
        <v>83</v>
      </c>
      <c r="F1331">
        <v>16</v>
      </c>
      <c r="G1331" t="s">
        <v>131</v>
      </c>
      <c r="H1331">
        <v>56</v>
      </c>
      <c r="I1331" t="str">
        <f t="shared" si="41"/>
        <v>Winner</v>
      </c>
      <c r="J1331">
        <f t="shared" si="42"/>
        <v>1</v>
      </c>
      <c r="K1331" t="str">
        <f t="shared" si="2"/>
        <v>Higher</v>
      </c>
    </row>
    <row r="1332" spans="1:11" x14ac:dyDescent="0.25">
      <c r="A1332">
        <v>1992</v>
      </c>
      <c r="B1332" t="s">
        <v>18</v>
      </c>
      <c r="C1332">
        <v>3</v>
      </c>
      <c r="D1332" t="s">
        <v>103</v>
      </c>
      <c r="E1332">
        <v>78</v>
      </c>
      <c r="F1332">
        <v>14</v>
      </c>
      <c r="G1332" t="s">
        <v>27</v>
      </c>
      <c r="H1332">
        <v>68</v>
      </c>
      <c r="I1332" t="str">
        <f t="shared" si="41"/>
        <v>Winner</v>
      </c>
      <c r="J1332">
        <f t="shared" si="42"/>
        <v>3</v>
      </c>
      <c r="K1332" t="str">
        <f t="shared" si="2"/>
        <v>Higher</v>
      </c>
    </row>
    <row r="1333" spans="1:11" x14ac:dyDescent="0.25">
      <c r="A1333">
        <v>1992</v>
      </c>
      <c r="B1333" t="s">
        <v>18</v>
      </c>
      <c r="C1333">
        <v>6</v>
      </c>
      <c r="D1333" t="s">
        <v>25</v>
      </c>
      <c r="E1333">
        <v>80</v>
      </c>
      <c r="F1333">
        <v>11</v>
      </c>
      <c r="G1333" t="s">
        <v>258</v>
      </c>
      <c r="H1333">
        <v>70</v>
      </c>
      <c r="I1333" t="str">
        <f t="shared" si="41"/>
        <v>Winner</v>
      </c>
      <c r="J1333">
        <f t="shared" si="42"/>
        <v>6</v>
      </c>
      <c r="K1333" t="str">
        <f t="shared" si="2"/>
        <v>Higher</v>
      </c>
    </row>
    <row r="1334" spans="1:11" x14ac:dyDescent="0.25">
      <c r="A1334">
        <v>1992</v>
      </c>
      <c r="B1334" t="s">
        <v>18</v>
      </c>
      <c r="C1334">
        <v>3</v>
      </c>
      <c r="D1334" t="s">
        <v>193</v>
      </c>
      <c r="E1334">
        <v>80</v>
      </c>
      <c r="F1334">
        <v>14</v>
      </c>
      <c r="G1334" t="s">
        <v>106</v>
      </c>
      <c r="H1334">
        <v>69</v>
      </c>
      <c r="I1334" t="str">
        <f t="shared" si="41"/>
        <v>Winner</v>
      </c>
      <c r="J1334">
        <f t="shared" si="42"/>
        <v>3</v>
      </c>
      <c r="K1334" t="str">
        <f t="shared" si="2"/>
        <v>Higher</v>
      </c>
    </row>
    <row r="1335" spans="1:11" x14ac:dyDescent="0.25">
      <c r="A1335">
        <v>1992</v>
      </c>
      <c r="B1335" t="s">
        <v>18</v>
      </c>
      <c r="C1335">
        <v>7</v>
      </c>
      <c r="D1335" t="s">
        <v>160</v>
      </c>
      <c r="E1335">
        <v>65</v>
      </c>
      <c r="F1335">
        <v>10</v>
      </c>
      <c r="G1335" t="s">
        <v>163</v>
      </c>
      <c r="H1335">
        <v>60</v>
      </c>
      <c r="I1335" t="str">
        <f t="shared" si="41"/>
        <v>Winner</v>
      </c>
      <c r="J1335">
        <f t="shared" si="42"/>
        <v>7</v>
      </c>
      <c r="K1335" t="str">
        <f t="shared" si="2"/>
        <v>Higher</v>
      </c>
    </row>
    <row r="1336" spans="1:11" x14ac:dyDescent="0.25">
      <c r="A1336">
        <v>1992</v>
      </c>
      <c r="B1336" t="s">
        <v>18</v>
      </c>
      <c r="C1336">
        <v>6</v>
      </c>
      <c r="D1336" t="s">
        <v>13</v>
      </c>
      <c r="E1336">
        <v>75</v>
      </c>
      <c r="F1336">
        <v>11</v>
      </c>
      <c r="G1336" t="s">
        <v>101</v>
      </c>
      <c r="H1336">
        <v>60</v>
      </c>
      <c r="I1336" t="str">
        <f t="shared" si="41"/>
        <v>Winner</v>
      </c>
      <c r="J1336">
        <f t="shared" si="42"/>
        <v>6</v>
      </c>
      <c r="K1336" t="str">
        <f t="shared" si="2"/>
        <v>Higher</v>
      </c>
    </row>
    <row r="1337" spans="1:11" x14ac:dyDescent="0.25">
      <c r="A1337">
        <v>1992</v>
      </c>
      <c r="B1337" t="s">
        <v>18</v>
      </c>
      <c r="C1337">
        <v>4</v>
      </c>
      <c r="D1337" t="s">
        <v>230</v>
      </c>
      <c r="E1337">
        <v>78</v>
      </c>
      <c r="F1337">
        <v>13</v>
      </c>
      <c r="G1337" t="s">
        <v>315</v>
      </c>
      <c r="H1337">
        <v>76</v>
      </c>
      <c r="I1337" t="str">
        <f t="shared" si="41"/>
        <v>Winner</v>
      </c>
      <c r="J1337">
        <f t="shared" si="42"/>
        <v>4</v>
      </c>
      <c r="K1337" t="str">
        <f t="shared" si="2"/>
        <v>Higher</v>
      </c>
    </row>
    <row r="1338" spans="1:11" x14ac:dyDescent="0.25">
      <c r="A1338">
        <v>1992</v>
      </c>
      <c r="B1338" t="s">
        <v>18</v>
      </c>
      <c r="C1338">
        <v>5</v>
      </c>
      <c r="D1338" t="s">
        <v>20</v>
      </c>
      <c r="E1338">
        <v>89</v>
      </c>
      <c r="F1338">
        <v>12</v>
      </c>
      <c r="G1338" t="s">
        <v>125</v>
      </c>
      <c r="H1338">
        <v>78</v>
      </c>
      <c r="I1338" t="str">
        <f t="shared" si="41"/>
        <v>Winner</v>
      </c>
      <c r="J1338">
        <f t="shared" si="42"/>
        <v>5</v>
      </c>
      <c r="K1338" t="str">
        <f t="shared" si="2"/>
        <v>Higher</v>
      </c>
    </row>
    <row r="1339" spans="1:11" x14ac:dyDescent="0.25">
      <c r="A1339">
        <v>1992</v>
      </c>
      <c r="B1339" t="s">
        <v>18</v>
      </c>
      <c r="C1339">
        <v>1</v>
      </c>
      <c r="D1339" t="s">
        <v>22</v>
      </c>
      <c r="E1339">
        <v>82</v>
      </c>
      <c r="F1339">
        <v>16</v>
      </c>
      <c r="G1339" t="s">
        <v>316</v>
      </c>
      <c r="H1339">
        <v>56</v>
      </c>
      <c r="I1339" t="str">
        <f t="shared" si="41"/>
        <v>Winner</v>
      </c>
      <c r="J1339">
        <f t="shared" si="42"/>
        <v>1</v>
      </c>
      <c r="K1339" t="str">
        <f t="shared" si="2"/>
        <v>Higher</v>
      </c>
    </row>
    <row r="1340" spans="1:11" x14ac:dyDescent="0.25">
      <c r="A1340">
        <v>1992</v>
      </c>
      <c r="B1340" t="s">
        <v>18</v>
      </c>
      <c r="C1340">
        <v>4</v>
      </c>
      <c r="D1340" t="s">
        <v>94</v>
      </c>
      <c r="E1340">
        <v>68</v>
      </c>
      <c r="F1340">
        <v>13</v>
      </c>
      <c r="G1340" t="s">
        <v>211</v>
      </c>
      <c r="H1340">
        <v>63</v>
      </c>
      <c r="I1340" t="str">
        <f t="shared" si="41"/>
        <v>Winner</v>
      </c>
      <c r="J1340">
        <f t="shared" si="42"/>
        <v>4</v>
      </c>
      <c r="K1340" t="str">
        <f t="shared" si="2"/>
        <v>Higher</v>
      </c>
    </row>
    <row r="1341" spans="1:11" x14ac:dyDescent="0.25">
      <c r="A1341">
        <v>1992</v>
      </c>
      <c r="B1341" t="s">
        <v>18</v>
      </c>
      <c r="C1341">
        <v>8</v>
      </c>
      <c r="D1341" t="s">
        <v>110</v>
      </c>
      <c r="E1341">
        <v>92</v>
      </c>
      <c r="F1341">
        <v>9</v>
      </c>
      <c r="G1341" t="s">
        <v>226</v>
      </c>
      <c r="H1341">
        <v>98</v>
      </c>
      <c r="I1341" t="str">
        <f t="shared" si="41"/>
        <v>Loser</v>
      </c>
      <c r="J1341">
        <f t="shared" si="42"/>
        <v>9</v>
      </c>
      <c r="K1341" t="str">
        <f t="shared" si="2"/>
        <v>Lower</v>
      </c>
    </row>
    <row r="1342" spans="1:11" x14ac:dyDescent="0.25">
      <c r="A1342">
        <v>1992</v>
      </c>
      <c r="B1342" t="s">
        <v>18</v>
      </c>
      <c r="C1342">
        <v>5</v>
      </c>
      <c r="D1342" t="s">
        <v>111</v>
      </c>
      <c r="E1342">
        <v>80</v>
      </c>
      <c r="F1342">
        <v>12</v>
      </c>
      <c r="G1342" t="s">
        <v>189</v>
      </c>
      <c r="H1342">
        <v>75</v>
      </c>
      <c r="I1342" t="str">
        <f t="shared" si="41"/>
        <v>Winner</v>
      </c>
      <c r="J1342">
        <f t="shared" si="42"/>
        <v>5</v>
      </c>
      <c r="K1342" t="str">
        <f t="shared" si="2"/>
        <v>Higher</v>
      </c>
    </row>
    <row r="1343" spans="1:11" x14ac:dyDescent="0.25">
      <c r="A1343">
        <v>1991</v>
      </c>
      <c r="B1343" t="s">
        <v>0</v>
      </c>
      <c r="C1343">
        <v>2</v>
      </c>
      <c r="D1343" t="s">
        <v>22</v>
      </c>
      <c r="E1343">
        <v>72</v>
      </c>
      <c r="F1343">
        <v>3</v>
      </c>
      <c r="G1343" t="s">
        <v>1</v>
      </c>
      <c r="H1343">
        <v>65</v>
      </c>
      <c r="I1343" t="str">
        <f t="shared" si="41"/>
        <v>Winner</v>
      </c>
      <c r="J1343">
        <f t="shared" si="42"/>
        <v>2</v>
      </c>
      <c r="K1343" t="str">
        <f t="shared" si="2"/>
        <v>Higher</v>
      </c>
    </row>
    <row r="1344" spans="1:11" x14ac:dyDescent="0.25">
      <c r="A1344">
        <v>1991</v>
      </c>
      <c r="B1344" t="s">
        <v>2</v>
      </c>
      <c r="C1344">
        <v>1</v>
      </c>
      <c r="D1344" t="s">
        <v>94</v>
      </c>
      <c r="E1344">
        <v>73</v>
      </c>
      <c r="F1344">
        <v>3</v>
      </c>
      <c r="G1344" t="s">
        <v>1</v>
      </c>
      <c r="H1344">
        <v>79</v>
      </c>
      <c r="I1344" t="str">
        <f t="shared" si="41"/>
        <v>Loser</v>
      </c>
      <c r="J1344">
        <f t="shared" si="42"/>
        <v>3</v>
      </c>
      <c r="K1344" t="str">
        <f t="shared" si="2"/>
        <v>Lower</v>
      </c>
    </row>
    <row r="1345" spans="1:11" x14ac:dyDescent="0.25">
      <c r="A1345">
        <v>1991</v>
      </c>
      <c r="B1345" t="s">
        <v>2</v>
      </c>
      <c r="C1345">
        <v>1</v>
      </c>
      <c r="D1345" t="s">
        <v>30</v>
      </c>
      <c r="E1345">
        <v>77</v>
      </c>
      <c r="F1345">
        <v>2</v>
      </c>
      <c r="G1345" t="s">
        <v>22</v>
      </c>
      <c r="H1345">
        <v>79</v>
      </c>
      <c r="I1345" t="str">
        <f t="shared" si="41"/>
        <v>Loser</v>
      </c>
      <c r="J1345">
        <f t="shared" si="42"/>
        <v>2</v>
      </c>
      <c r="K1345" t="str">
        <f t="shared" si="2"/>
        <v>Lower</v>
      </c>
    </row>
    <row r="1346" spans="1:11" x14ac:dyDescent="0.25">
      <c r="A1346">
        <v>1991</v>
      </c>
      <c r="B1346" t="s">
        <v>4</v>
      </c>
      <c r="C1346">
        <v>4</v>
      </c>
      <c r="D1346" t="s">
        <v>149</v>
      </c>
      <c r="E1346">
        <v>61</v>
      </c>
      <c r="F1346">
        <v>2</v>
      </c>
      <c r="G1346" t="s">
        <v>22</v>
      </c>
      <c r="H1346">
        <v>78</v>
      </c>
      <c r="I1346" t="str">
        <f t="shared" ref="I1346:I1409" si="43">IF($E1346&gt;$H1346,"Winner","Loser")</f>
        <v>Loser</v>
      </c>
      <c r="J1346">
        <f t="shared" ref="J1346:J1409" si="44">IF($E1346&gt;$H1346,$C1346,$F1346)</f>
        <v>2</v>
      </c>
      <c r="K1346" t="str">
        <f t="shared" si="2"/>
        <v>Lower</v>
      </c>
    </row>
    <row r="1347" spans="1:11" x14ac:dyDescent="0.25">
      <c r="A1347">
        <v>1991</v>
      </c>
      <c r="B1347" t="s">
        <v>4</v>
      </c>
      <c r="C1347">
        <v>1</v>
      </c>
      <c r="D1347" t="s">
        <v>94</v>
      </c>
      <c r="E1347">
        <v>75</v>
      </c>
      <c r="F1347">
        <v>10</v>
      </c>
      <c r="G1347" t="s">
        <v>24</v>
      </c>
      <c r="H1347">
        <v>72</v>
      </c>
      <c r="I1347" t="str">
        <f t="shared" si="43"/>
        <v>Winner</v>
      </c>
      <c r="J1347">
        <f t="shared" si="44"/>
        <v>1</v>
      </c>
      <c r="K1347" t="str">
        <f t="shared" si="2"/>
        <v>Higher</v>
      </c>
    </row>
    <row r="1348" spans="1:11" x14ac:dyDescent="0.25">
      <c r="A1348">
        <v>1991</v>
      </c>
      <c r="B1348" t="s">
        <v>4</v>
      </c>
      <c r="C1348">
        <v>1</v>
      </c>
      <c r="D1348" t="s">
        <v>193</v>
      </c>
      <c r="E1348">
        <v>81</v>
      </c>
      <c r="F1348">
        <v>3</v>
      </c>
      <c r="G1348" t="s">
        <v>1</v>
      </c>
      <c r="H1348">
        <v>93</v>
      </c>
      <c r="I1348" t="str">
        <f t="shared" si="43"/>
        <v>Loser</v>
      </c>
      <c r="J1348">
        <f t="shared" si="44"/>
        <v>3</v>
      </c>
      <c r="K1348" t="str">
        <f t="shared" si="2"/>
        <v>Lower</v>
      </c>
    </row>
    <row r="1349" spans="1:11" x14ac:dyDescent="0.25">
      <c r="A1349">
        <v>1991</v>
      </c>
      <c r="B1349" t="s">
        <v>4</v>
      </c>
      <c r="C1349">
        <v>1</v>
      </c>
      <c r="D1349" t="s">
        <v>30</v>
      </c>
      <c r="E1349">
        <v>77</v>
      </c>
      <c r="F1349">
        <v>3</v>
      </c>
      <c r="G1349" t="s">
        <v>230</v>
      </c>
      <c r="H1349">
        <v>65</v>
      </c>
      <c r="I1349" t="str">
        <f t="shared" si="43"/>
        <v>Winner</v>
      </c>
      <c r="J1349">
        <f t="shared" si="44"/>
        <v>1</v>
      </c>
      <c r="K1349" t="str">
        <f t="shared" si="2"/>
        <v>Higher</v>
      </c>
    </row>
    <row r="1350" spans="1:11" x14ac:dyDescent="0.25">
      <c r="A1350">
        <v>1991</v>
      </c>
      <c r="B1350" t="s">
        <v>7</v>
      </c>
      <c r="C1350">
        <v>1</v>
      </c>
      <c r="D1350" t="s">
        <v>92</v>
      </c>
      <c r="E1350">
        <v>74</v>
      </c>
      <c r="F1350">
        <v>4</v>
      </c>
      <c r="G1350" t="s">
        <v>149</v>
      </c>
      <c r="H1350">
        <v>91</v>
      </c>
      <c r="I1350" t="str">
        <f t="shared" si="43"/>
        <v>Loser</v>
      </c>
      <c r="J1350">
        <f t="shared" si="44"/>
        <v>4</v>
      </c>
      <c r="K1350" t="str">
        <f t="shared" si="2"/>
        <v>Lower</v>
      </c>
    </row>
    <row r="1351" spans="1:11" x14ac:dyDescent="0.25">
      <c r="A1351">
        <v>1991</v>
      </c>
      <c r="B1351" t="s">
        <v>7</v>
      </c>
      <c r="C1351">
        <v>1</v>
      </c>
      <c r="D1351" t="s">
        <v>94</v>
      </c>
      <c r="E1351">
        <v>93</v>
      </c>
      <c r="F1351">
        <v>12</v>
      </c>
      <c r="G1351" t="s">
        <v>286</v>
      </c>
      <c r="H1351">
        <v>67</v>
      </c>
      <c r="I1351" t="str">
        <f t="shared" si="43"/>
        <v>Winner</v>
      </c>
      <c r="J1351">
        <f t="shared" si="44"/>
        <v>1</v>
      </c>
      <c r="K1351" t="str">
        <f t="shared" si="2"/>
        <v>Higher</v>
      </c>
    </row>
    <row r="1352" spans="1:11" x14ac:dyDescent="0.25">
      <c r="A1352">
        <v>1991</v>
      </c>
      <c r="B1352" t="s">
        <v>7</v>
      </c>
      <c r="C1352">
        <v>11</v>
      </c>
      <c r="D1352" t="s">
        <v>127</v>
      </c>
      <c r="E1352">
        <v>67</v>
      </c>
      <c r="F1352">
        <v>2</v>
      </c>
      <c r="G1352" t="s">
        <v>22</v>
      </c>
      <c r="H1352">
        <v>81</v>
      </c>
      <c r="I1352" t="str">
        <f t="shared" si="43"/>
        <v>Loser</v>
      </c>
      <c r="J1352">
        <f t="shared" si="44"/>
        <v>2</v>
      </c>
      <c r="K1352" t="str">
        <f t="shared" si="2"/>
        <v>Lower</v>
      </c>
    </row>
    <row r="1353" spans="1:11" x14ac:dyDescent="0.25">
      <c r="A1353">
        <v>1991</v>
      </c>
      <c r="B1353" t="s">
        <v>7</v>
      </c>
      <c r="C1353">
        <v>3</v>
      </c>
      <c r="D1353" t="s">
        <v>165</v>
      </c>
      <c r="E1353">
        <v>63</v>
      </c>
      <c r="F1353">
        <v>10</v>
      </c>
      <c r="G1353" t="s">
        <v>24</v>
      </c>
      <c r="H1353">
        <v>72</v>
      </c>
      <c r="I1353" t="str">
        <f t="shared" si="43"/>
        <v>Loser</v>
      </c>
      <c r="J1353">
        <f t="shared" si="44"/>
        <v>10</v>
      </c>
      <c r="K1353" t="str">
        <f t="shared" si="2"/>
        <v>Lower</v>
      </c>
    </row>
    <row r="1354" spans="1:11" x14ac:dyDescent="0.25">
      <c r="A1354">
        <v>1991</v>
      </c>
      <c r="B1354" t="s">
        <v>7</v>
      </c>
      <c r="C1354">
        <v>3</v>
      </c>
      <c r="D1354" t="s">
        <v>1</v>
      </c>
      <c r="E1354">
        <v>83</v>
      </c>
      <c r="F1354">
        <v>2</v>
      </c>
      <c r="G1354" t="s">
        <v>8</v>
      </c>
      <c r="H1354">
        <v>65</v>
      </c>
      <c r="I1354" t="str">
        <f t="shared" si="43"/>
        <v>Winner</v>
      </c>
      <c r="J1354">
        <f t="shared" si="44"/>
        <v>3</v>
      </c>
      <c r="K1354" t="str">
        <f t="shared" si="2"/>
        <v>Higher</v>
      </c>
    </row>
    <row r="1355" spans="1:11" x14ac:dyDescent="0.25">
      <c r="A1355">
        <v>1991</v>
      </c>
      <c r="B1355" t="s">
        <v>7</v>
      </c>
      <c r="C1355">
        <v>1</v>
      </c>
      <c r="D1355" t="s">
        <v>193</v>
      </c>
      <c r="E1355">
        <v>93</v>
      </c>
      <c r="F1355">
        <v>4</v>
      </c>
      <c r="G1355" t="s">
        <v>111</v>
      </c>
      <c r="H1355">
        <v>70</v>
      </c>
      <c r="I1355" t="str">
        <f t="shared" si="43"/>
        <v>Winner</v>
      </c>
      <c r="J1355">
        <f t="shared" si="44"/>
        <v>1</v>
      </c>
      <c r="K1355" t="str">
        <f t="shared" si="2"/>
        <v>Higher</v>
      </c>
    </row>
    <row r="1356" spans="1:11" x14ac:dyDescent="0.25">
      <c r="A1356">
        <v>1991</v>
      </c>
      <c r="B1356" t="s">
        <v>7</v>
      </c>
      <c r="C1356">
        <v>1</v>
      </c>
      <c r="D1356" t="s">
        <v>30</v>
      </c>
      <c r="E1356">
        <v>83</v>
      </c>
      <c r="F1356">
        <v>4</v>
      </c>
      <c r="G1356" t="s">
        <v>182</v>
      </c>
      <c r="H1356">
        <v>66</v>
      </c>
      <c r="I1356" t="str">
        <f t="shared" si="43"/>
        <v>Winner</v>
      </c>
      <c r="J1356">
        <f t="shared" si="44"/>
        <v>1</v>
      </c>
      <c r="K1356" t="str">
        <f t="shared" si="2"/>
        <v>Higher</v>
      </c>
    </row>
    <row r="1357" spans="1:11" x14ac:dyDescent="0.25">
      <c r="A1357">
        <v>1991</v>
      </c>
      <c r="B1357" t="s">
        <v>7</v>
      </c>
      <c r="C1357">
        <v>3</v>
      </c>
      <c r="D1357" t="s">
        <v>230</v>
      </c>
      <c r="E1357">
        <v>81</v>
      </c>
      <c r="F1357">
        <v>2</v>
      </c>
      <c r="G1357" t="s">
        <v>35</v>
      </c>
      <c r="H1357">
        <v>77</v>
      </c>
      <c r="I1357" t="str">
        <f t="shared" si="43"/>
        <v>Winner</v>
      </c>
      <c r="J1357">
        <f t="shared" si="44"/>
        <v>3</v>
      </c>
      <c r="K1357" t="str">
        <f t="shared" si="2"/>
        <v>Higher</v>
      </c>
    </row>
    <row r="1358" spans="1:11" x14ac:dyDescent="0.25">
      <c r="A1358">
        <v>1991</v>
      </c>
      <c r="B1358" t="s">
        <v>12</v>
      </c>
      <c r="C1358">
        <v>5</v>
      </c>
      <c r="D1358" t="s">
        <v>98</v>
      </c>
      <c r="E1358">
        <v>84</v>
      </c>
      <c r="F1358">
        <v>4</v>
      </c>
      <c r="G1358" t="s">
        <v>182</v>
      </c>
      <c r="H1358">
        <v>85</v>
      </c>
      <c r="I1358" t="str">
        <f t="shared" si="43"/>
        <v>Loser</v>
      </c>
      <c r="J1358">
        <f t="shared" si="44"/>
        <v>4</v>
      </c>
      <c r="K1358" t="str">
        <f t="shared" si="2"/>
        <v>Lower</v>
      </c>
    </row>
    <row r="1359" spans="1:11" x14ac:dyDescent="0.25">
      <c r="A1359">
        <v>1991</v>
      </c>
      <c r="B1359" t="s">
        <v>12</v>
      </c>
      <c r="C1359">
        <v>1</v>
      </c>
      <c r="D1359" t="s">
        <v>193</v>
      </c>
      <c r="E1359">
        <v>97</v>
      </c>
      <c r="F1359">
        <v>8</v>
      </c>
      <c r="G1359" t="s">
        <v>175</v>
      </c>
      <c r="H1359">
        <v>90</v>
      </c>
      <c r="I1359" t="str">
        <f t="shared" si="43"/>
        <v>Winner</v>
      </c>
      <c r="J1359">
        <f t="shared" si="44"/>
        <v>1</v>
      </c>
      <c r="K1359" t="str">
        <f t="shared" si="2"/>
        <v>Higher</v>
      </c>
    </row>
    <row r="1360" spans="1:11" x14ac:dyDescent="0.25">
      <c r="A1360">
        <v>1991</v>
      </c>
      <c r="B1360" t="s">
        <v>12</v>
      </c>
      <c r="C1360">
        <v>12</v>
      </c>
      <c r="D1360" t="s">
        <v>286</v>
      </c>
      <c r="E1360">
        <v>71</v>
      </c>
      <c r="F1360">
        <v>13</v>
      </c>
      <c r="G1360" t="s">
        <v>147</v>
      </c>
      <c r="H1360">
        <v>68</v>
      </c>
      <c r="I1360" t="str">
        <f t="shared" si="43"/>
        <v>Winner</v>
      </c>
      <c r="J1360">
        <f t="shared" si="44"/>
        <v>12</v>
      </c>
      <c r="K1360" t="str">
        <f t="shared" si="2"/>
        <v>Higher</v>
      </c>
    </row>
    <row r="1361" spans="1:11" x14ac:dyDescent="0.25">
      <c r="A1361">
        <v>1991</v>
      </c>
      <c r="B1361" t="s">
        <v>12</v>
      </c>
      <c r="C1361">
        <v>1</v>
      </c>
      <c r="D1361" t="s">
        <v>94</v>
      </c>
      <c r="E1361">
        <v>84</v>
      </c>
      <c r="F1361">
        <v>9</v>
      </c>
      <c r="G1361" t="s">
        <v>40</v>
      </c>
      <c r="H1361">
        <v>69</v>
      </c>
      <c r="I1361" t="str">
        <f t="shared" si="43"/>
        <v>Winner</v>
      </c>
      <c r="J1361">
        <f t="shared" si="44"/>
        <v>1</v>
      </c>
      <c r="K1361" t="str">
        <f t="shared" si="2"/>
        <v>Higher</v>
      </c>
    </row>
    <row r="1362" spans="1:11" x14ac:dyDescent="0.25">
      <c r="A1362">
        <v>1991</v>
      </c>
      <c r="B1362" t="s">
        <v>12</v>
      </c>
      <c r="C1362">
        <v>5</v>
      </c>
      <c r="D1362" t="s">
        <v>110</v>
      </c>
      <c r="E1362">
        <v>76</v>
      </c>
      <c r="F1362">
        <v>4</v>
      </c>
      <c r="G1362" t="s">
        <v>149</v>
      </c>
      <c r="H1362">
        <v>84</v>
      </c>
      <c r="I1362" t="str">
        <f t="shared" si="43"/>
        <v>Loser</v>
      </c>
      <c r="J1362">
        <f t="shared" si="44"/>
        <v>4</v>
      </c>
      <c r="K1362" t="str">
        <f t="shared" si="2"/>
        <v>Lower</v>
      </c>
    </row>
    <row r="1363" spans="1:11" x14ac:dyDescent="0.25">
      <c r="A1363">
        <v>1991</v>
      </c>
      <c r="B1363" t="s">
        <v>12</v>
      </c>
      <c r="C1363">
        <v>1</v>
      </c>
      <c r="D1363" t="s">
        <v>92</v>
      </c>
      <c r="E1363">
        <v>65</v>
      </c>
      <c r="F1363">
        <v>8</v>
      </c>
      <c r="G1363" t="s">
        <v>160</v>
      </c>
      <c r="H1363">
        <v>61</v>
      </c>
      <c r="I1363" t="str">
        <f t="shared" si="43"/>
        <v>Winner</v>
      </c>
      <c r="J1363">
        <f t="shared" si="44"/>
        <v>1</v>
      </c>
      <c r="K1363" t="str">
        <f t="shared" si="2"/>
        <v>Higher</v>
      </c>
    </row>
    <row r="1364" spans="1:11" x14ac:dyDescent="0.25">
      <c r="A1364">
        <v>1991</v>
      </c>
      <c r="B1364" t="s">
        <v>12</v>
      </c>
      <c r="C1364">
        <v>5</v>
      </c>
      <c r="D1364" t="s">
        <v>162</v>
      </c>
      <c r="E1364">
        <v>88</v>
      </c>
      <c r="F1364">
        <v>4</v>
      </c>
      <c r="G1364" t="s">
        <v>111</v>
      </c>
      <c r="H1364">
        <v>96</v>
      </c>
      <c r="I1364" t="str">
        <f t="shared" si="43"/>
        <v>Loser</v>
      </c>
      <c r="J1364">
        <f t="shared" si="44"/>
        <v>4</v>
      </c>
      <c r="K1364" t="str">
        <f t="shared" si="2"/>
        <v>Lower</v>
      </c>
    </row>
    <row r="1365" spans="1:11" x14ac:dyDescent="0.25">
      <c r="A1365">
        <v>1991</v>
      </c>
      <c r="B1365" t="s">
        <v>12</v>
      </c>
      <c r="C1365">
        <v>1</v>
      </c>
      <c r="D1365" t="s">
        <v>30</v>
      </c>
      <c r="E1365">
        <v>62</v>
      </c>
      <c r="F1365">
        <v>8</v>
      </c>
      <c r="G1365" t="s">
        <v>13</v>
      </c>
      <c r="H1365">
        <v>54</v>
      </c>
      <c r="I1365" t="str">
        <f t="shared" si="43"/>
        <v>Winner</v>
      </c>
      <c r="J1365">
        <f t="shared" si="44"/>
        <v>1</v>
      </c>
      <c r="K1365" t="str">
        <f t="shared" si="2"/>
        <v>Higher</v>
      </c>
    </row>
    <row r="1366" spans="1:11" x14ac:dyDescent="0.25">
      <c r="A1366">
        <v>1991</v>
      </c>
      <c r="B1366" t="s">
        <v>12</v>
      </c>
      <c r="C1366">
        <v>11</v>
      </c>
      <c r="D1366" t="s">
        <v>14</v>
      </c>
      <c r="E1366">
        <v>69</v>
      </c>
      <c r="F1366">
        <v>3</v>
      </c>
      <c r="G1366" t="s">
        <v>230</v>
      </c>
      <c r="H1366">
        <v>81</v>
      </c>
      <c r="I1366" t="str">
        <f t="shared" si="43"/>
        <v>Loser</v>
      </c>
      <c r="J1366">
        <f t="shared" si="44"/>
        <v>3</v>
      </c>
      <c r="K1366" t="str">
        <f t="shared" si="2"/>
        <v>Lower</v>
      </c>
    </row>
    <row r="1367" spans="1:11" x14ac:dyDescent="0.25">
      <c r="A1367">
        <v>1991</v>
      </c>
      <c r="B1367" t="s">
        <v>12</v>
      </c>
      <c r="C1367">
        <v>6</v>
      </c>
      <c r="D1367" t="s">
        <v>38</v>
      </c>
      <c r="E1367">
        <v>66</v>
      </c>
      <c r="F1367">
        <v>3</v>
      </c>
      <c r="G1367" t="s">
        <v>1</v>
      </c>
      <c r="H1367">
        <v>77</v>
      </c>
      <c r="I1367" t="str">
        <f t="shared" si="43"/>
        <v>Loser</v>
      </c>
      <c r="J1367">
        <f t="shared" si="44"/>
        <v>3</v>
      </c>
      <c r="K1367" t="str">
        <f t="shared" si="2"/>
        <v>Lower</v>
      </c>
    </row>
    <row r="1368" spans="1:11" x14ac:dyDescent="0.25">
      <c r="A1368">
        <v>1991</v>
      </c>
      <c r="B1368" t="s">
        <v>12</v>
      </c>
      <c r="C1368">
        <v>7</v>
      </c>
      <c r="D1368" t="s">
        <v>103</v>
      </c>
      <c r="E1368">
        <v>60</v>
      </c>
      <c r="F1368">
        <v>2</v>
      </c>
      <c r="G1368" t="s">
        <v>8</v>
      </c>
      <c r="H1368">
        <v>82</v>
      </c>
      <c r="I1368" t="str">
        <f t="shared" si="43"/>
        <v>Loser</v>
      </c>
      <c r="J1368">
        <f t="shared" si="44"/>
        <v>2</v>
      </c>
      <c r="K1368" t="str">
        <f t="shared" si="2"/>
        <v>Lower</v>
      </c>
    </row>
    <row r="1369" spans="1:11" x14ac:dyDescent="0.25">
      <c r="A1369">
        <v>1991</v>
      </c>
      <c r="B1369" t="s">
        <v>12</v>
      </c>
      <c r="C1369">
        <v>6</v>
      </c>
      <c r="D1369" t="s">
        <v>97</v>
      </c>
      <c r="E1369">
        <v>64</v>
      </c>
      <c r="F1369">
        <v>3</v>
      </c>
      <c r="G1369" t="s">
        <v>165</v>
      </c>
      <c r="H1369">
        <v>73</v>
      </c>
      <c r="I1369" t="str">
        <f t="shared" si="43"/>
        <v>Loser</v>
      </c>
      <c r="J1369">
        <f t="shared" si="44"/>
        <v>3</v>
      </c>
      <c r="K1369" t="str">
        <f t="shared" si="2"/>
        <v>Lower</v>
      </c>
    </row>
    <row r="1370" spans="1:11" x14ac:dyDescent="0.25">
      <c r="A1370">
        <v>1991</v>
      </c>
      <c r="B1370" t="s">
        <v>12</v>
      </c>
      <c r="C1370">
        <v>10</v>
      </c>
      <c r="D1370" t="s">
        <v>24</v>
      </c>
      <c r="E1370">
        <v>77</v>
      </c>
      <c r="F1370">
        <v>15</v>
      </c>
      <c r="G1370" t="s">
        <v>132</v>
      </c>
      <c r="H1370">
        <v>64</v>
      </c>
      <c r="I1370" t="str">
        <f t="shared" si="43"/>
        <v>Winner</v>
      </c>
      <c r="J1370">
        <f t="shared" si="44"/>
        <v>10</v>
      </c>
      <c r="K1370" t="str">
        <f t="shared" si="2"/>
        <v>Higher</v>
      </c>
    </row>
    <row r="1371" spans="1:11" x14ac:dyDescent="0.25">
      <c r="A1371">
        <v>1991</v>
      </c>
      <c r="B1371" t="s">
        <v>12</v>
      </c>
      <c r="C1371">
        <v>11</v>
      </c>
      <c r="D1371" t="s">
        <v>127</v>
      </c>
      <c r="E1371">
        <v>66</v>
      </c>
      <c r="F1371">
        <v>14</v>
      </c>
      <c r="G1371" t="s">
        <v>95</v>
      </c>
      <c r="H1371">
        <v>50</v>
      </c>
      <c r="I1371" t="str">
        <f t="shared" si="43"/>
        <v>Winner</v>
      </c>
      <c r="J1371">
        <f t="shared" si="44"/>
        <v>11</v>
      </c>
      <c r="K1371" t="str">
        <f t="shared" si="2"/>
        <v>Higher</v>
      </c>
    </row>
    <row r="1372" spans="1:11" x14ac:dyDescent="0.25">
      <c r="A1372">
        <v>1991</v>
      </c>
      <c r="B1372" t="s">
        <v>12</v>
      </c>
      <c r="C1372">
        <v>7</v>
      </c>
      <c r="D1372" t="s">
        <v>226</v>
      </c>
      <c r="E1372">
        <v>70</v>
      </c>
      <c r="F1372">
        <v>2</v>
      </c>
      <c r="G1372" t="s">
        <v>22</v>
      </c>
      <c r="H1372">
        <v>85</v>
      </c>
      <c r="I1372" t="str">
        <f t="shared" si="43"/>
        <v>Loser</v>
      </c>
      <c r="J1372">
        <f t="shared" si="44"/>
        <v>2</v>
      </c>
      <c r="K1372" t="str">
        <f t="shared" si="2"/>
        <v>Lower</v>
      </c>
    </row>
    <row r="1373" spans="1:11" x14ac:dyDescent="0.25">
      <c r="A1373">
        <v>1991</v>
      </c>
      <c r="B1373" t="s">
        <v>12</v>
      </c>
      <c r="C1373">
        <v>10</v>
      </c>
      <c r="D1373" t="s">
        <v>121</v>
      </c>
      <c r="E1373">
        <v>69</v>
      </c>
      <c r="F1373">
        <v>2</v>
      </c>
      <c r="G1373" t="s">
        <v>35</v>
      </c>
      <c r="H1373">
        <v>81</v>
      </c>
      <c r="I1373" t="str">
        <f t="shared" si="43"/>
        <v>Loser</v>
      </c>
      <c r="J1373">
        <f t="shared" si="44"/>
        <v>2</v>
      </c>
      <c r="K1373" t="str">
        <f t="shared" si="2"/>
        <v>Lower</v>
      </c>
    </row>
    <row r="1374" spans="1:11" x14ac:dyDescent="0.25">
      <c r="A1374">
        <v>1991</v>
      </c>
      <c r="B1374" t="s">
        <v>18</v>
      </c>
      <c r="C1374">
        <v>8</v>
      </c>
      <c r="D1374" t="s">
        <v>146</v>
      </c>
      <c r="E1374">
        <v>48</v>
      </c>
      <c r="F1374">
        <v>9</v>
      </c>
      <c r="G1374" t="s">
        <v>40</v>
      </c>
      <c r="H1374">
        <v>50</v>
      </c>
      <c r="I1374" t="str">
        <f t="shared" si="43"/>
        <v>Loser</v>
      </c>
      <c r="J1374">
        <f t="shared" si="44"/>
        <v>9</v>
      </c>
      <c r="K1374" t="str">
        <f t="shared" si="2"/>
        <v>Lower</v>
      </c>
    </row>
    <row r="1375" spans="1:11" x14ac:dyDescent="0.25">
      <c r="A1375">
        <v>1991</v>
      </c>
      <c r="B1375" t="s">
        <v>18</v>
      </c>
      <c r="C1375">
        <v>5</v>
      </c>
      <c r="D1375" t="s">
        <v>186</v>
      </c>
      <c r="E1375">
        <v>56</v>
      </c>
      <c r="F1375">
        <v>12</v>
      </c>
      <c r="G1375" t="s">
        <v>286</v>
      </c>
      <c r="H1375">
        <v>76</v>
      </c>
      <c r="I1375" t="str">
        <f t="shared" si="43"/>
        <v>Loser</v>
      </c>
      <c r="J1375">
        <f t="shared" si="44"/>
        <v>12</v>
      </c>
      <c r="K1375" t="str">
        <f t="shared" si="2"/>
        <v>Lower</v>
      </c>
    </row>
    <row r="1376" spans="1:11" x14ac:dyDescent="0.25">
      <c r="A1376">
        <v>1991</v>
      </c>
      <c r="B1376" t="s">
        <v>18</v>
      </c>
      <c r="C1376">
        <v>4</v>
      </c>
      <c r="D1376" t="s">
        <v>37</v>
      </c>
      <c r="E1376">
        <v>69</v>
      </c>
      <c r="F1376">
        <v>13</v>
      </c>
      <c r="G1376" t="s">
        <v>147</v>
      </c>
      <c r="H1376">
        <v>74</v>
      </c>
      <c r="I1376" t="str">
        <f t="shared" si="43"/>
        <v>Loser</v>
      </c>
      <c r="J1376">
        <f t="shared" si="44"/>
        <v>13</v>
      </c>
      <c r="K1376" t="str">
        <f t="shared" si="2"/>
        <v>Lower</v>
      </c>
    </row>
    <row r="1377" spans="1:11" x14ac:dyDescent="0.25">
      <c r="A1377">
        <v>1991</v>
      </c>
      <c r="B1377" t="s">
        <v>18</v>
      </c>
      <c r="C1377">
        <v>5</v>
      </c>
      <c r="D1377" t="s">
        <v>110</v>
      </c>
      <c r="E1377">
        <v>73</v>
      </c>
      <c r="F1377">
        <v>12</v>
      </c>
      <c r="G1377" t="s">
        <v>140</v>
      </c>
      <c r="H1377">
        <v>65</v>
      </c>
      <c r="I1377" t="str">
        <f t="shared" si="43"/>
        <v>Winner</v>
      </c>
      <c r="J1377">
        <f t="shared" si="44"/>
        <v>5</v>
      </c>
      <c r="K1377" t="str">
        <f t="shared" si="2"/>
        <v>Higher</v>
      </c>
    </row>
    <row r="1378" spans="1:11" x14ac:dyDescent="0.25">
      <c r="A1378">
        <v>1991</v>
      </c>
      <c r="B1378" t="s">
        <v>18</v>
      </c>
      <c r="C1378">
        <v>8</v>
      </c>
      <c r="D1378" t="s">
        <v>13</v>
      </c>
      <c r="E1378">
        <v>70</v>
      </c>
      <c r="F1378">
        <v>9</v>
      </c>
      <c r="G1378" t="s">
        <v>107</v>
      </c>
      <c r="H1378">
        <v>60</v>
      </c>
      <c r="I1378" t="str">
        <f t="shared" si="43"/>
        <v>Winner</v>
      </c>
      <c r="J1378">
        <f t="shared" si="44"/>
        <v>8</v>
      </c>
      <c r="K1378" t="str">
        <f t="shared" si="2"/>
        <v>Higher</v>
      </c>
    </row>
    <row r="1379" spans="1:11" x14ac:dyDescent="0.25">
      <c r="A1379">
        <v>1991</v>
      </c>
      <c r="B1379" t="s">
        <v>18</v>
      </c>
      <c r="C1379">
        <v>5</v>
      </c>
      <c r="D1379" t="s">
        <v>98</v>
      </c>
      <c r="E1379">
        <v>60</v>
      </c>
      <c r="F1379">
        <v>12</v>
      </c>
      <c r="G1379" t="s">
        <v>301</v>
      </c>
      <c r="H1379">
        <v>58</v>
      </c>
      <c r="I1379" t="str">
        <f t="shared" si="43"/>
        <v>Winner</v>
      </c>
      <c r="J1379">
        <f t="shared" si="44"/>
        <v>5</v>
      </c>
      <c r="K1379" t="str">
        <f t="shared" si="2"/>
        <v>Higher</v>
      </c>
    </row>
    <row r="1380" spans="1:11" x14ac:dyDescent="0.25">
      <c r="A1380">
        <v>1991</v>
      </c>
      <c r="B1380" t="s">
        <v>18</v>
      </c>
      <c r="C1380">
        <v>1</v>
      </c>
      <c r="D1380" t="s">
        <v>92</v>
      </c>
      <c r="E1380">
        <v>97</v>
      </c>
      <c r="F1380">
        <v>16</v>
      </c>
      <c r="G1380" t="s">
        <v>317</v>
      </c>
      <c r="H1380">
        <v>86</v>
      </c>
      <c r="I1380" t="str">
        <f t="shared" si="43"/>
        <v>Winner</v>
      </c>
      <c r="J1380">
        <f t="shared" si="44"/>
        <v>1</v>
      </c>
      <c r="K1380" t="str">
        <f t="shared" si="2"/>
        <v>Higher</v>
      </c>
    </row>
    <row r="1381" spans="1:11" x14ac:dyDescent="0.25">
      <c r="A1381">
        <v>1991</v>
      </c>
      <c r="B1381" t="s">
        <v>18</v>
      </c>
      <c r="C1381">
        <v>1</v>
      </c>
      <c r="D1381" t="s">
        <v>193</v>
      </c>
      <c r="E1381">
        <v>117</v>
      </c>
      <c r="F1381">
        <v>16</v>
      </c>
      <c r="G1381" t="s">
        <v>262</v>
      </c>
      <c r="H1381">
        <v>76</v>
      </c>
      <c r="I1381" t="str">
        <f t="shared" si="43"/>
        <v>Winner</v>
      </c>
      <c r="J1381">
        <f t="shared" si="44"/>
        <v>1</v>
      </c>
      <c r="K1381" t="str">
        <f t="shared" si="2"/>
        <v>Higher</v>
      </c>
    </row>
    <row r="1382" spans="1:11" x14ac:dyDescent="0.25">
      <c r="A1382">
        <v>1991</v>
      </c>
      <c r="B1382" t="s">
        <v>18</v>
      </c>
      <c r="C1382">
        <v>8</v>
      </c>
      <c r="D1382" t="s">
        <v>175</v>
      </c>
      <c r="E1382">
        <v>79</v>
      </c>
      <c r="F1382">
        <v>9</v>
      </c>
      <c r="G1382" t="s">
        <v>318</v>
      </c>
      <c r="H1382">
        <v>76</v>
      </c>
      <c r="I1382" t="str">
        <f t="shared" si="43"/>
        <v>Winner</v>
      </c>
      <c r="J1382">
        <f t="shared" si="44"/>
        <v>8</v>
      </c>
      <c r="K1382" t="str">
        <f t="shared" si="2"/>
        <v>Higher</v>
      </c>
    </row>
    <row r="1383" spans="1:11" x14ac:dyDescent="0.25">
      <c r="A1383">
        <v>1991</v>
      </c>
      <c r="B1383" t="s">
        <v>18</v>
      </c>
      <c r="C1383">
        <v>5</v>
      </c>
      <c r="D1383" t="s">
        <v>162</v>
      </c>
      <c r="E1383">
        <v>71</v>
      </c>
      <c r="F1383">
        <v>12</v>
      </c>
      <c r="G1383" t="s">
        <v>319</v>
      </c>
      <c r="H1383">
        <v>65</v>
      </c>
      <c r="I1383" t="str">
        <f t="shared" si="43"/>
        <v>Winner</v>
      </c>
      <c r="J1383">
        <f t="shared" si="44"/>
        <v>5</v>
      </c>
      <c r="K1383" t="str">
        <f t="shared" si="2"/>
        <v>Higher</v>
      </c>
    </row>
    <row r="1384" spans="1:11" x14ac:dyDescent="0.25">
      <c r="A1384">
        <v>1991</v>
      </c>
      <c r="B1384" t="s">
        <v>18</v>
      </c>
      <c r="C1384">
        <v>4</v>
      </c>
      <c r="D1384" t="s">
        <v>111</v>
      </c>
      <c r="E1384">
        <v>89</v>
      </c>
      <c r="F1384">
        <v>13</v>
      </c>
      <c r="G1384" t="s">
        <v>106</v>
      </c>
      <c r="H1384">
        <v>79</v>
      </c>
      <c r="I1384" t="str">
        <f t="shared" si="43"/>
        <v>Winner</v>
      </c>
      <c r="J1384">
        <f t="shared" si="44"/>
        <v>4</v>
      </c>
      <c r="K1384" t="str">
        <f t="shared" si="2"/>
        <v>Higher</v>
      </c>
    </row>
    <row r="1385" spans="1:11" x14ac:dyDescent="0.25">
      <c r="A1385">
        <v>1991</v>
      </c>
      <c r="B1385" t="s">
        <v>18</v>
      </c>
      <c r="C1385">
        <v>4</v>
      </c>
      <c r="D1385" t="s">
        <v>182</v>
      </c>
      <c r="E1385">
        <v>82</v>
      </c>
      <c r="F1385">
        <v>13</v>
      </c>
      <c r="G1385" t="s">
        <v>200</v>
      </c>
      <c r="H1385">
        <v>72</v>
      </c>
      <c r="I1385" t="str">
        <f t="shared" si="43"/>
        <v>Winner</v>
      </c>
      <c r="J1385">
        <f t="shared" si="44"/>
        <v>4</v>
      </c>
      <c r="K1385" t="str">
        <f t="shared" si="2"/>
        <v>Higher</v>
      </c>
    </row>
    <row r="1386" spans="1:11" x14ac:dyDescent="0.25">
      <c r="A1386">
        <v>1991</v>
      </c>
      <c r="B1386" t="s">
        <v>18</v>
      </c>
      <c r="C1386">
        <v>8</v>
      </c>
      <c r="D1386" t="s">
        <v>160</v>
      </c>
      <c r="E1386">
        <v>87</v>
      </c>
      <c r="F1386">
        <v>9</v>
      </c>
      <c r="G1386" t="s">
        <v>238</v>
      </c>
      <c r="H1386">
        <v>70</v>
      </c>
      <c r="I1386" t="str">
        <f t="shared" si="43"/>
        <v>Winner</v>
      </c>
      <c r="J1386">
        <f t="shared" si="44"/>
        <v>8</v>
      </c>
      <c r="K1386" t="str">
        <f t="shared" si="2"/>
        <v>Higher</v>
      </c>
    </row>
    <row r="1387" spans="1:11" x14ac:dyDescent="0.25">
      <c r="A1387">
        <v>1991</v>
      </c>
      <c r="B1387" t="s">
        <v>18</v>
      </c>
      <c r="C1387">
        <v>4</v>
      </c>
      <c r="D1387" t="s">
        <v>149</v>
      </c>
      <c r="E1387">
        <v>75</v>
      </c>
      <c r="F1387">
        <v>13</v>
      </c>
      <c r="G1387" t="s">
        <v>294</v>
      </c>
      <c r="H1387">
        <v>68</v>
      </c>
      <c r="I1387" t="str">
        <f t="shared" si="43"/>
        <v>Winner</v>
      </c>
      <c r="J1387">
        <f t="shared" si="44"/>
        <v>4</v>
      </c>
      <c r="K1387" t="str">
        <f t="shared" si="2"/>
        <v>Higher</v>
      </c>
    </row>
    <row r="1388" spans="1:11" x14ac:dyDescent="0.25">
      <c r="A1388">
        <v>1991</v>
      </c>
      <c r="B1388" t="s">
        <v>18</v>
      </c>
      <c r="C1388">
        <v>1</v>
      </c>
      <c r="D1388" t="s">
        <v>30</v>
      </c>
      <c r="E1388">
        <v>99</v>
      </c>
      <c r="F1388">
        <v>16</v>
      </c>
      <c r="G1388" t="s">
        <v>27</v>
      </c>
      <c r="H1388">
        <v>65</v>
      </c>
      <c r="I1388" t="str">
        <f t="shared" si="43"/>
        <v>Winner</v>
      </c>
      <c r="J1388">
        <f t="shared" si="44"/>
        <v>1</v>
      </c>
      <c r="K1388" t="str">
        <f t="shared" si="2"/>
        <v>Higher</v>
      </c>
    </row>
    <row r="1389" spans="1:11" x14ac:dyDescent="0.25">
      <c r="A1389">
        <v>1991</v>
      </c>
      <c r="B1389" t="s">
        <v>18</v>
      </c>
      <c r="C1389">
        <v>1</v>
      </c>
      <c r="D1389" t="s">
        <v>94</v>
      </c>
      <c r="E1389">
        <v>101</v>
      </c>
      <c r="F1389">
        <v>16</v>
      </c>
      <c r="G1389" t="s">
        <v>320</v>
      </c>
      <c r="H1389">
        <v>66</v>
      </c>
      <c r="I1389" t="str">
        <f t="shared" si="43"/>
        <v>Winner</v>
      </c>
      <c r="J1389">
        <f t="shared" si="44"/>
        <v>1</v>
      </c>
      <c r="K1389" t="str">
        <f t="shared" si="2"/>
        <v>Higher</v>
      </c>
    </row>
    <row r="1390" spans="1:11" x14ac:dyDescent="0.25">
      <c r="A1390">
        <v>1991</v>
      </c>
      <c r="B1390" t="s">
        <v>18</v>
      </c>
      <c r="C1390">
        <v>2</v>
      </c>
      <c r="D1390" t="s">
        <v>22</v>
      </c>
      <c r="E1390">
        <v>102</v>
      </c>
      <c r="F1390">
        <v>15</v>
      </c>
      <c r="G1390" t="s">
        <v>295</v>
      </c>
      <c r="H1390">
        <v>73</v>
      </c>
      <c r="I1390" t="str">
        <f t="shared" si="43"/>
        <v>Winner</v>
      </c>
      <c r="J1390">
        <f t="shared" si="44"/>
        <v>2</v>
      </c>
      <c r="K1390" t="str">
        <f t="shared" si="2"/>
        <v>Higher</v>
      </c>
    </row>
    <row r="1391" spans="1:11" x14ac:dyDescent="0.25">
      <c r="A1391">
        <v>1991</v>
      </c>
      <c r="B1391" t="s">
        <v>18</v>
      </c>
      <c r="C1391">
        <v>6</v>
      </c>
      <c r="D1391" t="s">
        <v>128</v>
      </c>
      <c r="E1391">
        <v>56</v>
      </c>
      <c r="F1391">
        <v>11</v>
      </c>
      <c r="G1391" t="s">
        <v>14</v>
      </c>
      <c r="H1391">
        <v>64</v>
      </c>
      <c r="I1391" t="str">
        <f t="shared" si="43"/>
        <v>Loser</v>
      </c>
      <c r="J1391">
        <f t="shared" si="44"/>
        <v>11</v>
      </c>
      <c r="K1391" t="str">
        <f t="shared" si="2"/>
        <v>Lower</v>
      </c>
    </row>
    <row r="1392" spans="1:11" x14ac:dyDescent="0.25">
      <c r="A1392">
        <v>1991</v>
      </c>
      <c r="B1392" t="s">
        <v>18</v>
      </c>
      <c r="C1392">
        <v>3</v>
      </c>
      <c r="D1392" t="s">
        <v>230</v>
      </c>
      <c r="E1392">
        <v>71</v>
      </c>
      <c r="F1392">
        <v>14</v>
      </c>
      <c r="G1392" t="s">
        <v>258</v>
      </c>
      <c r="H1392">
        <v>51</v>
      </c>
      <c r="I1392" t="str">
        <f t="shared" si="43"/>
        <v>Winner</v>
      </c>
      <c r="J1392">
        <f t="shared" si="44"/>
        <v>3</v>
      </c>
      <c r="K1392" t="str">
        <f t="shared" si="2"/>
        <v>Higher</v>
      </c>
    </row>
    <row r="1393" spans="1:11" x14ac:dyDescent="0.25">
      <c r="A1393">
        <v>1991</v>
      </c>
      <c r="B1393" t="s">
        <v>18</v>
      </c>
      <c r="C1393">
        <v>7</v>
      </c>
      <c r="D1393" t="s">
        <v>113</v>
      </c>
      <c r="E1393">
        <v>48</v>
      </c>
      <c r="F1393">
        <v>10</v>
      </c>
      <c r="G1393" t="s">
        <v>121</v>
      </c>
      <c r="H1393">
        <v>61</v>
      </c>
      <c r="I1393" t="str">
        <f t="shared" si="43"/>
        <v>Loser</v>
      </c>
      <c r="J1393">
        <f t="shared" si="44"/>
        <v>10</v>
      </c>
      <c r="K1393" t="str">
        <f t="shared" si="2"/>
        <v>Lower</v>
      </c>
    </row>
    <row r="1394" spans="1:11" x14ac:dyDescent="0.25">
      <c r="A1394">
        <v>1991</v>
      </c>
      <c r="B1394" t="s">
        <v>18</v>
      </c>
      <c r="C1394">
        <v>2</v>
      </c>
      <c r="D1394" t="s">
        <v>35</v>
      </c>
      <c r="E1394">
        <v>93</v>
      </c>
      <c r="F1394">
        <v>15</v>
      </c>
      <c r="G1394" t="s">
        <v>321</v>
      </c>
      <c r="H1394">
        <v>80</v>
      </c>
      <c r="I1394" t="str">
        <f t="shared" si="43"/>
        <v>Winner</v>
      </c>
      <c r="J1394">
        <f t="shared" si="44"/>
        <v>2</v>
      </c>
      <c r="K1394" t="str">
        <f t="shared" si="2"/>
        <v>Higher</v>
      </c>
    </row>
    <row r="1395" spans="1:11" x14ac:dyDescent="0.25">
      <c r="A1395">
        <v>1991</v>
      </c>
      <c r="B1395" t="s">
        <v>18</v>
      </c>
      <c r="C1395">
        <v>6</v>
      </c>
      <c r="D1395" t="s">
        <v>177</v>
      </c>
      <c r="E1395">
        <v>62</v>
      </c>
      <c r="F1395">
        <v>11</v>
      </c>
      <c r="G1395" t="s">
        <v>127</v>
      </c>
      <c r="H1395">
        <v>79</v>
      </c>
      <c r="I1395" t="str">
        <f t="shared" si="43"/>
        <v>Loser</v>
      </c>
      <c r="J1395">
        <f t="shared" si="44"/>
        <v>11</v>
      </c>
      <c r="K1395" t="str">
        <f t="shared" si="2"/>
        <v>Lower</v>
      </c>
    </row>
    <row r="1396" spans="1:11" x14ac:dyDescent="0.25">
      <c r="A1396">
        <v>1991</v>
      </c>
      <c r="B1396" t="s">
        <v>18</v>
      </c>
      <c r="C1396">
        <v>3</v>
      </c>
      <c r="D1396" t="s">
        <v>287</v>
      </c>
      <c r="E1396">
        <v>84</v>
      </c>
      <c r="F1396">
        <v>14</v>
      </c>
      <c r="G1396" t="s">
        <v>95</v>
      </c>
      <c r="H1396">
        <v>89</v>
      </c>
      <c r="I1396" t="str">
        <f t="shared" si="43"/>
        <v>Loser</v>
      </c>
      <c r="J1396">
        <f t="shared" si="44"/>
        <v>14</v>
      </c>
      <c r="K1396" t="str">
        <f t="shared" si="2"/>
        <v>Lower</v>
      </c>
    </row>
    <row r="1397" spans="1:11" x14ac:dyDescent="0.25">
      <c r="A1397">
        <v>1991</v>
      </c>
      <c r="B1397" t="s">
        <v>18</v>
      </c>
      <c r="C1397">
        <v>7</v>
      </c>
      <c r="D1397" t="s">
        <v>226</v>
      </c>
      <c r="E1397">
        <v>76</v>
      </c>
      <c r="F1397">
        <v>10</v>
      </c>
      <c r="G1397" t="s">
        <v>170</v>
      </c>
      <c r="H1397">
        <v>73</v>
      </c>
      <c r="I1397" t="str">
        <f t="shared" si="43"/>
        <v>Winner</v>
      </c>
      <c r="J1397">
        <f t="shared" si="44"/>
        <v>7</v>
      </c>
      <c r="K1397" t="str">
        <f t="shared" si="2"/>
        <v>Higher</v>
      </c>
    </row>
    <row r="1398" spans="1:11" x14ac:dyDescent="0.25">
      <c r="A1398">
        <v>1991</v>
      </c>
      <c r="B1398" t="s">
        <v>18</v>
      </c>
      <c r="C1398">
        <v>6</v>
      </c>
      <c r="D1398" t="s">
        <v>97</v>
      </c>
      <c r="E1398">
        <v>114</v>
      </c>
      <c r="F1398">
        <v>11</v>
      </c>
      <c r="G1398" t="s">
        <v>120</v>
      </c>
      <c r="H1398">
        <v>85</v>
      </c>
      <c r="I1398" t="str">
        <f t="shared" si="43"/>
        <v>Winner</v>
      </c>
      <c r="J1398">
        <f t="shared" si="44"/>
        <v>6</v>
      </c>
      <c r="K1398" t="str">
        <f t="shared" si="2"/>
        <v>Higher</v>
      </c>
    </row>
    <row r="1399" spans="1:11" x14ac:dyDescent="0.25">
      <c r="A1399">
        <v>1991</v>
      </c>
      <c r="B1399" t="s">
        <v>18</v>
      </c>
      <c r="C1399">
        <v>3</v>
      </c>
      <c r="D1399" t="s">
        <v>165</v>
      </c>
      <c r="E1399">
        <v>67</v>
      </c>
      <c r="F1399">
        <v>14</v>
      </c>
      <c r="G1399" t="s">
        <v>17</v>
      </c>
      <c r="H1399">
        <v>54</v>
      </c>
      <c r="I1399" t="str">
        <f t="shared" si="43"/>
        <v>Winner</v>
      </c>
      <c r="J1399">
        <f t="shared" si="44"/>
        <v>3</v>
      </c>
      <c r="K1399" t="str">
        <f t="shared" si="2"/>
        <v>Higher</v>
      </c>
    </row>
    <row r="1400" spans="1:11" x14ac:dyDescent="0.25">
      <c r="A1400">
        <v>1991</v>
      </c>
      <c r="B1400" t="s">
        <v>18</v>
      </c>
      <c r="C1400">
        <v>7</v>
      </c>
      <c r="D1400" t="s">
        <v>102</v>
      </c>
      <c r="E1400">
        <v>63</v>
      </c>
      <c r="F1400">
        <v>10</v>
      </c>
      <c r="G1400" t="s">
        <v>24</v>
      </c>
      <c r="H1400">
        <v>80</v>
      </c>
      <c r="I1400" t="str">
        <f t="shared" si="43"/>
        <v>Loser</v>
      </c>
      <c r="J1400">
        <f t="shared" si="44"/>
        <v>10</v>
      </c>
      <c r="K1400" t="str">
        <f t="shared" si="2"/>
        <v>Lower</v>
      </c>
    </row>
    <row r="1401" spans="1:11" x14ac:dyDescent="0.25">
      <c r="A1401">
        <v>1991</v>
      </c>
      <c r="B1401" t="s">
        <v>18</v>
      </c>
      <c r="C1401">
        <v>2</v>
      </c>
      <c r="D1401" t="s">
        <v>6</v>
      </c>
      <c r="E1401">
        <v>69</v>
      </c>
      <c r="F1401">
        <v>15</v>
      </c>
      <c r="G1401" t="s">
        <v>132</v>
      </c>
      <c r="H1401">
        <v>73</v>
      </c>
      <c r="I1401" t="str">
        <f t="shared" si="43"/>
        <v>Loser</v>
      </c>
      <c r="J1401">
        <f t="shared" si="44"/>
        <v>15</v>
      </c>
      <c r="K1401" t="str">
        <f t="shared" si="2"/>
        <v>Lower</v>
      </c>
    </row>
    <row r="1402" spans="1:11" x14ac:dyDescent="0.25">
      <c r="A1402">
        <v>1991</v>
      </c>
      <c r="B1402" t="s">
        <v>18</v>
      </c>
      <c r="C1402">
        <v>6</v>
      </c>
      <c r="D1402" t="s">
        <v>38</v>
      </c>
      <c r="E1402">
        <v>76</v>
      </c>
      <c r="F1402">
        <v>11</v>
      </c>
      <c r="G1402" t="s">
        <v>144</v>
      </c>
      <c r="H1402">
        <v>68</v>
      </c>
      <c r="I1402" t="str">
        <f t="shared" si="43"/>
        <v>Winner</v>
      </c>
      <c r="J1402">
        <f t="shared" si="44"/>
        <v>6</v>
      </c>
      <c r="K1402" t="str">
        <f t="shared" si="2"/>
        <v>Higher</v>
      </c>
    </row>
    <row r="1403" spans="1:11" x14ac:dyDescent="0.25">
      <c r="A1403">
        <v>1991</v>
      </c>
      <c r="B1403" t="s">
        <v>18</v>
      </c>
      <c r="C1403">
        <v>3</v>
      </c>
      <c r="D1403" t="s">
        <v>1</v>
      </c>
      <c r="E1403">
        <v>55</v>
      </c>
      <c r="F1403">
        <v>14</v>
      </c>
      <c r="G1403" t="s">
        <v>293</v>
      </c>
      <c r="H1403">
        <v>49</v>
      </c>
      <c r="I1403" t="str">
        <f t="shared" si="43"/>
        <v>Winner</v>
      </c>
      <c r="J1403">
        <f t="shared" si="44"/>
        <v>3</v>
      </c>
      <c r="K1403" t="str">
        <f t="shared" si="2"/>
        <v>Higher</v>
      </c>
    </row>
    <row r="1404" spans="1:11" x14ac:dyDescent="0.25">
      <c r="A1404">
        <v>1991</v>
      </c>
      <c r="B1404" t="s">
        <v>18</v>
      </c>
      <c r="C1404">
        <v>7</v>
      </c>
      <c r="D1404" t="s">
        <v>103</v>
      </c>
      <c r="E1404">
        <v>75</v>
      </c>
      <c r="F1404">
        <v>10</v>
      </c>
      <c r="G1404" t="s">
        <v>155</v>
      </c>
      <c r="H1404">
        <v>72</v>
      </c>
      <c r="I1404" t="str">
        <f t="shared" si="43"/>
        <v>Winner</v>
      </c>
      <c r="J1404">
        <f t="shared" si="44"/>
        <v>7</v>
      </c>
      <c r="K1404" t="str">
        <f t="shared" si="2"/>
        <v>Higher</v>
      </c>
    </row>
    <row r="1405" spans="1:11" x14ac:dyDescent="0.25">
      <c r="A1405">
        <v>1991</v>
      </c>
      <c r="B1405" t="s">
        <v>18</v>
      </c>
      <c r="C1405">
        <v>2</v>
      </c>
      <c r="D1405" t="s">
        <v>8</v>
      </c>
      <c r="E1405">
        <v>79</v>
      </c>
      <c r="F1405">
        <v>15</v>
      </c>
      <c r="G1405" t="s">
        <v>309</v>
      </c>
      <c r="H1405">
        <v>69</v>
      </c>
      <c r="I1405" t="str">
        <f t="shared" si="43"/>
        <v>Winner</v>
      </c>
      <c r="J1405">
        <f t="shared" si="44"/>
        <v>2</v>
      </c>
      <c r="K1405" t="str">
        <f t="shared" si="2"/>
        <v>Higher</v>
      </c>
    </row>
    <row r="1406" spans="1:11" x14ac:dyDescent="0.25">
      <c r="A1406">
        <v>1990</v>
      </c>
      <c r="B1406" t="s">
        <v>0</v>
      </c>
      <c r="C1406">
        <v>1</v>
      </c>
      <c r="D1406" t="s">
        <v>30</v>
      </c>
      <c r="E1406">
        <v>103</v>
      </c>
      <c r="F1406">
        <v>3</v>
      </c>
      <c r="G1406" t="s">
        <v>22</v>
      </c>
      <c r="H1406">
        <v>73</v>
      </c>
      <c r="I1406" t="str">
        <f t="shared" si="43"/>
        <v>Winner</v>
      </c>
      <c r="J1406">
        <f t="shared" si="44"/>
        <v>1</v>
      </c>
      <c r="K1406" t="str">
        <f t="shared" si="2"/>
        <v>Higher</v>
      </c>
    </row>
    <row r="1407" spans="1:11" x14ac:dyDescent="0.25">
      <c r="A1407">
        <v>1990</v>
      </c>
      <c r="B1407" t="s">
        <v>2</v>
      </c>
      <c r="C1407">
        <v>3</v>
      </c>
      <c r="D1407" t="s">
        <v>22</v>
      </c>
      <c r="E1407">
        <v>97</v>
      </c>
      <c r="F1407">
        <v>4</v>
      </c>
      <c r="G1407" t="s">
        <v>193</v>
      </c>
      <c r="H1407">
        <v>83</v>
      </c>
      <c r="I1407" t="str">
        <f t="shared" si="43"/>
        <v>Winner</v>
      </c>
      <c r="J1407">
        <f t="shared" si="44"/>
        <v>3</v>
      </c>
      <c r="K1407" t="str">
        <f t="shared" si="2"/>
        <v>Higher</v>
      </c>
    </row>
    <row r="1408" spans="1:11" x14ac:dyDescent="0.25">
      <c r="A1408">
        <v>1990</v>
      </c>
      <c r="B1408" t="s">
        <v>2</v>
      </c>
      <c r="C1408">
        <v>4</v>
      </c>
      <c r="D1408" t="s">
        <v>160</v>
      </c>
      <c r="E1408">
        <v>81</v>
      </c>
      <c r="F1408">
        <v>1</v>
      </c>
      <c r="G1408" t="s">
        <v>30</v>
      </c>
      <c r="H1408">
        <v>90</v>
      </c>
      <c r="I1408" t="str">
        <f t="shared" si="43"/>
        <v>Loser</v>
      </c>
      <c r="J1408">
        <f t="shared" si="44"/>
        <v>1</v>
      </c>
      <c r="K1408" t="str">
        <f t="shared" si="2"/>
        <v>Lower</v>
      </c>
    </row>
    <row r="1409" spans="1:11" x14ac:dyDescent="0.25">
      <c r="A1409">
        <v>1990</v>
      </c>
      <c r="B1409" t="s">
        <v>4</v>
      </c>
      <c r="C1409">
        <v>1</v>
      </c>
      <c r="D1409" t="s">
        <v>30</v>
      </c>
      <c r="E1409">
        <v>131</v>
      </c>
      <c r="F1409">
        <v>11</v>
      </c>
      <c r="G1409" t="s">
        <v>322</v>
      </c>
      <c r="H1409">
        <v>101</v>
      </c>
      <c r="I1409" t="str">
        <f t="shared" si="43"/>
        <v>Winner</v>
      </c>
      <c r="J1409">
        <f t="shared" si="44"/>
        <v>1</v>
      </c>
      <c r="K1409" t="str">
        <f t="shared" si="2"/>
        <v>Higher</v>
      </c>
    </row>
    <row r="1410" spans="1:11" x14ac:dyDescent="0.25">
      <c r="A1410">
        <v>1990</v>
      </c>
      <c r="B1410" t="s">
        <v>4</v>
      </c>
      <c r="C1410">
        <v>4</v>
      </c>
      <c r="D1410" t="s">
        <v>160</v>
      </c>
      <c r="E1410">
        <v>93</v>
      </c>
      <c r="F1410">
        <v>6</v>
      </c>
      <c r="G1410" t="s">
        <v>42</v>
      </c>
      <c r="H1410">
        <v>91</v>
      </c>
      <c r="I1410" t="str">
        <f t="shared" ref="I1410:I1473" si="45">IF($E1410&gt;$H1410,"Winner","Loser")</f>
        <v>Winner</v>
      </c>
      <c r="J1410">
        <f t="shared" ref="J1410:J1473" si="46">IF($E1410&gt;$H1410,$C1410,$F1410)</f>
        <v>4</v>
      </c>
      <c r="K1410" t="str">
        <f t="shared" si="2"/>
        <v>Higher</v>
      </c>
    </row>
    <row r="1411" spans="1:11" x14ac:dyDescent="0.25">
      <c r="A1411">
        <v>1990</v>
      </c>
      <c r="B1411" t="s">
        <v>4</v>
      </c>
      <c r="C1411">
        <v>1</v>
      </c>
      <c r="D1411" t="s">
        <v>127</v>
      </c>
      <c r="E1411">
        <v>78</v>
      </c>
      <c r="F1411">
        <v>3</v>
      </c>
      <c r="G1411" t="s">
        <v>22</v>
      </c>
      <c r="H1411">
        <v>79</v>
      </c>
      <c r="I1411" t="str">
        <f t="shared" si="45"/>
        <v>Loser</v>
      </c>
      <c r="J1411">
        <f t="shared" si="46"/>
        <v>3</v>
      </c>
      <c r="K1411" t="str">
        <f t="shared" si="2"/>
        <v>Lower</v>
      </c>
    </row>
    <row r="1412" spans="1:11" x14ac:dyDescent="0.25">
      <c r="A1412">
        <v>1990</v>
      </c>
      <c r="B1412" t="s">
        <v>4</v>
      </c>
      <c r="C1412">
        <v>4</v>
      </c>
      <c r="D1412" t="s">
        <v>193</v>
      </c>
      <c r="E1412">
        <v>88</v>
      </c>
      <c r="F1412">
        <v>10</v>
      </c>
      <c r="G1412" t="s">
        <v>110</v>
      </c>
      <c r="H1412">
        <v>85</v>
      </c>
      <c r="I1412" t="str">
        <f t="shared" si="45"/>
        <v>Winner</v>
      </c>
      <c r="J1412">
        <f t="shared" si="46"/>
        <v>4</v>
      </c>
      <c r="K1412" t="str">
        <f t="shared" si="2"/>
        <v>Higher</v>
      </c>
    </row>
    <row r="1413" spans="1:11" x14ac:dyDescent="0.25">
      <c r="A1413">
        <v>1990</v>
      </c>
      <c r="B1413" t="s">
        <v>7</v>
      </c>
      <c r="C1413">
        <v>1</v>
      </c>
      <c r="D1413" t="s">
        <v>30</v>
      </c>
      <c r="E1413">
        <v>69</v>
      </c>
      <c r="F1413">
        <v>12</v>
      </c>
      <c r="G1413" t="s">
        <v>269</v>
      </c>
      <c r="H1413">
        <v>67</v>
      </c>
      <c r="I1413" t="str">
        <f t="shared" si="45"/>
        <v>Winner</v>
      </c>
      <c r="J1413">
        <f t="shared" si="46"/>
        <v>1</v>
      </c>
      <c r="K1413" t="str">
        <f t="shared" si="2"/>
        <v>Higher</v>
      </c>
    </row>
    <row r="1414" spans="1:11" x14ac:dyDescent="0.25">
      <c r="A1414">
        <v>1990</v>
      </c>
      <c r="B1414" t="s">
        <v>7</v>
      </c>
      <c r="C1414">
        <v>11</v>
      </c>
      <c r="D1414" t="s">
        <v>322</v>
      </c>
      <c r="E1414">
        <v>62</v>
      </c>
      <c r="F1414">
        <v>7</v>
      </c>
      <c r="G1414" t="s">
        <v>111</v>
      </c>
      <c r="H1414">
        <v>60</v>
      </c>
      <c r="I1414" t="str">
        <f t="shared" si="45"/>
        <v>Winner</v>
      </c>
      <c r="J1414">
        <f t="shared" si="46"/>
        <v>11</v>
      </c>
      <c r="K1414" t="str">
        <f t="shared" si="2"/>
        <v>Higher</v>
      </c>
    </row>
    <row r="1415" spans="1:11" x14ac:dyDescent="0.25">
      <c r="A1415">
        <v>1990</v>
      </c>
      <c r="B1415" t="s">
        <v>7</v>
      </c>
      <c r="C1415">
        <v>6</v>
      </c>
      <c r="D1415" t="s">
        <v>42</v>
      </c>
      <c r="E1415">
        <v>82</v>
      </c>
      <c r="F1415">
        <v>2</v>
      </c>
      <c r="G1415" t="s">
        <v>6</v>
      </c>
      <c r="H1415">
        <v>75</v>
      </c>
      <c r="I1415" t="str">
        <f t="shared" si="45"/>
        <v>Winner</v>
      </c>
      <c r="J1415">
        <f t="shared" si="46"/>
        <v>6</v>
      </c>
      <c r="K1415" t="str">
        <f t="shared" si="2"/>
        <v>Higher</v>
      </c>
    </row>
    <row r="1416" spans="1:11" x14ac:dyDescent="0.25">
      <c r="A1416">
        <v>1990</v>
      </c>
      <c r="B1416" t="s">
        <v>7</v>
      </c>
      <c r="C1416">
        <v>1</v>
      </c>
      <c r="D1416" t="s">
        <v>98</v>
      </c>
      <c r="E1416">
        <v>80</v>
      </c>
      <c r="F1416">
        <v>4</v>
      </c>
      <c r="G1416" t="s">
        <v>160</v>
      </c>
      <c r="H1416">
        <v>81</v>
      </c>
      <c r="I1416" t="str">
        <f t="shared" si="45"/>
        <v>Loser</v>
      </c>
      <c r="J1416">
        <f t="shared" si="46"/>
        <v>4</v>
      </c>
      <c r="K1416" t="str">
        <f t="shared" si="2"/>
        <v>Lower</v>
      </c>
    </row>
    <row r="1417" spans="1:11" x14ac:dyDescent="0.25">
      <c r="A1417">
        <v>1990</v>
      </c>
      <c r="B1417" t="s">
        <v>7</v>
      </c>
      <c r="C1417">
        <v>6</v>
      </c>
      <c r="D1417" t="s">
        <v>95</v>
      </c>
      <c r="E1417">
        <v>89</v>
      </c>
      <c r="F1417">
        <v>10</v>
      </c>
      <c r="G1417" t="s">
        <v>110</v>
      </c>
      <c r="H1417">
        <v>102</v>
      </c>
      <c r="I1417" t="str">
        <f t="shared" si="45"/>
        <v>Loser</v>
      </c>
      <c r="J1417">
        <f t="shared" si="46"/>
        <v>10</v>
      </c>
      <c r="K1417" t="str">
        <f t="shared" si="2"/>
        <v>Lower</v>
      </c>
    </row>
    <row r="1418" spans="1:11" x14ac:dyDescent="0.25">
      <c r="A1418">
        <v>1990</v>
      </c>
      <c r="B1418" t="s">
        <v>7</v>
      </c>
      <c r="C1418">
        <v>3</v>
      </c>
      <c r="D1418" t="s">
        <v>22</v>
      </c>
      <c r="E1418">
        <v>90</v>
      </c>
      <c r="F1418">
        <v>7</v>
      </c>
      <c r="G1418" t="s">
        <v>37</v>
      </c>
      <c r="H1418">
        <v>81</v>
      </c>
      <c r="I1418" t="str">
        <f t="shared" si="45"/>
        <v>Winner</v>
      </c>
      <c r="J1418">
        <f t="shared" si="46"/>
        <v>3</v>
      </c>
      <c r="K1418" t="str">
        <f t="shared" si="2"/>
        <v>Higher</v>
      </c>
    </row>
    <row r="1419" spans="1:11" x14ac:dyDescent="0.25">
      <c r="A1419">
        <v>1990</v>
      </c>
      <c r="B1419" t="s">
        <v>7</v>
      </c>
      <c r="C1419">
        <v>1</v>
      </c>
      <c r="D1419" t="s">
        <v>127</v>
      </c>
      <c r="E1419">
        <v>71</v>
      </c>
      <c r="F1419">
        <v>5</v>
      </c>
      <c r="G1419" t="s">
        <v>145</v>
      </c>
      <c r="H1419">
        <v>70</v>
      </c>
      <c r="I1419" t="str">
        <f t="shared" si="45"/>
        <v>Winner</v>
      </c>
      <c r="J1419">
        <f t="shared" si="46"/>
        <v>1</v>
      </c>
      <c r="K1419" t="str">
        <f t="shared" si="2"/>
        <v>Higher</v>
      </c>
    </row>
    <row r="1420" spans="1:11" x14ac:dyDescent="0.25">
      <c r="A1420">
        <v>1990</v>
      </c>
      <c r="B1420" t="s">
        <v>7</v>
      </c>
      <c r="C1420">
        <v>8</v>
      </c>
      <c r="D1420" t="s">
        <v>94</v>
      </c>
      <c r="E1420">
        <v>73</v>
      </c>
      <c r="F1420">
        <v>4</v>
      </c>
      <c r="G1420" t="s">
        <v>193</v>
      </c>
      <c r="H1420">
        <v>96</v>
      </c>
      <c r="I1420" t="str">
        <f t="shared" si="45"/>
        <v>Loser</v>
      </c>
      <c r="J1420">
        <f t="shared" si="46"/>
        <v>4</v>
      </c>
      <c r="K1420" t="str">
        <f t="shared" si="2"/>
        <v>Lower</v>
      </c>
    </row>
    <row r="1421" spans="1:11" x14ac:dyDescent="0.25">
      <c r="A1421">
        <v>1990</v>
      </c>
      <c r="B1421" t="s">
        <v>12</v>
      </c>
      <c r="C1421">
        <v>10</v>
      </c>
      <c r="D1421" t="s">
        <v>110</v>
      </c>
      <c r="E1421">
        <v>73</v>
      </c>
      <c r="F1421">
        <v>2</v>
      </c>
      <c r="G1421" t="s">
        <v>102</v>
      </c>
      <c r="H1421">
        <v>72</v>
      </c>
      <c r="I1421" t="str">
        <f t="shared" si="45"/>
        <v>Winner</v>
      </c>
      <c r="J1421">
        <f t="shared" si="46"/>
        <v>10</v>
      </c>
      <c r="K1421" t="str">
        <f t="shared" si="2"/>
        <v>Higher</v>
      </c>
    </row>
    <row r="1422" spans="1:11" x14ac:dyDescent="0.25">
      <c r="A1422">
        <v>1990</v>
      </c>
      <c r="B1422" t="s">
        <v>12</v>
      </c>
      <c r="C1422">
        <v>6</v>
      </c>
      <c r="D1422" t="s">
        <v>95</v>
      </c>
      <c r="E1422">
        <v>74</v>
      </c>
      <c r="F1422">
        <v>3</v>
      </c>
      <c r="G1422" t="s">
        <v>13</v>
      </c>
      <c r="H1422">
        <v>71</v>
      </c>
      <c r="I1422" t="str">
        <f t="shared" si="45"/>
        <v>Winner</v>
      </c>
      <c r="J1422">
        <f t="shared" si="46"/>
        <v>6</v>
      </c>
      <c r="K1422" t="str">
        <f t="shared" si="2"/>
        <v>Higher</v>
      </c>
    </row>
    <row r="1423" spans="1:11" x14ac:dyDescent="0.25">
      <c r="A1423">
        <v>1990</v>
      </c>
      <c r="B1423" t="s">
        <v>12</v>
      </c>
      <c r="C1423">
        <v>7</v>
      </c>
      <c r="D1423" t="s">
        <v>37</v>
      </c>
      <c r="E1423">
        <v>71</v>
      </c>
      <c r="F1423">
        <v>2</v>
      </c>
      <c r="G1423" t="s">
        <v>1</v>
      </c>
      <c r="H1423">
        <v>70</v>
      </c>
      <c r="I1423" t="str">
        <f t="shared" si="45"/>
        <v>Winner</v>
      </c>
      <c r="J1423">
        <f t="shared" si="46"/>
        <v>7</v>
      </c>
      <c r="K1423" t="str">
        <f t="shared" si="2"/>
        <v>Higher</v>
      </c>
    </row>
    <row r="1424" spans="1:11" x14ac:dyDescent="0.25">
      <c r="A1424">
        <v>1990</v>
      </c>
      <c r="B1424" t="s">
        <v>12</v>
      </c>
      <c r="C1424">
        <v>6</v>
      </c>
      <c r="D1424" t="s">
        <v>149</v>
      </c>
      <c r="E1424">
        <v>72</v>
      </c>
      <c r="F1424">
        <v>3</v>
      </c>
      <c r="G1424" t="s">
        <v>22</v>
      </c>
      <c r="H1424">
        <v>76</v>
      </c>
      <c r="I1424" t="str">
        <f t="shared" si="45"/>
        <v>Loser</v>
      </c>
      <c r="J1424">
        <f t="shared" si="46"/>
        <v>3</v>
      </c>
      <c r="K1424" t="str">
        <f t="shared" si="2"/>
        <v>Lower</v>
      </c>
    </row>
    <row r="1425" spans="1:11" x14ac:dyDescent="0.25">
      <c r="A1425">
        <v>1990</v>
      </c>
      <c r="B1425" t="s">
        <v>12</v>
      </c>
      <c r="C1425">
        <v>7</v>
      </c>
      <c r="D1425" t="s">
        <v>111</v>
      </c>
      <c r="E1425">
        <v>77</v>
      </c>
      <c r="F1425">
        <v>2</v>
      </c>
      <c r="G1425" t="s">
        <v>35</v>
      </c>
      <c r="H1425">
        <v>55</v>
      </c>
      <c r="I1425" t="str">
        <f t="shared" si="45"/>
        <v>Winner</v>
      </c>
      <c r="J1425">
        <f t="shared" si="46"/>
        <v>7</v>
      </c>
      <c r="K1425" t="str">
        <f t="shared" si="2"/>
        <v>Higher</v>
      </c>
    </row>
    <row r="1426" spans="1:11" x14ac:dyDescent="0.25">
      <c r="A1426">
        <v>1990</v>
      </c>
      <c r="B1426" t="s">
        <v>12</v>
      </c>
      <c r="C1426">
        <v>7</v>
      </c>
      <c r="D1426" t="s">
        <v>113</v>
      </c>
      <c r="E1426">
        <v>61</v>
      </c>
      <c r="F1426">
        <v>2</v>
      </c>
      <c r="G1426" t="s">
        <v>6</v>
      </c>
      <c r="H1426">
        <v>63</v>
      </c>
      <c r="I1426" t="str">
        <f t="shared" si="45"/>
        <v>Loser</v>
      </c>
      <c r="J1426">
        <f t="shared" si="46"/>
        <v>2</v>
      </c>
      <c r="K1426" t="str">
        <f t="shared" si="2"/>
        <v>Lower</v>
      </c>
    </row>
    <row r="1427" spans="1:11" x14ac:dyDescent="0.25">
      <c r="A1427">
        <v>1990</v>
      </c>
      <c r="B1427" t="s">
        <v>12</v>
      </c>
      <c r="C1427">
        <v>11</v>
      </c>
      <c r="D1427" t="s">
        <v>322</v>
      </c>
      <c r="E1427">
        <v>149</v>
      </c>
      <c r="F1427">
        <v>3</v>
      </c>
      <c r="G1427" t="s">
        <v>21</v>
      </c>
      <c r="H1427">
        <v>115</v>
      </c>
      <c r="I1427" t="str">
        <f t="shared" si="45"/>
        <v>Winner</v>
      </c>
      <c r="J1427">
        <f t="shared" si="46"/>
        <v>11</v>
      </c>
      <c r="K1427" t="str">
        <f t="shared" si="2"/>
        <v>Higher</v>
      </c>
    </row>
    <row r="1428" spans="1:11" x14ac:dyDescent="0.25">
      <c r="A1428">
        <v>1990</v>
      </c>
      <c r="B1428" t="s">
        <v>12</v>
      </c>
      <c r="C1428">
        <v>1</v>
      </c>
      <c r="D1428" t="s">
        <v>30</v>
      </c>
      <c r="E1428">
        <v>76</v>
      </c>
      <c r="F1428">
        <v>8</v>
      </c>
      <c r="G1428" t="s">
        <v>92</v>
      </c>
      <c r="H1428">
        <v>65</v>
      </c>
      <c r="I1428" t="str">
        <f t="shared" si="45"/>
        <v>Winner</v>
      </c>
      <c r="J1428">
        <f t="shared" si="46"/>
        <v>1</v>
      </c>
      <c r="K1428" t="str">
        <f t="shared" si="2"/>
        <v>Higher</v>
      </c>
    </row>
    <row r="1429" spans="1:11" x14ac:dyDescent="0.25">
      <c r="A1429">
        <v>1990</v>
      </c>
      <c r="B1429" t="s">
        <v>12</v>
      </c>
      <c r="C1429">
        <v>6</v>
      </c>
      <c r="D1429" t="s">
        <v>42</v>
      </c>
      <c r="E1429">
        <v>81</v>
      </c>
      <c r="F1429">
        <v>14</v>
      </c>
      <c r="G1429" t="s">
        <v>158</v>
      </c>
      <c r="H1429">
        <v>78</v>
      </c>
      <c r="I1429" t="str">
        <f t="shared" si="45"/>
        <v>Winner</v>
      </c>
      <c r="J1429">
        <f t="shared" si="46"/>
        <v>6</v>
      </c>
      <c r="K1429" t="str">
        <f t="shared" si="2"/>
        <v>Higher</v>
      </c>
    </row>
    <row r="1430" spans="1:11" x14ac:dyDescent="0.25">
      <c r="A1430">
        <v>1990</v>
      </c>
      <c r="B1430" t="s">
        <v>12</v>
      </c>
      <c r="C1430">
        <v>5</v>
      </c>
      <c r="D1430" t="s">
        <v>177</v>
      </c>
      <c r="E1430">
        <v>91</v>
      </c>
      <c r="F1430">
        <v>4</v>
      </c>
      <c r="G1430" t="s">
        <v>160</v>
      </c>
      <c r="H1430">
        <v>94</v>
      </c>
      <c r="I1430" t="str">
        <f t="shared" si="45"/>
        <v>Loser</v>
      </c>
      <c r="J1430">
        <f t="shared" si="46"/>
        <v>4</v>
      </c>
      <c r="K1430" t="str">
        <f t="shared" si="2"/>
        <v>Lower</v>
      </c>
    </row>
    <row r="1431" spans="1:11" x14ac:dyDescent="0.25">
      <c r="A1431">
        <v>1990</v>
      </c>
      <c r="B1431" t="s">
        <v>12</v>
      </c>
      <c r="C1431">
        <v>12</v>
      </c>
      <c r="D1431" t="s">
        <v>269</v>
      </c>
      <c r="E1431">
        <v>62</v>
      </c>
      <c r="F1431">
        <v>4</v>
      </c>
      <c r="G1431" t="s">
        <v>3</v>
      </c>
      <c r="H1431">
        <v>60</v>
      </c>
      <c r="I1431" t="str">
        <f t="shared" si="45"/>
        <v>Winner</v>
      </c>
      <c r="J1431">
        <f t="shared" si="46"/>
        <v>12</v>
      </c>
      <c r="K1431" t="str">
        <f t="shared" si="2"/>
        <v>Higher</v>
      </c>
    </row>
    <row r="1432" spans="1:11" x14ac:dyDescent="0.25">
      <c r="A1432">
        <v>1990</v>
      </c>
      <c r="B1432" t="s">
        <v>12</v>
      </c>
      <c r="C1432">
        <v>1</v>
      </c>
      <c r="D1432" t="s">
        <v>127</v>
      </c>
      <c r="E1432">
        <v>74</v>
      </c>
      <c r="F1432">
        <v>9</v>
      </c>
      <c r="G1432" t="s">
        <v>32</v>
      </c>
      <c r="H1432">
        <v>54</v>
      </c>
      <c r="I1432" t="str">
        <f t="shared" si="45"/>
        <v>Winner</v>
      </c>
      <c r="J1432">
        <f t="shared" si="46"/>
        <v>1</v>
      </c>
      <c r="K1432" t="str">
        <f t="shared" si="2"/>
        <v>Higher</v>
      </c>
    </row>
    <row r="1433" spans="1:11" x14ac:dyDescent="0.25">
      <c r="A1433">
        <v>1990</v>
      </c>
      <c r="B1433" t="s">
        <v>12</v>
      </c>
      <c r="C1433">
        <v>5</v>
      </c>
      <c r="D1433" t="s">
        <v>145</v>
      </c>
      <c r="E1433">
        <v>79</v>
      </c>
      <c r="F1433">
        <v>4</v>
      </c>
      <c r="G1433" t="s">
        <v>315</v>
      </c>
      <c r="H1433">
        <v>75</v>
      </c>
      <c r="I1433" t="str">
        <f t="shared" si="45"/>
        <v>Winner</v>
      </c>
      <c r="J1433">
        <f t="shared" si="46"/>
        <v>5</v>
      </c>
      <c r="K1433" t="str">
        <f t="shared" si="2"/>
        <v>Higher</v>
      </c>
    </row>
    <row r="1434" spans="1:11" x14ac:dyDescent="0.25">
      <c r="A1434">
        <v>1990</v>
      </c>
      <c r="B1434" t="s">
        <v>12</v>
      </c>
      <c r="C1434">
        <v>1</v>
      </c>
      <c r="D1434" t="s">
        <v>43</v>
      </c>
      <c r="E1434">
        <v>77</v>
      </c>
      <c r="F1434">
        <v>8</v>
      </c>
      <c r="G1434" t="s">
        <v>94</v>
      </c>
      <c r="H1434">
        <v>79</v>
      </c>
      <c r="I1434" t="str">
        <f t="shared" si="45"/>
        <v>Loser</v>
      </c>
      <c r="J1434">
        <f t="shared" si="46"/>
        <v>8</v>
      </c>
      <c r="K1434" t="str">
        <f t="shared" si="2"/>
        <v>Lower</v>
      </c>
    </row>
    <row r="1435" spans="1:11" x14ac:dyDescent="0.25">
      <c r="A1435">
        <v>1990</v>
      </c>
      <c r="B1435" t="s">
        <v>12</v>
      </c>
      <c r="C1435">
        <v>12</v>
      </c>
      <c r="D1435" t="s">
        <v>176</v>
      </c>
      <c r="E1435">
        <v>84</v>
      </c>
      <c r="F1435">
        <v>4</v>
      </c>
      <c r="G1435" t="s">
        <v>193</v>
      </c>
      <c r="H1435">
        <v>86</v>
      </c>
      <c r="I1435" t="str">
        <f t="shared" si="45"/>
        <v>Loser</v>
      </c>
      <c r="J1435">
        <f t="shared" si="46"/>
        <v>4</v>
      </c>
      <c r="K1435" t="str">
        <f t="shared" si="2"/>
        <v>Lower</v>
      </c>
    </row>
    <row r="1436" spans="1:11" x14ac:dyDescent="0.25">
      <c r="A1436">
        <v>1990</v>
      </c>
      <c r="B1436" t="s">
        <v>12</v>
      </c>
      <c r="C1436">
        <v>1</v>
      </c>
      <c r="D1436" t="s">
        <v>98</v>
      </c>
      <c r="E1436">
        <v>62</v>
      </c>
      <c r="F1436">
        <v>9</v>
      </c>
      <c r="G1436" t="s">
        <v>152</v>
      </c>
      <c r="H1436">
        <v>58</v>
      </c>
      <c r="I1436" t="str">
        <f t="shared" si="45"/>
        <v>Winner</v>
      </c>
      <c r="J1436">
        <f t="shared" si="46"/>
        <v>1</v>
      </c>
      <c r="K1436" t="str">
        <f t="shared" si="2"/>
        <v>Higher</v>
      </c>
    </row>
    <row r="1437" spans="1:11" x14ac:dyDescent="0.25">
      <c r="A1437">
        <v>1990</v>
      </c>
      <c r="B1437" t="s">
        <v>18</v>
      </c>
      <c r="C1437">
        <v>3</v>
      </c>
      <c r="D1437" t="s">
        <v>21</v>
      </c>
      <c r="E1437">
        <v>76</v>
      </c>
      <c r="F1437">
        <v>14</v>
      </c>
      <c r="G1437" t="s">
        <v>279</v>
      </c>
      <c r="H1437">
        <v>70</v>
      </c>
      <c r="I1437" t="str">
        <f t="shared" si="45"/>
        <v>Winner</v>
      </c>
      <c r="J1437">
        <f t="shared" si="46"/>
        <v>3</v>
      </c>
      <c r="K1437" t="str">
        <f t="shared" si="2"/>
        <v>Higher</v>
      </c>
    </row>
    <row r="1438" spans="1:11" x14ac:dyDescent="0.25">
      <c r="A1438">
        <v>1990</v>
      </c>
      <c r="B1438" t="s">
        <v>18</v>
      </c>
      <c r="C1438">
        <v>7</v>
      </c>
      <c r="D1438" t="s">
        <v>111</v>
      </c>
      <c r="E1438">
        <v>71</v>
      </c>
      <c r="F1438">
        <v>10</v>
      </c>
      <c r="G1438" t="s">
        <v>119</v>
      </c>
      <c r="H1438">
        <v>54</v>
      </c>
      <c r="I1438" t="str">
        <f t="shared" si="45"/>
        <v>Winner</v>
      </c>
      <c r="J1438">
        <f t="shared" si="46"/>
        <v>7</v>
      </c>
      <c r="K1438" t="str">
        <f t="shared" si="2"/>
        <v>Higher</v>
      </c>
    </row>
    <row r="1439" spans="1:11" x14ac:dyDescent="0.25">
      <c r="A1439">
        <v>1990</v>
      </c>
      <c r="B1439" t="s">
        <v>18</v>
      </c>
      <c r="C1439">
        <v>2</v>
      </c>
      <c r="D1439" t="s">
        <v>1</v>
      </c>
      <c r="E1439">
        <v>79</v>
      </c>
      <c r="F1439">
        <v>15</v>
      </c>
      <c r="G1439" t="s">
        <v>172</v>
      </c>
      <c r="H1439">
        <v>71</v>
      </c>
      <c r="I1439" t="str">
        <f t="shared" si="45"/>
        <v>Winner</v>
      </c>
      <c r="J1439">
        <f t="shared" si="46"/>
        <v>2</v>
      </c>
      <c r="K1439" t="str">
        <f t="shared" si="2"/>
        <v>Higher</v>
      </c>
    </row>
    <row r="1440" spans="1:11" x14ac:dyDescent="0.25">
      <c r="A1440">
        <v>1990</v>
      </c>
      <c r="B1440" t="s">
        <v>18</v>
      </c>
      <c r="C1440">
        <v>6</v>
      </c>
      <c r="D1440" t="s">
        <v>95</v>
      </c>
      <c r="E1440">
        <v>87</v>
      </c>
      <c r="F1440">
        <v>11</v>
      </c>
      <c r="G1440" t="s">
        <v>105</v>
      </c>
      <c r="H1440">
        <v>79</v>
      </c>
      <c r="I1440" t="str">
        <f t="shared" si="45"/>
        <v>Winner</v>
      </c>
      <c r="J1440">
        <f t="shared" si="46"/>
        <v>6</v>
      </c>
      <c r="K1440" t="str">
        <f t="shared" si="2"/>
        <v>Higher</v>
      </c>
    </row>
    <row r="1441" spans="1:11" x14ac:dyDescent="0.25">
      <c r="A1441">
        <v>1990</v>
      </c>
      <c r="B1441" t="s">
        <v>18</v>
      </c>
      <c r="C1441">
        <v>6</v>
      </c>
      <c r="D1441" t="s">
        <v>128</v>
      </c>
      <c r="E1441">
        <v>92</v>
      </c>
      <c r="F1441">
        <v>11</v>
      </c>
      <c r="G1441" t="s">
        <v>322</v>
      </c>
      <c r="H1441">
        <v>111</v>
      </c>
      <c r="I1441" t="str">
        <f t="shared" si="45"/>
        <v>Loser</v>
      </c>
      <c r="J1441">
        <f t="shared" si="46"/>
        <v>11</v>
      </c>
      <c r="K1441" t="str">
        <f t="shared" si="2"/>
        <v>Lower</v>
      </c>
    </row>
    <row r="1442" spans="1:11" x14ac:dyDescent="0.25">
      <c r="A1442">
        <v>1990</v>
      </c>
      <c r="B1442" t="s">
        <v>18</v>
      </c>
      <c r="C1442">
        <v>3</v>
      </c>
      <c r="D1442" t="s">
        <v>13</v>
      </c>
      <c r="E1442">
        <v>70</v>
      </c>
      <c r="F1442">
        <v>14</v>
      </c>
      <c r="G1442" t="s">
        <v>253</v>
      </c>
      <c r="H1442">
        <v>52</v>
      </c>
      <c r="I1442" t="str">
        <f t="shared" si="45"/>
        <v>Winner</v>
      </c>
      <c r="J1442">
        <f t="shared" si="46"/>
        <v>3</v>
      </c>
      <c r="K1442" t="str">
        <f t="shared" si="2"/>
        <v>Higher</v>
      </c>
    </row>
    <row r="1443" spans="1:11" x14ac:dyDescent="0.25">
      <c r="A1443">
        <v>1990</v>
      </c>
      <c r="B1443" t="s">
        <v>18</v>
      </c>
      <c r="C1443">
        <v>7</v>
      </c>
      <c r="D1443" t="s">
        <v>144</v>
      </c>
      <c r="E1443">
        <v>88</v>
      </c>
      <c r="F1443">
        <v>10</v>
      </c>
      <c r="G1443" t="s">
        <v>110</v>
      </c>
      <c r="H1443">
        <v>100</v>
      </c>
      <c r="I1443" t="str">
        <f t="shared" si="45"/>
        <v>Loser</v>
      </c>
      <c r="J1443">
        <f t="shared" si="46"/>
        <v>10</v>
      </c>
      <c r="K1443" t="str">
        <f t="shared" si="2"/>
        <v>Lower</v>
      </c>
    </row>
    <row r="1444" spans="1:11" x14ac:dyDescent="0.25">
      <c r="A1444">
        <v>1990</v>
      </c>
      <c r="B1444" t="s">
        <v>18</v>
      </c>
      <c r="C1444">
        <v>2</v>
      </c>
      <c r="D1444" t="s">
        <v>35</v>
      </c>
      <c r="E1444">
        <v>79</v>
      </c>
      <c r="F1444">
        <v>15</v>
      </c>
      <c r="G1444" t="s">
        <v>101</v>
      </c>
      <c r="H1444">
        <v>67</v>
      </c>
      <c r="I1444" t="str">
        <f t="shared" si="45"/>
        <v>Winner</v>
      </c>
      <c r="J1444">
        <f t="shared" si="46"/>
        <v>2</v>
      </c>
      <c r="K1444" t="str">
        <f t="shared" si="2"/>
        <v>Higher</v>
      </c>
    </row>
    <row r="1445" spans="1:11" x14ac:dyDescent="0.25">
      <c r="A1445">
        <v>1990</v>
      </c>
      <c r="B1445" t="s">
        <v>18</v>
      </c>
      <c r="C1445">
        <v>2</v>
      </c>
      <c r="D1445" t="s">
        <v>6</v>
      </c>
      <c r="E1445">
        <v>70</v>
      </c>
      <c r="F1445">
        <v>15</v>
      </c>
      <c r="G1445" t="s">
        <v>205</v>
      </c>
      <c r="H1445">
        <v>48</v>
      </c>
      <c r="I1445" t="str">
        <f t="shared" si="45"/>
        <v>Winner</v>
      </c>
      <c r="J1445">
        <f t="shared" si="46"/>
        <v>2</v>
      </c>
      <c r="K1445" t="str">
        <f t="shared" si="2"/>
        <v>Higher</v>
      </c>
    </row>
    <row r="1446" spans="1:11" x14ac:dyDescent="0.25">
      <c r="A1446">
        <v>1990</v>
      </c>
      <c r="B1446" t="s">
        <v>18</v>
      </c>
      <c r="C1446">
        <v>7</v>
      </c>
      <c r="D1446" t="s">
        <v>113</v>
      </c>
      <c r="E1446">
        <v>75</v>
      </c>
      <c r="F1446">
        <v>10</v>
      </c>
      <c r="G1446" t="s">
        <v>23</v>
      </c>
      <c r="H1446">
        <v>67</v>
      </c>
      <c r="I1446" t="str">
        <f t="shared" si="45"/>
        <v>Winner</v>
      </c>
      <c r="J1446">
        <f t="shared" si="46"/>
        <v>7</v>
      </c>
      <c r="K1446" t="str">
        <f t="shared" si="2"/>
        <v>Higher</v>
      </c>
    </row>
    <row r="1447" spans="1:11" x14ac:dyDescent="0.25">
      <c r="A1447">
        <v>1990</v>
      </c>
      <c r="B1447" t="s">
        <v>18</v>
      </c>
      <c r="C1447">
        <v>3</v>
      </c>
      <c r="D1447" t="s">
        <v>20</v>
      </c>
      <c r="E1447">
        <v>71</v>
      </c>
      <c r="F1447">
        <v>14</v>
      </c>
      <c r="G1447" t="s">
        <v>158</v>
      </c>
      <c r="H1447">
        <v>74</v>
      </c>
      <c r="I1447" t="str">
        <f t="shared" si="45"/>
        <v>Loser</v>
      </c>
      <c r="J1447">
        <f t="shared" si="46"/>
        <v>14</v>
      </c>
      <c r="K1447" t="str">
        <f t="shared" si="2"/>
        <v>Lower</v>
      </c>
    </row>
    <row r="1448" spans="1:11" x14ac:dyDescent="0.25">
      <c r="A1448">
        <v>1990</v>
      </c>
      <c r="B1448" t="s">
        <v>18</v>
      </c>
      <c r="C1448">
        <v>6</v>
      </c>
      <c r="D1448" t="s">
        <v>42</v>
      </c>
      <c r="E1448">
        <v>64</v>
      </c>
      <c r="F1448">
        <v>11</v>
      </c>
      <c r="G1448" t="s">
        <v>169</v>
      </c>
      <c r="H1448">
        <v>61</v>
      </c>
      <c r="I1448" t="str">
        <f t="shared" si="45"/>
        <v>Winner</v>
      </c>
      <c r="J1448">
        <f t="shared" si="46"/>
        <v>6</v>
      </c>
      <c r="K1448" t="str">
        <f t="shared" si="2"/>
        <v>Higher</v>
      </c>
    </row>
    <row r="1449" spans="1:11" x14ac:dyDescent="0.25">
      <c r="A1449">
        <v>1990</v>
      </c>
      <c r="B1449" t="s">
        <v>18</v>
      </c>
      <c r="C1449">
        <v>6</v>
      </c>
      <c r="D1449" t="s">
        <v>149</v>
      </c>
      <c r="E1449">
        <v>81</v>
      </c>
      <c r="F1449">
        <v>11</v>
      </c>
      <c r="G1449" t="s">
        <v>24</v>
      </c>
      <c r="H1449">
        <v>65</v>
      </c>
      <c r="I1449" t="str">
        <f t="shared" si="45"/>
        <v>Winner</v>
      </c>
      <c r="J1449">
        <f t="shared" si="46"/>
        <v>6</v>
      </c>
      <c r="K1449" t="str">
        <f t="shared" si="2"/>
        <v>Higher</v>
      </c>
    </row>
    <row r="1450" spans="1:11" x14ac:dyDescent="0.25">
      <c r="A1450">
        <v>1990</v>
      </c>
      <c r="B1450" t="s">
        <v>18</v>
      </c>
      <c r="C1450">
        <v>3</v>
      </c>
      <c r="D1450" t="s">
        <v>22</v>
      </c>
      <c r="E1450">
        <v>81</v>
      </c>
      <c r="F1450">
        <v>14</v>
      </c>
      <c r="G1450" t="s">
        <v>132</v>
      </c>
      <c r="H1450">
        <v>46</v>
      </c>
      <c r="I1450" t="str">
        <f t="shared" si="45"/>
        <v>Winner</v>
      </c>
      <c r="J1450">
        <f t="shared" si="46"/>
        <v>3</v>
      </c>
      <c r="K1450" t="str">
        <f t="shared" si="2"/>
        <v>Higher</v>
      </c>
    </row>
    <row r="1451" spans="1:11" x14ac:dyDescent="0.25">
      <c r="A1451">
        <v>1990</v>
      </c>
      <c r="B1451" t="s">
        <v>18</v>
      </c>
      <c r="C1451">
        <v>7</v>
      </c>
      <c r="D1451" t="s">
        <v>37</v>
      </c>
      <c r="E1451">
        <v>68</v>
      </c>
      <c r="F1451">
        <v>10</v>
      </c>
      <c r="G1451" t="s">
        <v>157</v>
      </c>
      <c r="H1451">
        <v>56</v>
      </c>
      <c r="I1451" t="str">
        <f t="shared" si="45"/>
        <v>Winner</v>
      </c>
      <c r="J1451">
        <f t="shared" si="46"/>
        <v>7</v>
      </c>
      <c r="K1451" t="str">
        <f t="shared" si="2"/>
        <v>Higher</v>
      </c>
    </row>
    <row r="1452" spans="1:11" x14ac:dyDescent="0.25">
      <c r="A1452">
        <v>1990</v>
      </c>
      <c r="B1452" t="s">
        <v>18</v>
      </c>
      <c r="C1452">
        <v>2</v>
      </c>
      <c r="D1452" t="s">
        <v>102</v>
      </c>
      <c r="E1452">
        <v>75</v>
      </c>
      <c r="F1452">
        <v>15</v>
      </c>
      <c r="G1452" t="s">
        <v>295</v>
      </c>
      <c r="H1452">
        <v>63</v>
      </c>
      <c r="I1452" t="str">
        <f t="shared" si="45"/>
        <v>Winner</v>
      </c>
      <c r="J1452">
        <f t="shared" si="46"/>
        <v>2</v>
      </c>
      <c r="K1452" t="str">
        <f t="shared" si="2"/>
        <v>Higher</v>
      </c>
    </row>
    <row r="1453" spans="1:11" x14ac:dyDescent="0.25">
      <c r="A1453">
        <v>1990</v>
      </c>
      <c r="B1453" t="s">
        <v>18</v>
      </c>
      <c r="C1453">
        <v>8</v>
      </c>
      <c r="D1453" t="s">
        <v>92</v>
      </c>
      <c r="E1453">
        <v>84</v>
      </c>
      <c r="F1453">
        <v>9</v>
      </c>
      <c r="G1453" t="s">
        <v>243</v>
      </c>
      <c r="H1453">
        <v>83</v>
      </c>
      <c r="I1453" t="str">
        <f t="shared" si="45"/>
        <v>Winner</v>
      </c>
      <c r="J1453">
        <f t="shared" si="46"/>
        <v>8</v>
      </c>
      <c r="K1453" t="str">
        <f t="shared" si="2"/>
        <v>Higher</v>
      </c>
    </row>
    <row r="1454" spans="1:11" x14ac:dyDescent="0.25">
      <c r="A1454">
        <v>1990</v>
      </c>
      <c r="B1454" t="s">
        <v>18</v>
      </c>
      <c r="C1454">
        <v>4</v>
      </c>
      <c r="D1454" t="s">
        <v>3</v>
      </c>
      <c r="E1454">
        <v>78</v>
      </c>
      <c r="F1454">
        <v>13</v>
      </c>
      <c r="G1454" t="s">
        <v>323</v>
      </c>
      <c r="H1454">
        <v>59</v>
      </c>
      <c r="I1454" t="str">
        <f t="shared" si="45"/>
        <v>Winner</v>
      </c>
      <c r="J1454">
        <f t="shared" si="46"/>
        <v>4</v>
      </c>
      <c r="K1454" t="str">
        <f t="shared" si="2"/>
        <v>Higher</v>
      </c>
    </row>
    <row r="1455" spans="1:11" x14ac:dyDescent="0.25">
      <c r="A1455">
        <v>1990</v>
      </c>
      <c r="B1455" t="s">
        <v>18</v>
      </c>
      <c r="C1455">
        <v>8</v>
      </c>
      <c r="D1455" t="s">
        <v>163</v>
      </c>
      <c r="E1455">
        <v>66</v>
      </c>
      <c r="F1455">
        <v>9</v>
      </c>
      <c r="G1455" t="s">
        <v>152</v>
      </c>
      <c r="H1455">
        <v>70</v>
      </c>
      <c r="I1455" t="str">
        <f t="shared" si="45"/>
        <v>Loser</v>
      </c>
      <c r="J1455">
        <f t="shared" si="46"/>
        <v>9</v>
      </c>
      <c r="K1455" t="str">
        <f t="shared" si="2"/>
        <v>Lower</v>
      </c>
    </row>
    <row r="1456" spans="1:11" x14ac:dyDescent="0.25">
      <c r="A1456">
        <v>1990</v>
      </c>
      <c r="B1456" t="s">
        <v>18</v>
      </c>
      <c r="C1456">
        <v>5</v>
      </c>
      <c r="D1456" t="s">
        <v>36</v>
      </c>
      <c r="E1456">
        <v>86</v>
      </c>
      <c r="F1456">
        <v>12</v>
      </c>
      <c r="G1456" t="s">
        <v>176</v>
      </c>
      <c r="H1456">
        <v>88</v>
      </c>
      <c r="I1456" t="str">
        <f t="shared" si="45"/>
        <v>Loser</v>
      </c>
      <c r="J1456">
        <f t="shared" si="46"/>
        <v>12</v>
      </c>
      <c r="K1456" t="str">
        <f t="shared" si="2"/>
        <v>Lower</v>
      </c>
    </row>
    <row r="1457" spans="1:11" x14ac:dyDescent="0.25">
      <c r="A1457">
        <v>1990</v>
      </c>
      <c r="B1457" t="s">
        <v>18</v>
      </c>
      <c r="C1457">
        <v>4</v>
      </c>
      <c r="D1457" t="s">
        <v>193</v>
      </c>
      <c r="E1457">
        <v>68</v>
      </c>
      <c r="F1457">
        <v>13</v>
      </c>
      <c r="G1457" t="s">
        <v>146</v>
      </c>
      <c r="H1457">
        <v>64</v>
      </c>
      <c r="I1457" t="str">
        <f t="shared" si="45"/>
        <v>Winner</v>
      </c>
      <c r="J1457">
        <f t="shared" si="46"/>
        <v>4</v>
      </c>
      <c r="K1457" t="str">
        <f t="shared" si="2"/>
        <v>Higher</v>
      </c>
    </row>
    <row r="1458" spans="1:11" x14ac:dyDescent="0.25">
      <c r="A1458">
        <v>1990</v>
      </c>
      <c r="B1458" t="s">
        <v>18</v>
      </c>
      <c r="C1458">
        <v>8</v>
      </c>
      <c r="D1458" t="s">
        <v>94</v>
      </c>
      <c r="E1458">
        <v>83</v>
      </c>
      <c r="F1458">
        <v>9</v>
      </c>
      <c r="G1458" t="s">
        <v>273</v>
      </c>
      <c r="H1458">
        <v>70</v>
      </c>
      <c r="I1458" t="str">
        <f t="shared" si="45"/>
        <v>Winner</v>
      </c>
      <c r="J1458">
        <f t="shared" si="46"/>
        <v>8</v>
      </c>
      <c r="K1458" t="str">
        <f t="shared" si="2"/>
        <v>Higher</v>
      </c>
    </row>
    <row r="1459" spans="1:11" x14ac:dyDescent="0.25">
      <c r="A1459">
        <v>1990</v>
      </c>
      <c r="B1459" t="s">
        <v>18</v>
      </c>
      <c r="C1459">
        <v>1</v>
      </c>
      <c r="D1459" t="s">
        <v>43</v>
      </c>
      <c r="E1459">
        <v>77</v>
      </c>
      <c r="F1459">
        <v>16</v>
      </c>
      <c r="G1459" t="s">
        <v>317</v>
      </c>
      <c r="H1459">
        <v>68</v>
      </c>
      <c r="I1459" t="str">
        <f t="shared" si="45"/>
        <v>Winner</v>
      </c>
      <c r="J1459">
        <f t="shared" si="46"/>
        <v>1</v>
      </c>
      <c r="K1459" t="str">
        <f t="shared" si="2"/>
        <v>Higher</v>
      </c>
    </row>
    <row r="1460" spans="1:11" x14ac:dyDescent="0.25">
      <c r="A1460">
        <v>1990</v>
      </c>
      <c r="B1460" t="s">
        <v>18</v>
      </c>
      <c r="C1460">
        <v>4</v>
      </c>
      <c r="D1460" t="s">
        <v>315</v>
      </c>
      <c r="E1460">
        <v>79</v>
      </c>
      <c r="F1460">
        <v>13</v>
      </c>
      <c r="G1460" t="s">
        <v>120</v>
      </c>
      <c r="H1460">
        <v>63</v>
      </c>
      <c r="I1460" t="str">
        <f t="shared" si="45"/>
        <v>Winner</v>
      </c>
      <c r="J1460">
        <f t="shared" si="46"/>
        <v>4</v>
      </c>
      <c r="K1460" t="str">
        <f t="shared" si="2"/>
        <v>Higher</v>
      </c>
    </row>
    <row r="1461" spans="1:11" x14ac:dyDescent="0.25">
      <c r="A1461">
        <v>1990</v>
      </c>
      <c r="B1461" t="s">
        <v>18</v>
      </c>
      <c r="C1461">
        <v>5</v>
      </c>
      <c r="D1461" t="s">
        <v>145</v>
      </c>
      <c r="E1461">
        <v>49</v>
      </c>
      <c r="F1461">
        <v>12</v>
      </c>
      <c r="G1461" t="s">
        <v>121</v>
      </c>
      <c r="H1461">
        <v>47</v>
      </c>
      <c r="I1461" t="str">
        <f t="shared" si="45"/>
        <v>Winner</v>
      </c>
      <c r="J1461">
        <f t="shared" si="46"/>
        <v>5</v>
      </c>
      <c r="K1461" t="str">
        <f t="shared" si="2"/>
        <v>Higher</v>
      </c>
    </row>
    <row r="1462" spans="1:11" x14ac:dyDescent="0.25">
      <c r="A1462">
        <v>1990</v>
      </c>
      <c r="B1462" t="s">
        <v>18</v>
      </c>
      <c r="C1462">
        <v>8</v>
      </c>
      <c r="D1462" t="s">
        <v>8</v>
      </c>
      <c r="E1462">
        <v>63</v>
      </c>
      <c r="F1462">
        <v>9</v>
      </c>
      <c r="G1462" t="s">
        <v>32</v>
      </c>
      <c r="H1462">
        <v>65</v>
      </c>
      <c r="I1462" t="str">
        <f t="shared" si="45"/>
        <v>Loser</v>
      </c>
      <c r="J1462">
        <f t="shared" si="46"/>
        <v>9</v>
      </c>
      <c r="K1462" t="str">
        <f t="shared" si="2"/>
        <v>Lower</v>
      </c>
    </row>
    <row r="1463" spans="1:11" x14ac:dyDescent="0.25">
      <c r="A1463">
        <v>1990</v>
      </c>
      <c r="B1463" t="s">
        <v>18</v>
      </c>
      <c r="C1463">
        <v>1</v>
      </c>
      <c r="D1463" t="s">
        <v>98</v>
      </c>
      <c r="E1463">
        <v>75</v>
      </c>
      <c r="F1463">
        <v>16</v>
      </c>
      <c r="G1463" t="s">
        <v>106</v>
      </c>
      <c r="H1463">
        <v>71</v>
      </c>
      <c r="I1463" t="str">
        <f t="shared" si="45"/>
        <v>Winner</v>
      </c>
      <c r="J1463">
        <f t="shared" si="46"/>
        <v>1</v>
      </c>
      <c r="K1463" t="str">
        <f t="shared" si="2"/>
        <v>Higher</v>
      </c>
    </row>
    <row r="1464" spans="1:11" x14ac:dyDescent="0.25">
      <c r="A1464">
        <v>1990</v>
      </c>
      <c r="B1464" t="s">
        <v>18</v>
      </c>
      <c r="C1464">
        <v>5</v>
      </c>
      <c r="D1464" t="s">
        <v>177</v>
      </c>
      <c r="E1464">
        <v>70</v>
      </c>
      <c r="F1464">
        <v>12</v>
      </c>
      <c r="G1464" t="s">
        <v>40</v>
      </c>
      <c r="H1464">
        <v>63</v>
      </c>
      <c r="I1464" t="str">
        <f t="shared" si="45"/>
        <v>Winner</v>
      </c>
      <c r="J1464">
        <f t="shared" si="46"/>
        <v>5</v>
      </c>
      <c r="K1464" t="str">
        <f t="shared" si="2"/>
        <v>Higher</v>
      </c>
    </row>
    <row r="1465" spans="1:11" x14ac:dyDescent="0.25">
      <c r="A1465">
        <v>1990</v>
      </c>
      <c r="B1465" t="s">
        <v>18</v>
      </c>
      <c r="C1465">
        <v>4</v>
      </c>
      <c r="D1465" t="s">
        <v>160</v>
      </c>
      <c r="E1465">
        <v>99</v>
      </c>
      <c r="F1465">
        <v>13</v>
      </c>
      <c r="G1465" t="s">
        <v>170</v>
      </c>
      <c r="H1465">
        <v>83</v>
      </c>
      <c r="I1465" t="str">
        <f t="shared" si="45"/>
        <v>Winner</v>
      </c>
      <c r="J1465">
        <f t="shared" si="46"/>
        <v>4</v>
      </c>
      <c r="K1465" t="str">
        <f t="shared" si="2"/>
        <v>Higher</v>
      </c>
    </row>
    <row r="1466" spans="1:11" x14ac:dyDescent="0.25">
      <c r="A1466">
        <v>1990</v>
      </c>
      <c r="B1466" t="s">
        <v>18</v>
      </c>
      <c r="C1466">
        <v>1</v>
      </c>
      <c r="D1466" t="s">
        <v>127</v>
      </c>
      <c r="E1466">
        <v>76</v>
      </c>
      <c r="F1466">
        <v>16</v>
      </c>
      <c r="G1466" t="s">
        <v>141</v>
      </c>
      <c r="H1466">
        <v>52</v>
      </c>
      <c r="I1466" t="str">
        <f t="shared" si="45"/>
        <v>Winner</v>
      </c>
      <c r="J1466">
        <f t="shared" si="46"/>
        <v>1</v>
      </c>
      <c r="K1466" t="str">
        <f t="shared" si="2"/>
        <v>Higher</v>
      </c>
    </row>
    <row r="1467" spans="1:11" x14ac:dyDescent="0.25">
      <c r="A1467">
        <v>1990</v>
      </c>
      <c r="B1467" t="s">
        <v>18</v>
      </c>
      <c r="C1467">
        <v>1</v>
      </c>
      <c r="D1467" t="s">
        <v>30</v>
      </c>
      <c r="E1467">
        <v>102</v>
      </c>
      <c r="F1467">
        <v>16</v>
      </c>
      <c r="G1467" t="s">
        <v>156</v>
      </c>
      <c r="H1467">
        <v>72</v>
      </c>
      <c r="I1467" t="str">
        <f t="shared" si="45"/>
        <v>Winner</v>
      </c>
      <c r="J1467">
        <f t="shared" si="46"/>
        <v>1</v>
      </c>
      <c r="K1467" t="str">
        <f t="shared" si="2"/>
        <v>Higher</v>
      </c>
    </row>
    <row r="1468" spans="1:11" x14ac:dyDescent="0.25">
      <c r="A1468">
        <v>1990</v>
      </c>
      <c r="B1468" t="s">
        <v>18</v>
      </c>
      <c r="C1468">
        <v>5</v>
      </c>
      <c r="D1468" t="s">
        <v>324</v>
      </c>
      <c r="E1468">
        <v>53</v>
      </c>
      <c r="F1468">
        <v>12</v>
      </c>
      <c r="G1468" t="s">
        <v>269</v>
      </c>
      <c r="H1468">
        <v>54</v>
      </c>
      <c r="I1468" t="str">
        <f t="shared" si="45"/>
        <v>Loser</v>
      </c>
      <c r="J1468">
        <f t="shared" si="46"/>
        <v>12</v>
      </c>
      <c r="K1468" t="str">
        <f t="shared" si="2"/>
        <v>Lower</v>
      </c>
    </row>
    <row r="1469" spans="1:11" x14ac:dyDescent="0.25">
      <c r="A1469">
        <v>1989</v>
      </c>
      <c r="B1469" t="s">
        <v>0</v>
      </c>
      <c r="C1469">
        <v>3</v>
      </c>
      <c r="D1469" t="s">
        <v>21</v>
      </c>
      <c r="E1469">
        <v>80</v>
      </c>
      <c r="F1469">
        <v>3</v>
      </c>
      <c r="G1469" t="s">
        <v>230</v>
      </c>
      <c r="H1469">
        <v>79</v>
      </c>
      <c r="I1469" t="str">
        <f t="shared" si="45"/>
        <v>Winner</v>
      </c>
      <c r="J1469">
        <f t="shared" si="46"/>
        <v>3</v>
      </c>
      <c r="K1469" t="str">
        <f t="shared" si="2"/>
        <v>Higher</v>
      </c>
    </row>
    <row r="1470" spans="1:11" x14ac:dyDescent="0.25">
      <c r="A1470">
        <v>1989</v>
      </c>
      <c r="B1470" t="s">
        <v>2</v>
      </c>
      <c r="C1470">
        <v>1</v>
      </c>
      <c r="D1470" t="s">
        <v>36</v>
      </c>
      <c r="E1470">
        <v>81</v>
      </c>
      <c r="F1470">
        <v>3</v>
      </c>
      <c r="G1470" t="s">
        <v>21</v>
      </c>
      <c r="H1470">
        <v>83</v>
      </c>
      <c r="I1470" t="str">
        <f t="shared" si="45"/>
        <v>Loser</v>
      </c>
      <c r="J1470">
        <f t="shared" si="46"/>
        <v>3</v>
      </c>
      <c r="K1470" t="str">
        <f t="shared" si="2"/>
        <v>Lower</v>
      </c>
    </row>
    <row r="1471" spans="1:11" x14ac:dyDescent="0.25">
      <c r="A1471">
        <v>1989</v>
      </c>
      <c r="B1471" t="s">
        <v>2</v>
      </c>
      <c r="C1471">
        <v>2</v>
      </c>
      <c r="D1471" t="s">
        <v>22</v>
      </c>
      <c r="E1471">
        <v>78</v>
      </c>
      <c r="F1471">
        <v>3</v>
      </c>
      <c r="G1471" t="s">
        <v>230</v>
      </c>
      <c r="H1471">
        <v>95</v>
      </c>
      <c r="I1471" t="str">
        <f t="shared" si="45"/>
        <v>Loser</v>
      </c>
      <c r="J1471">
        <f t="shared" si="46"/>
        <v>3</v>
      </c>
      <c r="K1471" t="str">
        <f t="shared" si="2"/>
        <v>Lower</v>
      </c>
    </row>
    <row r="1472" spans="1:11" x14ac:dyDescent="0.25">
      <c r="A1472">
        <v>1989</v>
      </c>
      <c r="B1472" t="s">
        <v>4</v>
      </c>
      <c r="C1472">
        <v>1</v>
      </c>
      <c r="D1472" t="s">
        <v>13</v>
      </c>
      <c r="E1472">
        <v>77</v>
      </c>
      <c r="F1472">
        <v>2</v>
      </c>
      <c r="G1472" t="s">
        <v>22</v>
      </c>
      <c r="H1472">
        <v>85</v>
      </c>
      <c r="I1472" t="str">
        <f t="shared" si="45"/>
        <v>Loser</v>
      </c>
      <c r="J1472">
        <f t="shared" si="46"/>
        <v>2</v>
      </c>
      <c r="K1472" t="str">
        <f t="shared" si="2"/>
        <v>Lower</v>
      </c>
    </row>
    <row r="1473" spans="1:11" x14ac:dyDescent="0.25">
      <c r="A1473">
        <v>1989</v>
      </c>
      <c r="B1473" t="s">
        <v>4</v>
      </c>
      <c r="C1473">
        <v>1</v>
      </c>
      <c r="D1473" t="s">
        <v>36</v>
      </c>
      <c r="E1473">
        <v>89</v>
      </c>
      <c r="F1473">
        <v>2</v>
      </c>
      <c r="G1473" t="s">
        <v>6</v>
      </c>
      <c r="H1473">
        <v>86</v>
      </c>
      <c r="I1473" t="str">
        <f t="shared" si="45"/>
        <v>Winner</v>
      </c>
      <c r="J1473">
        <f t="shared" si="46"/>
        <v>1</v>
      </c>
      <c r="K1473" t="str">
        <f t="shared" si="2"/>
        <v>Higher</v>
      </c>
    </row>
    <row r="1474" spans="1:11" x14ac:dyDescent="0.25">
      <c r="A1474">
        <v>1989</v>
      </c>
      <c r="B1474" t="s">
        <v>4</v>
      </c>
      <c r="C1474">
        <v>4</v>
      </c>
      <c r="D1474" t="s">
        <v>30</v>
      </c>
      <c r="E1474">
        <v>61</v>
      </c>
      <c r="F1474">
        <v>3</v>
      </c>
      <c r="G1474" t="s">
        <v>230</v>
      </c>
      <c r="H1474">
        <v>84</v>
      </c>
      <c r="I1474" t="str">
        <f t="shared" ref="I1474:I1537" si="47">IF($E1474&gt;$H1474,"Winner","Loser")</f>
        <v>Loser</v>
      </c>
      <c r="J1474">
        <f t="shared" ref="J1474:J1537" si="48">IF($E1474&gt;$H1474,$C1474,$F1474)</f>
        <v>3</v>
      </c>
      <c r="K1474" t="str">
        <f t="shared" si="2"/>
        <v>Lower</v>
      </c>
    </row>
    <row r="1475" spans="1:11" x14ac:dyDescent="0.25">
      <c r="A1475">
        <v>1989</v>
      </c>
      <c r="B1475" t="s">
        <v>4</v>
      </c>
      <c r="C1475">
        <v>5</v>
      </c>
      <c r="D1475" t="s">
        <v>113</v>
      </c>
      <c r="E1475">
        <v>65</v>
      </c>
      <c r="F1475">
        <v>3</v>
      </c>
      <c r="G1475" t="s">
        <v>21</v>
      </c>
      <c r="H1475">
        <v>102</v>
      </c>
      <c r="I1475" t="str">
        <f t="shared" si="47"/>
        <v>Loser</v>
      </c>
      <c r="J1475">
        <f t="shared" si="48"/>
        <v>3</v>
      </c>
      <c r="K1475" t="str">
        <f t="shared" si="2"/>
        <v>Lower</v>
      </c>
    </row>
    <row r="1476" spans="1:11" x14ac:dyDescent="0.25">
      <c r="A1476">
        <v>1989</v>
      </c>
      <c r="B1476" t="s">
        <v>7</v>
      </c>
      <c r="C1476">
        <v>11</v>
      </c>
      <c r="D1476" t="s">
        <v>42</v>
      </c>
      <c r="E1476">
        <v>70</v>
      </c>
      <c r="F1476">
        <v>2</v>
      </c>
      <c r="G1476" t="s">
        <v>22</v>
      </c>
      <c r="H1476">
        <v>87</v>
      </c>
      <c r="I1476" t="str">
        <f t="shared" si="47"/>
        <v>Loser</v>
      </c>
      <c r="J1476">
        <f t="shared" si="48"/>
        <v>2</v>
      </c>
      <c r="K1476" t="str">
        <f t="shared" si="2"/>
        <v>Lower</v>
      </c>
    </row>
    <row r="1477" spans="1:11" x14ac:dyDescent="0.25">
      <c r="A1477">
        <v>1989</v>
      </c>
      <c r="B1477" t="s">
        <v>7</v>
      </c>
      <c r="C1477">
        <v>3</v>
      </c>
      <c r="D1477" t="s">
        <v>20</v>
      </c>
      <c r="E1477">
        <v>80</v>
      </c>
      <c r="F1477">
        <v>2</v>
      </c>
      <c r="G1477" t="s">
        <v>6</v>
      </c>
      <c r="H1477">
        <v>83</v>
      </c>
      <c r="I1477" t="str">
        <f t="shared" si="47"/>
        <v>Loser</v>
      </c>
      <c r="J1477">
        <f t="shared" si="48"/>
        <v>2</v>
      </c>
      <c r="K1477" t="str">
        <f t="shared" si="2"/>
        <v>Lower</v>
      </c>
    </row>
    <row r="1478" spans="1:11" x14ac:dyDescent="0.25">
      <c r="A1478">
        <v>1989</v>
      </c>
      <c r="B1478" t="s">
        <v>7</v>
      </c>
      <c r="C1478">
        <v>1</v>
      </c>
      <c r="D1478" t="s">
        <v>36</v>
      </c>
      <c r="E1478">
        <v>83</v>
      </c>
      <c r="F1478">
        <v>4</v>
      </c>
      <c r="G1478" t="s">
        <v>3</v>
      </c>
      <c r="H1478">
        <v>69</v>
      </c>
      <c r="I1478" t="str">
        <f t="shared" si="47"/>
        <v>Winner</v>
      </c>
      <c r="J1478">
        <f t="shared" si="48"/>
        <v>1</v>
      </c>
      <c r="K1478" t="str">
        <f t="shared" si="2"/>
        <v>Higher</v>
      </c>
    </row>
    <row r="1479" spans="1:11" x14ac:dyDescent="0.25">
      <c r="A1479">
        <v>1989</v>
      </c>
      <c r="B1479" t="s">
        <v>7</v>
      </c>
      <c r="C1479">
        <v>1</v>
      </c>
      <c r="D1479" t="s">
        <v>13</v>
      </c>
      <c r="E1479">
        <v>69</v>
      </c>
      <c r="F1479">
        <v>5</v>
      </c>
      <c r="G1479" t="s">
        <v>97</v>
      </c>
      <c r="H1479">
        <v>61</v>
      </c>
      <c r="I1479" t="str">
        <f t="shared" si="47"/>
        <v>Winner</v>
      </c>
      <c r="J1479">
        <f t="shared" si="48"/>
        <v>1</v>
      </c>
      <c r="K1479" t="str">
        <f t="shared" si="2"/>
        <v>Higher</v>
      </c>
    </row>
    <row r="1480" spans="1:11" x14ac:dyDescent="0.25">
      <c r="A1480">
        <v>1989</v>
      </c>
      <c r="B1480" t="s">
        <v>7</v>
      </c>
      <c r="C1480">
        <v>1</v>
      </c>
      <c r="D1480" t="s">
        <v>35</v>
      </c>
      <c r="E1480">
        <v>67</v>
      </c>
      <c r="F1480">
        <v>4</v>
      </c>
      <c r="G1480" t="s">
        <v>30</v>
      </c>
      <c r="H1480">
        <v>68</v>
      </c>
      <c r="I1480" t="str">
        <f t="shared" si="47"/>
        <v>Loser</v>
      </c>
      <c r="J1480">
        <f t="shared" si="48"/>
        <v>4</v>
      </c>
      <c r="K1480" t="str">
        <f t="shared" si="2"/>
        <v>Lower</v>
      </c>
    </row>
    <row r="1481" spans="1:11" x14ac:dyDescent="0.25">
      <c r="A1481">
        <v>1989</v>
      </c>
      <c r="B1481" t="s">
        <v>7</v>
      </c>
      <c r="C1481">
        <v>3</v>
      </c>
      <c r="D1481" t="s">
        <v>21</v>
      </c>
      <c r="E1481">
        <v>92</v>
      </c>
      <c r="F1481">
        <v>2</v>
      </c>
      <c r="G1481" t="s">
        <v>94</v>
      </c>
      <c r="H1481">
        <v>87</v>
      </c>
      <c r="I1481" t="str">
        <f t="shared" si="47"/>
        <v>Winner</v>
      </c>
      <c r="J1481">
        <f t="shared" si="48"/>
        <v>3</v>
      </c>
      <c r="K1481" t="str">
        <f t="shared" si="2"/>
        <v>Higher</v>
      </c>
    </row>
    <row r="1482" spans="1:11" x14ac:dyDescent="0.25">
      <c r="A1482">
        <v>1989</v>
      </c>
      <c r="B1482" t="s">
        <v>7</v>
      </c>
      <c r="C1482">
        <v>1</v>
      </c>
      <c r="D1482" t="s">
        <v>43</v>
      </c>
      <c r="E1482">
        <v>80</v>
      </c>
      <c r="F1482">
        <v>5</v>
      </c>
      <c r="G1482" t="s">
        <v>113</v>
      </c>
      <c r="H1482">
        <v>86</v>
      </c>
      <c r="I1482" t="str">
        <f t="shared" si="47"/>
        <v>Loser</v>
      </c>
      <c r="J1482">
        <f t="shared" si="48"/>
        <v>5</v>
      </c>
      <c r="K1482" t="str">
        <f t="shared" si="2"/>
        <v>Lower</v>
      </c>
    </row>
    <row r="1483" spans="1:11" x14ac:dyDescent="0.25">
      <c r="A1483">
        <v>1989</v>
      </c>
      <c r="B1483" t="s">
        <v>7</v>
      </c>
      <c r="C1483">
        <v>3</v>
      </c>
      <c r="D1483" t="s">
        <v>230</v>
      </c>
      <c r="E1483">
        <v>78</v>
      </c>
      <c r="F1483">
        <v>2</v>
      </c>
      <c r="G1483" t="s">
        <v>8</v>
      </c>
      <c r="H1483">
        <v>65</v>
      </c>
      <c r="I1483" t="str">
        <f t="shared" si="47"/>
        <v>Winner</v>
      </c>
      <c r="J1483">
        <f t="shared" si="48"/>
        <v>3</v>
      </c>
      <c r="K1483" t="str">
        <f t="shared" si="2"/>
        <v>Higher</v>
      </c>
    </row>
    <row r="1484" spans="1:11" x14ac:dyDescent="0.25">
      <c r="A1484">
        <v>1989</v>
      </c>
      <c r="B1484" t="s">
        <v>12</v>
      </c>
      <c r="C1484">
        <v>7</v>
      </c>
      <c r="D1484" t="s">
        <v>37</v>
      </c>
      <c r="E1484">
        <v>81</v>
      </c>
      <c r="F1484">
        <v>2</v>
      </c>
      <c r="G1484" t="s">
        <v>94</v>
      </c>
      <c r="H1484">
        <v>88</v>
      </c>
      <c r="I1484" t="str">
        <f t="shared" si="47"/>
        <v>Loser</v>
      </c>
      <c r="J1484">
        <f t="shared" si="48"/>
        <v>2</v>
      </c>
      <c r="K1484" t="str">
        <f t="shared" si="2"/>
        <v>Lower</v>
      </c>
    </row>
    <row r="1485" spans="1:11" x14ac:dyDescent="0.25">
      <c r="A1485">
        <v>1989</v>
      </c>
      <c r="B1485" t="s">
        <v>12</v>
      </c>
      <c r="C1485">
        <v>11</v>
      </c>
      <c r="D1485" t="s">
        <v>110</v>
      </c>
      <c r="E1485">
        <v>89</v>
      </c>
      <c r="F1485">
        <v>3</v>
      </c>
      <c r="G1485" t="s">
        <v>20</v>
      </c>
      <c r="H1485">
        <v>108</v>
      </c>
      <c r="I1485" t="str">
        <f t="shared" si="47"/>
        <v>Loser</v>
      </c>
      <c r="J1485">
        <f t="shared" si="48"/>
        <v>3</v>
      </c>
      <c r="K1485" t="str">
        <f t="shared" si="2"/>
        <v>Lower</v>
      </c>
    </row>
    <row r="1486" spans="1:11" x14ac:dyDescent="0.25">
      <c r="A1486">
        <v>1989</v>
      </c>
      <c r="B1486" t="s">
        <v>12</v>
      </c>
      <c r="C1486">
        <v>11</v>
      </c>
      <c r="D1486" t="s">
        <v>200</v>
      </c>
      <c r="E1486">
        <v>82</v>
      </c>
      <c r="F1486">
        <v>3</v>
      </c>
      <c r="G1486" t="s">
        <v>21</v>
      </c>
      <c r="H1486">
        <v>91</v>
      </c>
      <c r="I1486" t="str">
        <f t="shared" si="47"/>
        <v>Loser</v>
      </c>
      <c r="J1486">
        <f t="shared" si="48"/>
        <v>3</v>
      </c>
      <c r="K1486" t="str">
        <f t="shared" si="2"/>
        <v>Lower</v>
      </c>
    </row>
    <row r="1487" spans="1:11" x14ac:dyDescent="0.25">
      <c r="A1487">
        <v>1989</v>
      </c>
      <c r="B1487" t="s">
        <v>12</v>
      </c>
      <c r="C1487">
        <v>5</v>
      </c>
      <c r="D1487" t="s">
        <v>97</v>
      </c>
      <c r="E1487">
        <v>102</v>
      </c>
      <c r="F1487">
        <v>4</v>
      </c>
      <c r="G1487" t="s">
        <v>226</v>
      </c>
      <c r="H1487">
        <v>96</v>
      </c>
      <c r="I1487" t="str">
        <f t="shared" si="47"/>
        <v>Winner</v>
      </c>
      <c r="J1487">
        <f t="shared" si="48"/>
        <v>5</v>
      </c>
      <c r="K1487" t="str">
        <f t="shared" si="2"/>
        <v>Higher</v>
      </c>
    </row>
    <row r="1488" spans="1:11" x14ac:dyDescent="0.25">
      <c r="A1488">
        <v>1989</v>
      </c>
      <c r="B1488" t="s">
        <v>12</v>
      </c>
      <c r="C1488">
        <v>10</v>
      </c>
      <c r="D1488" t="s">
        <v>119</v>
      </c>
      <c r="E1488">
        <v>50</v>
      </c>
      <c r="F1488">
        <v>2</v>
      </c>
      <c r="G1488" t="s">
        <v>6</v>
      </c>
      <c r="H1488">
        <v>65</v>
      </c>
      <c r="I1488" t="str">
        <f t="shared" si="47"/>
        <v>Loser</v>
      </c>
      <c r="J1488">
        <f t="shared" si="48"/>
        <v>2</v>
      </c>
      <c r="K1488" t="str">
        <f t="shared" si="2"/>
        <v>Lower</v>
      </c>
    </row>
    <row r="1489" spans="1:11" x14ac:dyDescent="0.25">
      <c r="A1489">
        <v>1989</v>
      </c>
      <c r="B1489" t="s">
        <v>12</v>
      </c>
      <c r="C1489">
        <v>1</v>
      </c>
      <c r="D1489" t="s">
        <v>13</v>
      </c>
      <c r="E1489">
        <v>81</v>
      </c>
      <c r="F1489">
        <v>9</v>
      </c>
      <c r="G1489" t="s">
        <v>23</v>
      </c>
      <c r="H1489">
        <v>74</v>
      </c>
      <c r="I1489" t="str">
        <f t="shared" si="47"/>
        <v>Winner</v>
      </c>
      <c r="J1489">
        <f t="shared" si="48"/>
        <v>1</v>
      </c>
      <c r="K1489" t="str">
        <f t="shared" si="2"/>
        <v>Higher</v>
      </c>
    </row>
    <row r="1490" spans="1:11" x14ac:dyDescent="0.25">
      <c r="A1490">
        <v>1989</v>
      </c>
      <c r="B1490" t="s">
        <v>12</v>
      </c>
      <c r="C1490">
        <v>11</v>
      </c>
      <c r="D1490" t="s">
        <v>275</v>
      </c>
      <c r="E1490">
        <v>73</v>
      </c>
      <c r="F1490">
        <v>3</v>
      </c>
      <c r="G1490" t="s">
        <v>230</v>
      </c>
      <c r="H1490">
        <v>87</v>
      </c>
      <c r="I1490" t="str">
        <f t="shared" si="47"/>
        <v>Loser</v>
      </c>
      <c r="J1490">
        <f t="shared" si="48"/>
        <v>3</v>
      </c>
      <c r="K1490" t="str">
        <f t="shared" si="2"/>
        <v>Lower</v>
      </c>
    </row>
    <row r="1491" spans="1:11" x14ac:dyDescent="0.25">
      <c r="A1491">
        <v>1989</v>
      </c>
      <c r="B1491" t="s">
        <v>12</v>
      </c>
      <c r="C1491">
        <v>7</v>
      </c>
      <c r="D1491" t="s">
        <v>169</v>
      </c>
      <c r="E1491">
        <v>69</v>
      </c>
      <c r="F1491">
        <v>2</v>
      </c>
      <c r="G1491" t="s">
        <v>8</v>
      </c>
      <c r="H1491">
        <v>92</v>
      </c>
      <c r="I1491" t="str">
        <f t="shared" si="47"/>
        <v>Loser</v>
      </c>
      <c r="J1491">
        <f t="shared" si="48"/>
        <v>2</v>
      </c>
      <c r="K1491" t="str">
        <f t="shared" si="2"/>
        <v>Lower</v>
      </c>
    </row>
    <row r="1492" spans="1:11" x14ac:dyDescent="0.25">
      <c r="A1492">
        <v>1989</v>
      </c>
      <c r="B1492" t="s">
        <v>12</v>
      </c>
      <c r="C1492">
        <v>1</v>
      </c>
      <c r="D1492" t="s">
        <v>36</v>
      </c>
      <c r="E1492">
        <v>72</v>
      </c>
      <c r="F1492">
        <v>9</v>
      </c>
      <c r="G1492" t="s">
        <v>269</v>
      </c>
      <c r="H1492">
        <v>60</v>
      </c>
      <c r="I1492" t="str">
        <f t="shared" si="47"/>
        <v>Winner</v>
      </c>
      <c r="J1492">
        <f t="shared" si="48"/>
        <v>1</v>
      </c>
      <c r="K1492" t="str">
        <f t="shared" si="2"/>
        <v>Higher</v>
      </c>
    </row>
    <row r="1493" spans="1:11" x14ac:dyDescent="0.25">
      <c r="A1493">
        <v>1989</v>
      </c>
      <c r="B1493" t="s">
        <v>12</v>
      </c>
      <c r="C1493">
        <v>12</v>
      </c>
      <c r="D1493" t="s">
        <v>238</v>
      </c>
      <c r="E1493">
        <v>70</v>
      </c>
      <c r="F1493">
        <v>4</v>
      </c>
      <c r="G1493" t="s">
        <v>30</v>
      </c>
      <c r="H1493">
        <v>85</v>
      </c>
      <c r="I1493" t="str">
        <f t="shared" si="47"/>
        <v>Loser</v>
      </c>
      <c r="J1493">
        <f t="shared" si="48"/>
        <v>4</v>
      </c>
      <c r="K1493" t="str">
        <f t="shared" si="2"/>
        <v>Lower</v>
      </c>
    </row>
    <row r="1494" spans="1:11" x14ac:dyDescent="0.25">
      <c r="A1494">
        <v>1989</v>
      </c>
      <c r="B1494" t="s">
        <v>12</v>
      </c>
      <c r="C1494">
        <v>1</v>
      </c>
      <c r="D1494" t="s">
        <v>35</v>
      </c>
      <c r="E1494">
        <v>94</v>
      </c>
      <c r="F1494">
        <v>9</v>
      </c>
      <c r="G1494" t="s">
        <v>145</v>
      </c>
      <c r="H1494">
        <v>68</v>
      </c>
      <c r="I1494" t="str">
        <f t="shared" si="47"/>
        <v>Winner</v>
      </c>
      <c r="J1494">
        <f t="shared" si="48"/>
        <v>1</v>
      </c>
      <c r="K1494" t="str">
        <f t="shared" si="2"/>
        <v>Higher</v>
      </c>
    </row>
    <row r="1495" spans="1:11" x14ac:dyDescent="0.25">
      <c r="A1495">
        <v>1989</v>
      </c>
      <c r="B1495" t="s">
        <v>12</v>
      </c>
      <c r="C1495">
        <v>7</v>
      </c>
      <c r="D1495" t="s">
        <v>125</v>
      </c>
      <c r="E1495">
        <v>63</v>
      </c>
      <c r="F1495">
        <v>2</v>
      </c>
      <c r="G1495" t="s">
        <v>22</v>
      </c>
      <c r="H1495">
        <v>70</v>
      </c>
      <c r="I1495" t="str">
        <f t="shared" si="47"/>
        <v>Loser</v>
      </c>
      <c r="J1495">
        <f t="shared" si="48"/>
        <v>2</v>
      </c>
      <c r="K1495" t="str">
        <f t="shared" si="2"/>
        <v>Lower</v>
      </c>
    </row>
    <row r="1496" spans="1:11" x14ac:dyDescent="0.25">
      <c r="A1496">
        <v>1989</v>
      </c>
      <c r="B1496" t="s">
        <v>12</v>
      </c>
      <c r="C1496">
        <v>11</v>
      </c>
      <c r="D1496" t="s">
        <v>42</v>
      </c>
      <c r="E1496">
        <v>80</v>
      </c>
      <c r="F1496">
        <v>14</v>
      </c>
      <c r="G1496" t="s">
        <v>164</v>
      </c>
      <c r="H1496">
        <v>67</v>
      </c>
      <c r="I1496" t="str">
        <f t="shared" si="47"/>
        <v>Winner</v>
      </c>
      <c r="J1496">
        <f t="shared" si="48"/>
        <v>11</v>
      </c>
      <c r="K1496" t="str">
        <f t="shared" si="2"/>
        <v>Higher</v>
      </c>
    </row>
    <row r="1497" spans="1:11" x14ac:dyDescent="0.25">
      <c r="A1497">
        <v>1989</v>
      </c>
      <c r="B1497" t="s">
        <v>12</v>
      </c>
      <c r="C1497">
        <v>5</v>
      </c>
      <c r="D1497" t="s">
        <v>113</v>
      </c>
      <c r="E1497">
        <v>104</v>
      </c>
      <c r="F1497">
        <v>13</v>
      </c>
      <c r="G1497" t="s">
        <v>325</v>
      </c>
      <c r="H1497">
        <v>88</v>
      </c>
      <c r="I1497" t="str">
        <f t="shared" si="47"/>
        <v>Winner</v>
      </c>
      <c r="J1497">
        <f t="shared" si="48"/>
        <v>5</v>
      </c>
      <c r="K1497" t="str">
        <f t="shared" si="2"/>
        <v>Higher</v>
      </c>
    </row>
    <row r="1498" spans="1:11" x14ac:dyDescent="0.25">
      <c r="A1498">
        <v>1989</v>
      </c>
      <c r="B1498" t="s">
        <v>12</v>
      </c>
      <c r="C1498">
        <v>1</v>
      </c>
      <c r="D1498" t="s">
        <v>43</v>
      </c>
      <c r="E1498">
        <v>124</v>
      </c>
      <c r="F1498">
        <v>9</v>
      </c>
      <c r="G1498" t="s">
        <v>319</v>
      </c>
      <c r="H1498">
        <v>81</v>
      </c>
      <c r="I1498" t="str">
        <f t="shared" si="47"/>
        <v>Winner</v>
      </c>
      <c r="J1498">
        <f t="shared" si="48"/>
        <v>1</v>
      </c>
      <c r="K1498" t="str">
        <f t="shared" si="2"/>
        <v>Higher</v>
      </c>
    </row>
    <row r="1499" spans="1:11" x14ac:dyDescent="0.25">
      <c r="A1499">
        <v>1989</v>
      </c>
      <c r="B1499" t="s">
        <v>12</v>
      </c>
      <c r="C1499">
        <v>5</v>
      </c>
      <c r="D1499" t="s">
        <v>193</v>
      </c>
      <c r="E1499">
        <v>84</v>
      </c>
      <c r="F1499">
        <v>4</v>
      </c>
      <c r="G1499" t="s">
        <v>3</v>
      </c>
      <c r="H1499">
        <v>93</v>
      </c>
      <c r="I1499" t="str">
        <f t="shared" si="47"/>
        <v>Loser</v>
      </c>
      <c r="J1499">
        <f t="shared" si="48"/>
        <v>4</v>
      </c>
      <c r="K1499" t="str">
        <f t="shared" si="2"/>
        <v>Lower</v>
      </c>
    </row>
    <row r="1500" spans="1:11" x14ac:dyDescent="0.25">
      <c r="A1500">
        <v>1989</v>
      </c>
      <c r="B1500" t="s">
        <v>18</v>
      </c>
      <c r="C1500">
        <v>3</v>
      </c>
      <c r="D1500" t="s">
        <v>21</v>
      </c>
      <c r="E1500">
        <v>92</v>
      </c>
      <c r="F1500">
        <v>14</v>
      </c>
      <c r="G1500" t="s">
        <v>95</v>
      </c>
      <c r="H1500">
        <v>87</v>
      </c>
      <c r="I1500" t="str">
        <f t="shared" si="47"/>
        <v>Winner</v>
      </c>
      <c r="J1500">
        <f t="shared" si="48"/>
        <v>3</v>
      </c>
      <c r="K1500" t="str">
        <f t="shared" si="2"/>
        <v>Higher</v>
      </c>
    </row>
    <row r="1501" spans="1:11" x14ac:dyDescent="0.25">
      <c r="A1501">
        <v>1989</v>
      </c>
      <c r="B1501" t="s">
        <v>18</v>
      </c>
      <c r="C1501">
        <v>6</v>
      </c>
      <c r="D1501" t="s">
        <v>160</v>
      </c>
      <c r="E1501">
        <v>70</v>
      </c>
      <c r="F1501">
        <v>11</v>
      </c>
      <c r="G1501" t="s">
        <v>110</v>
      </c>
      <c r="H1501">
        <v>76</v>
      </c>
      <c r="I1501" t="str">
        <f t="shared" si="47"/>
        <v>Loser</v>
      </c>
      <c r="J1501">
        <f t="shared" si="48"/>
        <v>11</v>
      </c>
      <c r="K1501" t="str">
        <f t="shared" si="2"/>
        <v>Lower</v>
      </c>
    </row>
    <row r="1502" spans="1:11" x14ac:dyDescent="0.25">
      <c r="A1502">
        <v>1989</v>
      </c>
      <c r="B1502" t="s">
        <v>18</v>
      </c>
      <c r="C1502">
        <v>3</v>
      </c>
      <c r="D1502" t="s">
        <v>20</v>
      </c>
      <c r="E1502">
        <v>85</v>
      </c>
      <c r="F1502">
        <v>14</v>
      </c>
      <c r="G1502" t="s">
        <v>14</v>
      </c>
      <c r="H1502">
        <v>69</v>
      </c>
      <c r="I1502" t="str">
        <f t="shared" si="47"/>
        <v>Winner</v>
      </c>
      <c r="J1502">
        <f t="shared" si="48"/>
        <v>3</v>
      </c>
      <c r="K1502" t="str">
        <f t="shared" si="2"/>
        <v>Higher</v>
      </c>
    </row>
    <row r="1503" spans="1:11" x14ac:dyDescent="0.25">
      <c r="A1503">
        <v>1989</v>
      </c>
      <c r="B1503" t="s">
        <v>18</v>
      </c>
      <c r="C1503">
        <v>7</v>
      </c>
      <c r="D1503" t="s">
        <v>5</v>
      </c>
      <c r="E1503">
        <v>46</v>
      </c>
      <c r="F1503">
        <v>10</v>
      </c>
      <c r="G1503" t="s">
        <v>119</v>
      </c>
      <c r="H1503">
        <v>68</v>
      </c>
      <c r="I1503" t="str">
        <f t="shared" si="47"/>
        <v>Loser</v>
      </c>
      <c r="J1503">
        <f t="shared" si="48"/>
        <v>10</v>
      </c>
      <c r="K1503" t="str">
        <f t="shared" si="2"/>
        <v>Lower</v>
      </c>
    </row>
    <row r="1504" spans="1:11" x14ac:dyDescent="0.25">
      <c r="A1504">
        <v>1989</v>
      </c>
      <c r="B1504" t="s">
        <v>18</v>
      </c>
      <c r="C1504">
        <v>5</v>
      </c>
      <c r="D1504" t="s">
        <v>97</v>
      </c>
      <c r="E1504">
        <v>81</v>
      </c>
      <c r="F1504">
        <v>12</v>
      </c>
      <c r="G1504" t="s">
        <v>244</v>
      </c>
      <c r="H1504">
        <v>66</v>
      </c>
      <c r="I1504" t="str">
        <f t="shared" si="47"/>
        <v>Winner</v>
      </c>
      <c r="J1504">
        <f t="shared" si="48"/>
        <v>5</v>
      </c>
      <c r="K1504" t="str">
        <f t="shared" si="2"/>
        <v>Higher</v>
      </c>
    </row>
    <row r="1505" spans="1:11" x14ac:dyDescent="0.25">
      <c r="A1505">
        <v>1989</v>
      </c>
      <c r="B1505" t="s">
        <v>18</v>
      </c>
      <c r="C1505">
        <v>2</v>
      </c>
      <c r="D1505" t="s">
        <v>6</v>
      </c>
      <c r="E1505">
        <v>104</v>
      </c>
      <c r="F1505">
        <v>15</v>
      </c>
      <c r="G1505" t="s">
        <v>41</v>
      </c>
      <c r="H1505">
        <v>81</v>
      </c>
      <c r="I1505" t="str">
        <f t="shared" si="47"/>
        <v>Winner</v>
      </c>
      <c r="J1505">
        <f t="shared" si="48"/>
        <v>2</v>
      </c>
      <c r="K1505" t="str">
        <f t="shared" si="2"/>
        <v>Higher</v>
      </c>
    </row>
    <row r="1506" spans="1:11" x14ac:dyDescent="0.25">
      <c r="A1506">
        <v>1989</v>
      </c>
      <c r="B1506" t="s">
        <v>18</v>
      </c>
      <c r="C1506">
        <v>6</v>
      </c>
      <c r="D1506" t="s">
        <v>111</v>
      </c>
      <c r="E1506">
        <v>84</v>
      </c>
      <c r="F1506">
        <v>11</v>
      </c>
      <c r="G1506" t="s">
        <v>200</v>
      </c>
      <c r="H1506">
        <v>86</v>
      </c>
      <c r="I1506" t="str">
        <f t="shared" si="47"/>
        <v>Loser</v>
      </c>
      <c r="J1506">
        <f t="shared" si="48"/>
        <v>11</v>
      </c>
      <c r="K1506" t="str">
        <f t="shared" si="2"/>
        <v>Lower</v>
      </c>
    </row>
    <row r="1507" spans="1:11" x14ac:dyDescent="0.25">
      <c r="A1507">
        <v>1989</v>
      </c>
      <c r="B1507" t="s">
        <v>18</v>
      </c>
      <c r="C1507">
        <v>2</v>
      </c>
      <c r="D1507" t="s">
        <v>8</v>
      </c>
      <c r="E1507">
        <v>99</v>
      </c>
      <c r="F1507">
        <v>15</v>
      </c>
      <c r="G1507" t="s">
        <v>134</v>
      </c>
      <c r="H1507">
        <v>85</v>
      </c>
      <c r="I1507" t="str">
        <f t="shared" si="47"/>
        <v>Winner</v>
      </c>
      <c r="J1507">
        <f t="shared" si="48"/>
        <v>2</v>
      </c>
      <c r="K1507" t="str">
        <f t="shared" si="2"/>
        <v>Higher</v>
      </c>
    </row>
    <row r="1508" spans="1:11" x14ac:dyDescent="0.25">
      <c r="A1508">
        <v>1989</v>
      </c>
      <c r="B1508" t="s">
        <v>18</v>
      </c>
      <c r="C1508">
        <v>6</v>
      </c>
      <c r="D1508" t="s">
        <v>324</v>
      </c>
      <c r="E1508">
        <v>90</v>
      </c>
      <c r="F1508">
        <v>11</v>
      </c>
      <c r="G1508" t="s">
        <v>275</v>
      </c>
      <c r="H1508">
        <v>94</v>
      </c>
      <c r="I1508" t="str">
        <f t="shared" si="47"/>
        <v>Loser</v>
      </c>
      <c r="J1508">
        <f t="shared" si="48"/>
        <v>11</v>
      </c>
      <c r="K1508" t="str">
        <f t="shared" si="2"/>
        <v>Lower</v>
      </c>
    </row>
    <row r="1509" spans="1:11" x14ac:dyDescent="0.25">
      <c r="A1509">
        <v>1989</v>
      </c>
      <c r="B1509" t="s">
        <v>18</v>
      </c>
      <c r="C1509">
        <v>7</v>
      </c>
      <c r="D1509" t="s">
        <v>169</v>
      </c>
      <c r="E1509">
        <v>85</v>
      </c>
      <c r="F1509">
        <v>10</v>
      </c>
      <c r="G1509" t="s">
        <v>177</v>
      </c>
      <c r="H1509">
        <v>74</v>
      </c>
      <c r="I1509" t="str">
        <f t="shared" si="47"/>
        <v>Winner</v>
      </c>
      <c r="J1509">
        <f t="shared" si="48"/>
        <v>7</v>
      </c>
      <c r="K1509" t="str">
        <f t="shared" si="2"/>
        <v>Higher</v>
      </c>
    </row>
    <row r="1510" spans="1:11" x14ac:dyDescent="0.25">
      <c r="A1510">
        <v>1989</v>
      </c>
      <c r="B1510" t="s">
        <v>18</v>
      </c>
      <c r="C1510">
        <v>3</v>
      </c>
      <c r="D1510" t="s">
        <v>230</v>
      </c>
      <c r="E1510">
        <v>60</v>
      </c>
      <c r="F1510">
        <v>14</v>
      </c>
      <c r="G1510" t="s">
        <v>273</v>
      </c>
      <c r="H1510">
        <v>51</v>
      </c>
      <c r="I1510" t="str">
        <f t="shared" si="47"/>
        <v>Winner</v>
      </c>
      <c r="J1510">
        <f t="shared" si="48"/>
        <v>3</v>
      </c>
      <c r="K1510" t="str">
        <f t="shared" si="2"/>
        <v>Higher</v>
      </c>
    </row>
    <row r="1511" spans="1:11" x14ac:dyDescent="0.25">
      <c r="A1511">
        <v>1989</v>
      </c>
      <c r="B1511" t="s">
        <v>18</v>
      </c>
      <c r="C1511">
        <v>4</v>
      </c>
      <c r="D1511" t="s">
        <v>226</v>
      </c>
      <c r="E1511">
        <v>87</v>
      </c>
      <c r="F1511">
        <v>13</v>
      </c>
      <c r="G1511" t="s">
        <v>318</v>
      </c>
      <c r="H1511">
        <v>73</v>
      </c>
      <c r="I1511" t="str">
        <f t="shared" si="47"/>
        <v>Winner</v>
      </c>
      <c r="J1511">
        <f t="shared" si="48"/>
        <v>4</v>
      </c>
      <c r="K1511" t="str">
        <f t="shared" si="2"/>
        <v>Higher</v>
      </c>
    </row>
    <row r="1512" spans="1:11" x14ac:dyDescent="0.25">
      <c r="A1512">
        <v>1989</v>
      </c>
      <c r="B1512" t="s">
        <v>18</v>
      </c>
      <c r="C1512">
        <v>8</v>
      </c>
      <c r="D1512" t="s">
        <v>107</v>
      </c>
      <c r="E1512">
        <v>65</v>
      </c>
      <c r="F1512">
        <v>9</v>
      </c>
      <c r="G1512" t="s">
        <v>23</v>
      </c>
      <c r="H1512">
        <v>81</v>
      </c>
      <c r="I1512" t="str">
        <f t="shared" si="47"/>
        <v>Loser</v>
      </c>
      <c r="J1512">
        <f t="shared" si="48"/>
        <v>9</v>
      </c>
      <c r="K1512" t="str">
        <f t="shared" si="2"/>
        <v>Lower</v>
      </c>
    </row>
    <row r="1513" spans="1:11" x14ac:dyDescent="0.25">
      <c r="A1513">
        <v>1989</v>
      </c>
      <c r="B1513" t="s">
        <v>18</v>
      </c>
      <c r="C1513">
        <v>1</v>
      </c>
      <c r="D1513" t="s">
        <v>13</v>
      </c>
      <c r="E1513">
        <v>50</v>
      </c>
      <c r="F1513">
        <v>16</v>
      </c>
      <c r="G1513" t="s">
        <v>146</v>
      </c>
      <c r="H1513">
        <v>49</v>
      </c>
      <c r="I1513" t="str">
        <f t="shared" si="47"/>
        <v>Winner</v>
      </c>
      <c r="J1513">
        <f t="shared" si="48"/>
        <v>1</v>
      </c>
      <c r="K1513" t="str">
        <f t="shared" si="2"/>
        <v>Higher</v>
      </c>
    </row>
    <row r="1514" spans="1:11" x14ac:dyDescent="0.25">
      <c r="A1514">
        <v>1989</v>
      </c>
      <c r="B1514" t="s">
        <v>18</v>
      </c>
      <c r="C1514">
        <v>2</v>
      </c>
      <c r="D1514" t="s">
        <v>94</v>
      </c>
      <c r="E1514">
        <v>93</v>
      </c>
      <c r="F1514">
        <v>15</v>
      </c>
      <c r="G1514" t="s">
        <v>45</v>
      </c>
      <c r="H1514">
        <v>79</v>
      </c>
      <c r="I1514" t="str">
        <f t="shared" si="47"/>
        <v>Winner</v>
      </c>
      <c r="J1514">
        <f t="shared" si="48"/>
        <v>2</v>
      </c>
      <c r="K1514" t="str">
        <f t="shared" si="2"/>
        <v>Higher</v>
      </c>
    </row>
    <row r="1515" spans="1:11" x14ac:dyDescent="0.25">
      <c r="A1515">
        <v>1989</v>
      </c>
      <c r="B1515" t="s">
        <v>18</v>
      </c>
      <c r="C1515">
        <v>7</v>
      </c>
      <c r="D1515" t="s">
        <v>37</v>
      </c>
      <c r="E1515">
        <v>84</v>
      </c>
      <c r="F1515">
        <v>10</v>
      </c>
      <c r="G1515" t="s">
        <v>109</v>
      </c>
      <c r="H1515">
        <v>74</v>
      </c>
      <c r="I1515" t="str">
        <f t="shared" si="47"/>
        <v>Winner</v>
      </c>
      <c r="J1515">
        <f t="shared" si="48"/>
        <v>7</v>
      </c>
      <c r="K1515" t="str">
        <f t="shared" si="2"/>
        <v>Higher</v>
      </c>
    </row>
    <row r="1516" spans="1:11" x14ac:dyDescent="0.25">
      <c r="A1516">
        <v>1989</v>
      </c>
      <c r="B1516" t="s">
        <v>18</v>
      </c>
      <c r="C1516">
        <v>6</v>
      </c>
      <c r="D1516" t="s">
        <v>105</v>
      </c>
      <c r="E1516">
        <v>75</v>
      </c>
      <c r="F1516">
        <v>11</v>
      </c>
      <c r="G1516" t="s">
        <v>42</v>
      </c>
      <c r="H1516">
        <v>86</v>
      </c>
      <c r="I1516" t="str">
        <f t="shared" si="47"/>
        <v>Loser</v>
      </c>
      <c r="J1516">
        <f t="shared" si="48"/>
        <v>11</v>
      </c>
      <c r="K1516" t="str">
        <f t="shared" si="2"/>
        <v>Lower</v>
      </c>
    </row>
    <row r="1517" spans="1:11" x14ac:dyDescent="0.25">
      <c r="A1517">
        <v>1989</v>
      </c>
      <c r="B1517" t="s">
        <v>18</v>
      </c>
      <c r="C1517">
        <v>4</v>
      </c>
      <c r="D1517" t="s">
        <v>30</v>
      </c>
      <c r="E1517">
        <v>68</v>
      </c>
      <c r="F1517">
        <v>13</v>
      </c>
      <c r="G1517" t="s">
        <v>323</v>
      </c>
      <c r="H1517">
        <v>56</v>
      </c>
      <c r="I1517" t="str">
        <f t="shared" si="47"/>
        <v>Winner</v>
      </c>
      <c r="J1517">
        <f t="shared" si="48"/>
        <v>4</v>
      </c>
      <c r="K1517" t="str">
        <f t="shared" si="2"/>
        <v>Higher</v>
      </c>
    </row>
    <row r="1518" spans="1:11" x14ac:dyDescent="0.25">
      <c r="A1518">
        <v>1989</v>
      </c>
      <c r="B1518" t="s">
        <v>18</v>
      </c>
      <c r="C1518">
        <v>5</v>
      </c>
      <c r="D1518" t="s">
        <v>25</v>
      </c>
      <c r="E1518">
        <v>63</v>
      </c>
      <c r="F1518">
        <v>12</v>
      </c>
      <c r="G1518" t="s">
        <v>238</v>
      </c>
      <c r="H1518">
        <v>66</v>
      </c>
      <c r="I1518" t="str">
        <f t="shared" si="47"/>
        <v>Loser</v>
      </c>
      <c r="J1518">
        <f t="shared" si="48"/>
        <v>12</v>
      </c>
      <c r="K1518" t="str">
        <f t="shared" si="2"/>
        <v>Lower</v>
      </c>
    </row>
    <row r="1519" spans="1:11" x14ac:dyDescent="0.25">
      <c r="A1519">
        <v>1989</v>
      </c>
      <c r="B1519" t="s">
        <v>18</v>
      </c>
      <c r="C1519">
        <v>8</v>
      </c>
      <c r="D1519" t="s">
        <v>116</v>
      </c>
      <c r="E1519">
        <v>70</v>
      </c>
      <c r="F1519">
        <v>9</v>
      </c>
      <c r="G1519" t="s">
        <v>145</v>
      </c>
      <c r="H1519">
        <v>83</v>
      </c>
      <c r="I1519" t="str">
        <f t="shared" si="47"/>
        <v>Loser</v>
      </c>
      <c r="J1519">
        <f t="shared" si="48"/>
        <v>9</v>
      </c>
      <c r="K1519" t="str">
        <f t="shared" si="2"/>
        <v>Lower</v>
      </c>
    </row>
    <row r="1520" spans="1:11" x14ac:dyDescent="0.25">
      <c r="A1520">
        <v>1989</v>
      </c>
      <c r="B1520" t="s">
        <v>18</v>
      </c>
      <c r="C1520">
        <v>1</v>
      </c>
      <c r="D1520" t="s">
        <v>35</v>
      </c>
      <c r="E1520">
        <v>94</v>
      </c>
      <c r="F1520">
        <v>16</v>
      </c>
      <c r="G1520" t="s">
        <v>172</v>
      </c>
      <c r="H1520">
        <v>60</v>
      </c>
      <c r="I1520" t="str">
        <f t="shared" si="47"/>
        <v>Winner</v>
      </c>
      <c r="J1520">
        <f t="shared" si="48"/>
        <v>1</v>
      </c>
      <c r="K1520" t="str">
        <f t="shared" si="2"/>
        <v>Higher</v>
      </c>
    </row>
    <row r="1521" spans="1:11" x14ac:dyDescent="0.25">
      <c r="A1521">
        <v>1989</v>
      </c>
      <c r="B1521" t="s">
        <v>18</v>
      </c>
      <c r="C1521">
        <v>2</v>
      </c>
      <c r="D1521" t="s">
        <v>22</v>
      </c>
      <c r="E1521">
        <v>90</v>
      </c>
      <c r="F1521">
        <v>15</v>
      </c>
      <c r="G1521" t="s">
        <v>252</v>
      </c>
      <c r="H1521">
        <v>69</v>
      </c>
      <c r="I1521" t="str">
        <f t="shared" si="47"/>
        <v>Winner</v>
      </c>
      <c r="J1521">
        <f t="shared" si="48"/>
        <v>2</v>
      </c>
      <c r="K1521" t="str">
        <f t="shared" si="2"/>
        <v>Higher</v>
      </c>
    </row>
    <row r="1522" spans="1:11" x14ac:dyDescent="0.25">
      <c r="A1522">
        <v>1989</v>
      </c>
      <c r="B1522" t="s">
        <v>18</v>
      </c>
      <c r="C1522">
        <v>7</v>
      </c>
      <c r="D1522" t="s">
        <v>125</v>
      </c>
      <c r="E1522">
        <v>84</v>
      </c>
      <c r="F1522">
        <v>10</v>
      </c>
      <c r="G1522" t="s">
        <v>139</v>
      </c>
      <c r="H1522">
        <v>68</v>
      </c>
      <c r="I1522" t="str">
        <f t="shared" si="47"/>
        <v>Winner</v>
      </c>
      <c r="J1522">
        <f t="shared" si="48"/>
        <v>7</v>
      </c>
      <c r="K1522" t="str">
        <f t="shared" si="2"/>
        <v>Higher</v>
      </c>
    </row>
    <row r="1523" spans="1:11" x14ac:dyDescent="0.25">
      <c r="A1523">
        <v>1989</v>
      </c>
      <c r="B1523" t="s">
        <v>18</v>
      </c>
      <c r="C1523">
        <v>3</v>
      </c>
      <c r="D1523" t="s">
        <v>189</v>
      </c>
      <c r="E1523">
        <v>78</v>
      </c>
      <c r="F1523">
        <v>14</v>
      </c>
      <c r="G1523" t="s">
        <v>164</v>
      </c>
      <c r="H1523">
        <v>80</v>
      </c>
      <c r="I1523" t="str">
        <f t="shared" si="47"/>
        <v>Loser</v>
      </c>
      <c r="J1523">
        <f t="shared" si="48"/>
        <v>14</v>
      </c>
      <c r="K1523" t="str">
        <f t="shared" si="2"/>
        <v>Lower</v>
      </c>
    </row>
    <row r="1524" spans="1:11" x14ac:dyDescent="0.25">
      <c r="A1524">
        <v>1989</v>
      </c>
      <c r="B1524" t="s">
        <v>18</v>
      </c>
      <c r="C1524">
        <v>4</v>
      </c>
      <c r="D1524" t="s">
        <v>103</v>
      </c>
      <c r="E1524">
        <v>83</v>
      </c>
      <c r="F1524">
        <v>13</v>
      </c>
      <c r="G1524" t="s">
        <v>325</v>
      </c>
      <c r="H1524">
        <v>97</v>
      </c>
      <c r="I1524" t="str">
        <f t="shared" si="47"/>
        <v>Loser</v>
      </c>
      <c r="J1524">
        <f t="shared" si="48"/>
        <v>13</v>
      </c>
      <c r="K1524" t="str">
        <f t="shared" si="2"/>
        <v>Lower</v>
      </c>
    </row>
    <row r="1525" spans="1:11" x14ac:dyDescent="0.25">
      <c r="A1525">
        <v>1989</v>
      </c>
      <c r="B1525" t="s">
        <v>18</v>
      </c>
      <c r="C1525">
        <v>5</v>
      </c>
      <c r="D1525" t="s">
        <v>113</v>
      </c>
      <c r="E1525">
        <v>100</v>
      </c>
      <c r="F1525">
        <v>12</v>
      </c>
      <c r="G1525" t="s">
        <v>243</v>
      </c>
      <c r="H1525">
        <v>97</v>
      </c>
      <c r="I1525" t="str">
        <f t="shared" si="47"/>
        <v>Winner</v>
      </c>
      <c r="J1525">
        <f t="shared" si="48"/>
        <v>5</v>
      </c>
      <c r="K1525" t="str">
        <f t="shared" si="2"/>
        <v>Higher</v>
      </c>
    </row>
    <row r="1526" spans="1:11" x14ac:dyDescent="0.25">
      <c r="A1526">
        <v>1989</v>
      </c>
      <c r="B1526" t="s">
        <v>18</v>
      </c>
      <c r="C1526">
        <v>8</v>
      </c>
      <c r="D1526" t="s">
        <v>315</v>
      </c>
      <c r="E1526">
        <v>74</v>
      </c>
      <c r="F1526">
        <v>9</v>
      </c>
      <c r="G1526" t="s">
        <v>319</v>
      </c>
      <c r="H1526">
        <v>83</v>
      </c>
      <c r="I1526" t="str">
        <f t="shared" si="47"/>
        <v>Loser</v>
      </c>
      <c r="J1526">
        <f t="shared" si="48"/>
        <v>9</v>
      </c>
      <c r="K1526" t="str">
        <f t="shared" si="2"/>
        <v>Lower</v>
      </c>
    </row>
    <row r="1527" spans="1:11" x14ac:dyDescent="0.25">
      <c r="A1527">
        <v>1989</v>
      </c>
      <c r="B1527" t="s">
        <v>18</v>
      </c>
      <c r="C1527">
        <v>1</v>
      </c>
      <c r="D1527" t="s">
        <v>43</v>
      </c>
      <c r="E1527">
        <v>72</v>
      </c>
      <c r="F1527">
        <v>16</v>
      </c>
      <c r="G1527" t="s">
        <v>170</v>
      </c>
      <c r="H1527">
        <v>71</v>
      </c>
      <c r="I1527" t="str">
        <f t="shared" si="47"/>
        <v>Winner</v>
      </c>
      <c r="J1527">
        <f t="shared" si="48"/>
        <v>1</v>
      </c>
      <c r="K1527" t="str">
        <f t="shared" si="2"/>
        <v>Higher</v>
      </c>
    </row>
    <row r="1528" spans="1:11" x14ac:dyDescent="0.25">
      <c r="A1528">
        <v>1989</v>
      </c>
      <c r="B1528" t="s">
        <v>18</v>
      </c>
      <c r="C1528">
        <v>4</v>
      </c>
      <c r="D1528" t="s">
        <v>3</v>
      </c>
      <c r="E1528">
        <v>76</v>
      </c>
      <c r="F1528">
        <v>13</v>
      </c>
      <c r="G1528" t="s">
        <v>156</v>
      </c>
      <c r="H1528">
        <v>71</v>
      </c>
      <c r="I1528" t="str">
        <f t="shared" si="47"/>
        <v>Winner</v>
      </c>
      <c r="J1528">
        <f t="shared" si="48"/>
        <v>4</v>
      </c>
      <c r="K1528" t="str">
        <f t="shared" si="2"/>
        <v>Higher</v>
      </c>
    </row>
    <row r="1529" spans="1:11" x14ac:dyDescent="0.25">
      <c r="A1529">
        <v>1989</v>
      </c>
      <c r="B1529" t="s">
        <v>18</v>
      </c>
      <c r="C1529">
        <v>5</v>
      </c>
      <c r="D1529" t="s">
        <v>193</v>
      </c>
      <c r="E1529">
        <v>120</v>
      </c>
      <c r="F1529">
        <v>12</v>
      </c>
      <c r="G1529" t="s">
        <v>322</v>
      </c>
      <c r="H1529">
        <v>101</v>
      </c>
      <c r="I1529" t="str">
        <f t="shared" si="47"/>
        <v>Winner</v>
      </c>
      <c r="J1529">
        <f t="shared" si="48"/>
        <v>5</v>
      </c>
      <c r="K1529" t="str">
        <f t="shared" si="2"/>
        <v>Higher</v>
      </c>
    </row>
    <row r="1530" spans="1:11" x14ac:dyDescent="0.25">
      <c r="A1530">
        <v>1989</v>
      </c>
      <c r="B1530" t="s">
        <v>18</v>
      </c>
      <c r="C1530">
        <v>8</v>
      </c>
      <c r="D1530" t="s">
        <v>38</v>
      </c>
      <c r="E1530">
        <v>64</v>
      </c>
      <c r="F1530">
        <v>9</v>
      </c>
      <c r="G1530" t="s">
        <v>269</v>
      </c>
      <c r="H1530">
        <v>68</v>
      </c>
      <c r="I1530" t="str">
        <f t="shared" si="47"/>
        <v>Loser</v>
      </c>
      <c r="J1530">
        <f t="shared" si="48"/>
        <v>9</v>
      </c>
      <c r="K1530" t="str">
        <f t="shared" si="2"/>
        <v>Lower</v>
      </c>
    </row>
    <row r="1531" spans="1:11" x14ac:dyDescent="0.25">
      <c r="A1531">
        <v>1989</v>
      </c>
      <c r="B1531" t="s">
        <v>18</v>
      </c>
      <c r="C1531">
        <v>1</v>
      </c>
      <c r="D1531" t="s">
        <v>36</v>
      </c>
      <c r="E1531">
        <v>77</v>
      </c>
      <c r="F1531">
        <v>16</v>
      </c>
      <c r="G1531" t="s">
        <v>256</v>
      </c>
      <c r="H1531">
        <v>71</v>
      </c>
      <c r="I1531" t="str">
        <f t="shared" si="47"/>
        <v>Winner</v>
      </c>
      <c r="J1531">
        <f t="shared" si="48"/>
        <v>1</v>
      </c>
      <c r="K1531" t="str">
        <f t="shared" si="2"/>
        <v>Higher</v>
      </c>
    </row>
    <row r="1532" spans="1:11" x14ac:dyDescent="0.25">
      <c r="A1532">
        <v>1988</v>
      </c>
      <c r="B1532" t="s">
        <v>0</v>
      </c>
      <c r="C1532">
        <v>6</v>
      </c>
      <c r="D1532" t="s">
        <v>1</v>
      </c>
      <c r="E1532">
        <v>83</v>
      </c>
      <c r="F1532">
        <v>1</v>
      </c>
      <c r="G1532" t="s">
        <v>43</v>
      </c>
      <c r="H1532">
        <v>79</v>
      </c>
      <c r="I1532" t="str">
        <f t="shared" si="47"/>
        <v>Winner</v>
      </c>
      <c r="J1532">
        <f t="shared" si="48"/>
        <v>6</v>
      </c>
      <c r="K1532" t="str">
        <f t="shared" si="2"/>
        <v>Higher</v>
      </c>
    </row>
    <row r="1533" spans="1:11" x14ac:dyDescent="0.25">
      <c r="A1533">
        <v>1988</v>
      </c>
      <c r="B1533" t="s">
        <v>2</v>
      </c>
      <c r="C1533">
        <v>1</v>
      </c>
      <c r="D1533" t="s">
        <v>35</v>
      </c>
      <c r="E1533">
        <v>78</v>
      </c>
      <c r="F1533">
        <v>1</v>
      </c>
      <c r="G1533" t="s">
        <v>43</v>
      </c>
      <c r="H1533">
        <v>86</v>
      </c>
      <c r="I1533" t="str">
        <f t="shared" si="47"/>
        <v>Loser</v>
      </c>
      <c r="J1533">
        <f t="shared" si="48"/>
        <v>1</v>
      </c>
      <c r="K1533" t="str">
        <f t="shared" si="2"/>
        <v>Lower</v>
      </c>
    </row>
    <row r="1534" spans="1:11" x14ac:dyDescent="0.25">
      <c r="A1534">
        <v>1988</v>
      </c>
      <c r="B1534" t="s">
        <v>2</v>
      </c>
      <c r="C1534">
        <v>6</v>
      </c>
      <c r="D1534" t="s">
        <v>1</v>
      </c>
      <c r="E1534">
        <v>66</v>
      </c>
      <c r="F1534">
        <v>2</v>
      </c>
      <c r="G1534" t="s">
        <v>22</v>
      </c>
      <c r="H1534">
        <v>59</v>
      </c>
      <c r="I1534" t="str">
        <f t="shared" si="47"/>
        <v>Winner</v>
      </c>
      <c r="J1534">
        <f t="shared" si="48"/>
        <v>6</v>
      </c>
      <c r="K1534" t="str">
        <f t="shared" si="2"/>
        <v>Higher</v>
      </c>
    </row>
    <row r="1535" spans="1:11" x14ac:dyDescent="0.25">
      <c r="A1535">
        <v>1988</v>
      </c>
      <c r="B1535" t="s">
        <v>4</v>
      </c>
      <c r="C1535">
        <v>1</v>
      </c>
      <c r="D1535" t="s">
        <v>35</v>
      </c>
      <c r="E1535">
        <v>70</v>
      </c>
      <c r="F1535">
        <v>2</v>
      </c>
      <c r="G1535" t="s">
        <v>94</v>
      </c>
      <c r="H1535">
        <v>52</v>
      </c>
      <c r="I1535" t="str">
        <f t="shared" si="47"/>
        <v>Winner</v>
      </c>
      <c r="J1535">
        <f t="shared" si="48"/>
        <v>1</v>
      </c>
      <c r="K1535" t="str">
        <f t="shared" si="2"/>
        <v>Higher</v>
      </c>
    </row>
    <row r="1536" spans="1:11" x14ac:dyDescent="0.25">
      <c r="A1536">
        <v>1988</v>
      </c>
      <c r="B1536" t="s">
        <v>4</v>
      </c>
      <c r="C1536">
        <v>4</v>
      </c>
      <c r="D1536" t="s">
        <v>105</v>
      </c>
      <c r="E1536">
        <v>58</v>
      </c>
      <c r="F1536">
        <v>6</v>
      </c>
      <c r="G1536" t="s">
        <v>1</v>
      </c>
      <c r="H1536">
        <v>71</v>
      </c>
      <c r="I1536" t="str">
        <f t="shared" si="47"/>
        <v>Loser</v>
      </c>
      <c r="J1536">
        <f t="shared" si="48"/>
        <v>6</v>
      </c>
      <c r="K1536" t="str">
        <f t="shared" si="2"/>
        <v>Lower</v>
      </c>
    </row>
    <row r="1537" spans="1:11" x14ac:dyDescent="0.25">
      <c r="A1537">
        <v>1988</v>
      </c>
      <c r="B1537" t="s">
        <v>4</v>
      </c>
      <c r="C1537">
        <v>1</v>
      </c>
      <c r="D1537" t="s">
        <v>43</v>
      </c>
      <c r="E1537">
        <v>78</v>
      </c>
      <c r="F1537">
        <v>6</v>
      </c>
      <c r="G1537" t="s">
        <v>40</v>
      </c>
      <c r="H1537">
        <v>59</v>
      </c>
      <c r="I1537" t="str">
        <f t="shared" si="47"/>
        <v>Winner</v>
      </c>
      <c r="J1537">
        <f t="shared" si="48"/>
        <v>1</v>
      </c>
      <c r="K1537" t="str">
        <f t="shared" si="2"/>
        <v>Higher</v>
      </c>
    </row>
    <row r="1538" spans="1:11" x14ac:dyDescent="0.25">
      <c r="A1538">
        <v>1988</v>
      </c>
      <c r="B1538" t="s">
        <v>4</v>
      </c>
      <c r="C1538">
        <v>1</v>
      </c>
      <c r="D1538" t="s">
        <v>24</v>
      </c>
      <c r="E1538">
        <v>53</v>
      </c>
      <c r="F1538">
        <v>2</v>
      </c>
      <c r="G1538" t="s">
        <v>22</v>
      </c>
      <c r="H1538">
        <v>63</v>
      </c>
      <c r="I1538" t="str">
        <f t="shared" ref="I1538:I1601" si="49">IF($E1538&gt;$H1538,"Winner","Loser")</f>
        <v>Loser</v>
      </c>
      <c r="J1538">
        <f t="shared" ref="J1538:J1601" si="50">IF($E1538&gt;$H1538,$C1538,$F1538)</f>
        <v>2</v>
      </c>
      <c r="K1538" t="str">
        <f t="shared" si="2"/>
        <v>Lower</v>
      </c>
    </row>
    <row r="1539" spans="1:11" x14ac:dyDescent="0.25">
      <c r="A1539">
        <v>1988</v>
      </c>
      <c r="B1539" t="s">
        <v>7</v>
      </c>
      <c r="C1539">
        <v>1</v>
      </c>
      <c r="D1539" t="s">
        <v>35</v>
      </c>
      <c r="E1539">
        <v>99</v>
      </c>
      <c r="F1539">
        <v>5</v>
      </c>
      <c r="G1539" t="s">
        <v>226</v>
      </c>
      <c r="H1539">
        <v>79</v>
      </c>
      <c r="I1539" t="str">
        <f t="shared" si="49"/>
        <v>Winner</v>
      </c>
      <c r="J1539">
        <f t="shared" si="50"/>
        <v>1</v>
      </c>
      <c r="K1539" t="str">
        <f t="shared" si="2"/>
        <v>Higher</v>
      </c>
    </row>
    <row r="1540" spans="1:11" x14ac:dyDescent="0.25">
      <c r="A1540">
        <v>1988</v>
      </c>
      <c r="B1540" t="s">
        <v>7</v>
      </c>
      <c r="C1540">
        <v>1</v>
      </c>
      <c r="D1540" t="s">
        <v>102</v>
      </c>
      <c r="E1540">
        <v>70</v>
      </c>
      <c r="F1540">
        <v>4</v>
      </c>
      <c r="G1540" t="s">
        <v>105</v>
      </c>
      <c r="H1540">
        <v>73</v>
      </c>
      <c r="I1540" t="str">
        <f t="shared" si="49"/>
        <v>Loser</v>
      </c>
      <c r="J1540">
        <f t="shared" si="50"/>
        <v>4</v>
      </c>
      <c r="K1540" t="str">
        <f t="shared" si="2"/>
        <v>Lower</v>
      </c>
    </row>
    <row r="1541" spans="1:11" x14ac:dyDescent="0.25">
      <c r="A1541">
        <v>1988</v>
      </c>
      <c r="B1541" t="s">
        <v>7</v>
      </c>
      <c r="C1541">
        <v>3</v>
      </c>
      <c r="D1541" t="s">
        <v>21</v>
      </c>
      <c r="E1541">
        <v>69</v>
      </c>
      <c r="F1541">
        <v>2</v>
      </c>
      <c r="G1541" t="s">
        <v>94</v>
      </c>
      <c r="H1541">
        <v>78</v>
      </c>
      <c r="I1541" t="str">
        <f t="shared" si="49"/>
        <v>Loser</v>
      </c>
      <c r="J1541">
        <f t="shared" si="50"/>
        <v>2</v>
      </c>
      <c r="K1541" t="str">
        <f t="shared" si="2"/>
        <v>Lower</v>
      </c>
    </row>
    <row r="1542" spans="1:11" x14ac:dyDescent="0.25">
      <c r="A1542">
        <v>1988</v>
      </c>
      <c r="B1542" t="s">
        <v>7</v>
      </c>
      <c r="C1542">
        <v>6</v>
      </c>
      <c r="D1542" t="s">
        <v>1</v>
      </c>
      <c r="E1542">
        <v>77</v>
      </c>
      <c r="F1542">
        <v>7</v>
      </c>
      <c r="G1542" t="s">
        <v>107</v>
      </c>
      <c r="H1542">
        <v>64</v>
      </c>
      <c r="I1542" t="str">
        <f t="shared" si="49"/>
        <v>Winner</v>
      </c>
      <c r="J1542">
        <f t="shared" si="50"/>
        <v>6</v>
      </c>
      <c r="K1542" t="str">
        <f t="shared" si="2"/>
        <v>Higher</v>
      </c>
    </row>
    <row r="1543" spans="1:11" x14ac:dyDescent="0.25">
      <c r="A1543">
        <v>1988</v>
      </c>
      <c r="B1543" t="s">
        <v>7</v>
      </c>
      <c r="C1543">
        <v>6</v>
      </c>
      <c r="D1543" t="s">
        <v>40</v>
      </c>
      <c r="E1543">
        <v>80</v>
      </c>
      <c r="F1543">
        <v>2</v>
      </c>
      <c r="G1543" t="s">
        <v>91</v>
      </c>
      <c r="H1543">
        <v>74</v>
      </c>
      <c r="I1543" t="str">
        <f t="shared" si="49"/>
        <v>Winner</v>
      </c>
      <c r="J1543">
        <f t="shared" si="50"/>
        <v>6</v>
      </c>
      <c r="K1543" t="str">
        <f t="shared" si="2"/>
        <v>Higher</v>
      </c>
    </row>
    <row r="1544" spans="1:11" x14ac:dyDescent="0.25">
      <c r="A1544">
        <v>1988</v>
      </c>
      <c r="B1544" t="s">
        <v>7</v>
      </c>
      <c r="C1544">
        <v>1</v>
      </c>
      <c r="D1544" t="s">
        <v>24</v>
      </c>
      <c r="E1544">
        <v>69</v>
      </c>
      <c r="F1544">
        <v>13</v>
      </c>
      <c r="G1544" t="s">
        <v>132</v>
      </c>
      <c r="H1544">
        <v>47</v>
      </c>
      <c r="I1544" t="str">
        <f t="shared" si="49"/>
        <v>Winner</v>
      </c>
      <c r="J1544">
        <f t="shared" si="50"/>
        <v>1</v>
      </c>
      <c r="K1544" t="str">
        <f t="shared" si="2"/>
        <v>Higher</v>
      </c>
    </row>
    <row r="1545" spans="1:11" x14ac:dyDescent="0.25">
      <c r="A1545">
        <v>1988</v>
      </c>
      <c r="B1545" t="s">
        <v>7</v>
      </c>
      <c r="C1545">
        <v>1</v>
      </c>
      <c r="D1545" t="s">
        <v>43</v>
      </c>
      <c r="E1545">
        <v>108</v>
      </c>
      <c r="F1545">
        <v>5</v>
      </c>
      <c r="G1545" t="s">
        <v>3</v>
      </c>
      <c r="H1545">
        <v>98</v>
      </c>
      <c r="I1545" t="str">
        <f t="shared" si="49"/>
        <v>Winner</v>
      </c>
      <c r="J1545">
        <f t="shared" si="50"/>
        <v>1</v>
      </c>
      <c r="K1545" t="str">
        <f t="shared" si="2"/>
        <v>Higher</v>
      </c>
    </row>
    <row r="1546" spans="1:11" x14ac:dyDescent="0.25">
      <c r="A1546">
        <v>1988</v>
      </c>
      <c r="B1546" t="s">
        <v>7</v>
      </c>
      <c r="C1546">
        <v>11</v>
      </c>
      <c r="D1546" t="s">
        <v>276</v>
      </c>
      <c r="E1546">
        <v>72</v>
      </c>
      <c r="F1546">
        <v>2</v>
      </c>
      <c r="G1546" t="s">
        <v>22</v>
      </c>
      <c r="H1546">
        <v>73</v>
      </c>
      <c r="I1546" t="str">
        <f t="shared" si="49"/>
        <v>Loser</v>
      </c>
      <c r="J1546">
        <f t="shared" si="50"/>
        <v>2</v>
      </c>
      <c r="K1546" t="str">
        <f t="shared" si="2"/>
        <v>Lower</v>
      </c>
    </row>
    <row r="1547" spans="1:11" x14ac:dyDescent="0.25">
      <c r="A1547">
        <v>1988</v>
      </c>
      <c r="B1547" t="s">
        <v>12</v>
      </c>
      <c r="C1547">
        <v>5</v>
      </c>
      <c r="D1547" t="s">
        <v>226</v>
      </c>
      <c r="E1547">
        <v>104</v>
      </c>
      <c r="F1547">
        <v>4</v>
      </c>
      <c r="G1547" t="s">
        <v>30</v>
      </c>
      <c r="H1547">
        <v>86</v>
      </c>
      <c r="I1547" t="str">
        <f t="shared" si="49"/>
        <v>Winner</v>
      </c>
      <c r="J1547">
        <f t="shared" si="50"/>
        <v>5</v>
      </c>
      <c r="K1547" t="str">
        <f t="shared" si="2"/>
        <v>Higher</v>
      </c>
    </row>
    <row r="1548" spans="1:11" x14ac:dyDescent="0.25">
      <c r="A1548">
        <v>1988</v>
      </c>
      <c r="B1548" t="s">
        <v>12</v>
      </c>
      <c r="C1548">
        <v>5</v>
      </c>
      <c r="D1548" t="s">
        <v>160</v>
      </c>
      <c r="E1548">
        <v>55</v>
      </c>
      <c r="F1548">
        <v>13</v>
      </c>
      <c r="G1548" t="s">
        <v>132</v>
      </c>
      <c r="H1548">
        <v>59</v>
      </c>
      <c r="I1548" t="str">
        <f t="shared" si="49"/>
        <v>Loser</v>
      </c>
      <c r="J1548">
        <f t="shared" si="50"/>
        <v>13</v>
      </c>
      <c r="K1548" t="str">
        <f t="shared" si="2"/>
        <v>Lower</v>
      </c>
    </row>
    <row r="1549" spans="1:11" x14ac:dyDescent="0.25">
      <c r="A1549">
        <v>1988</v>
      </c>
      <c r="B1549" t="s">
        <v>12</v>
      </c>
      <c r="C1549">
        <v>7</v>
      </c>
      <c r="D1549" t="s">
        <v>161</v>
      </c>
      <c r="E1549">
        <v>81</v>
      </c>
      <c r="F1549">
        <v>2</v>
      </c>
      <c r="G1549" t="s">
        <v>91</v>
      </c>
      <c r="H1549">
        <v>90</v>
      </c>
      <c r="I1549" t="str">
        <f t="shared" si="49"/>
        <v>Loser</v>
      </c>
      <c r="J1549">
        <f t="shared" si="50"/>
        <v>2</v>
      </c>
      <c r="K1549" t="str">
        <f t="shared" si="2"/>
        <v>Lower</v>
      </c>
    </row>
    <row r="1550" spans="1:11" x14ac:dyDescent="0.25">
      <c r="A1550">
        <v>1988</v>
      </c>
      <c r="B1550" t="s">
        <v>12</v>
      </c>
      <c r="C1550">
        <v>1</v>
      </c>
      <c r="D1550" t="s">
        <v>35</v>
      </c>
      <c r="E1550">
        <v>84</v>
      </c>
      <c r="F1550">
        <v>8</v>
      </c>
      <c r="G1550" t="s">
        <v>230</v>
      </c>
      <c r="H1550">
        <v>55</v>
      </c>
      <c r="I1550" t="str">
        <f t="shared" si="49"/>
        <v>Winner</v>
      </c>
      <c r="J1550">
        <f t="shared" si="50"/>
        <v>1</v>
      </c>
      <c r="K1550" t="str">
        <f t="shared" si="2"/>
        <v>Higher</v>
      </c>
    </row>
    <row r="1551" spans="1:11" x14ac:dyDescent="0.25">
      <c r="A1551">
        <v>1988</v>
      </c>
      <c r="B1551" t="s">
        <v>12</v>
      </c>
      <c r="C1551">
        <v>6</v>
      </c>
      <c r="D1551" t="s">
        <v>40</v>
      </c>
      <c r="E1551">
        <v>66</v>
      </c>
      <c r="F1551">
        <v>3</v>
      </c>
      <c r="G1551" t="s">
        <v>36</v>
      </c>
      <c r="H1551">
        <v>63</v>
      </c>
      <c r="I1551" t="str">
        <f t="shared" si="49"/>
        <v>Winner</v>
      </c>
      <c r="J1551">
        <f t="shared" si="50"/>
        <v>6</v>
      </c>
      <c r="K1551" t="str">
        <f t="shared" si="2"/>
        <v>Higher</v>
      </c>
    </row>
    <row r="1552" spans="1:11" x14ac:dyDescent="0.25">
      <c r="A1552">
        <v>1988</v>
      </c>
      <c r="B1552" t="s">
        <v>12</v>
      </c>
      <c r="C1552">
        <v>1</v>
      </c>
      <c r="D1552" t="s">
        <v>24</v>
      </c>
      <c r="E1552">
        <v>74</v>
      </c>
      <c r="F1552">
        <v>8</v>
      </c>
      <c r="G1552" t="s">
        <v>13</v>
      </c>
      <c r="H1552">
        <v>53</v>
      </c>
      <c r="I1552" t="str">
        <f t="shared" si="49"/>
        <v>Winner</v>
      </c>
      <c r="J1552">
        <f t="shared" si="50"/>
        <v>1</v>
      </c>
      <c r="K1552" t="str">
        <f t="shared" si="2"/>
        <v>Higher</v>
      </c>
    </row>
    <row r="1553" spans="1:11" x14ac:dyDescent="0.25">
      <c r="A1553">
        <v>1988</v>
      </c>
      <c r="B1553" t="s">
        <v>12</v>
      </c>
      <c r="C1553">
        <v>6</v>
      </c>
      <c r="D1553" t="s">
        <v>1</v>
      </c>
      <c r="E1553">
        <v>61</v>
      </c>
      <c r="F1553">
        <v>14</v>
      </c>
      <c r="G1553" t="s">
        <v>106</v>
      </c>
      <c r="H1553">
        <v>58</v>
      </c>
      <c r="I1553" t="str">
        <f t="shared" si="49"/>
        <v>Winner</v>
      </c>
      <c r="J1553">
        <f t="shared" si="50"/>
        <v>6</v>
      </c>
      <c r="K1553" t="str">
        <f t="shared" si="2"/>
        <v>Higher</v>
      </c>
    </row>
    <row r="1554" spans="1:11" x14ac:dyDescent="0.25">
      <c r="A1554">
        <v>1988</v>
      </c>
      <c r="B1554" t="s">
        <v>12</v>
      </c>
      <c r="C1554">
        <v>5</v>
      </c>
      <c r="D1554" t="s">
        <v>238</v>
      </c>
      <c r="E1554">
        <v>58</v>
      </c>
      <c r="F1554">
        <v>4</v>
      </c>
      <c r="G1554" t="s">
        <v>105</v>
      </c>
      <c r="H1554">
        <v>66</v>
      </c>
      <c r="I1554" t="str">
        <f t="shared" si="49"/>
        <v>Loser</v>
      </c>
      <c r="J1554">
        <f t="shared" si="50"/>
        <v>4</v>
      </c>
      <c r="K1554" t="str">
        <f t="shared" si="2"/>
        <v>Lower</v>
      </c>
    </row>
    <row r="1555" spans="1:11" x14ac:dyDescent="0.25">
      <c r="A1555">
        <v>1988</v>
      </c>
      <c r="B1555" t="s">
        <v>12</v>
      </c>
      <c r="C1555">
        <v>1</v>
      </c>
      <c r="D1555" t="s">
        <v>102</v>
      </c>
      <c r="E1555">
        <v>100</v>
      </c>
      <c r="F1555">
        <v>9</v>
      </c>
      <c r="G1555" t="s">
        <v>25</v>
      </c>
      <c r="H1555">
        <v>73</v>
      </c>
      <c r="I1555" t="str">
        <f t="shared" si="49"/>
        <v>Winner</v>
      </c>
      <c r="J1555">
        <f t="shared" si="50"/>
        <v>1</v>
      </c>
      <c r="K1555" t="str">
        <f t="shared" si="2"/>
        <v>Higher</v>
      </c>
    </row>
    <row r="1556" spans="1:11" x14ac:dyDescent="0.25">
      <c r="A1556">
        <v>1988</v>
      </c>
      <c r="B1556" t="s">
        <v>12</v>
      </c>
      <c r="C1556">
        <v>5</v>
      </c>
      <c r="D1556" t="s">
        <v>3</v>
      </c>
      <c r="E1556">
        <v>97</v>
      </c>
      <c r="F1556">
        <v>4</v>
      </c>
      <c r="G1556" t="s">
        <v>121</v>
      </c>
      <c r="H1556">
        <v>76</v>
      </c>
      <c r="I1556" t="str">
        <f t="shared" si="49"/>
        <v>Winner</v>
      </c>
      <c r="J1556">
        <f t="shared" si="50"/>
        <v>5</v>
      </c>
      <c r="K1556" t="str">
        <f t="shared" si="2"/>
        <v>Higher</v>
      </c>
    </row>
    <row r="1557" spans="1:11" x14ac:dyDescent="0.25">
      <c r="A1557">
        <v>1988</v>
      </c>
      <c r="B1557" t="s">
        <v>12</v>
      </c>
      <c r="C1557">
        <v>6</v>
      </c>
      <c r="D1557" t="s">
        <v>5</v>
      </c>
      <c r="E1557">
        <v>85</v>
      </c>
      <c r="F1557">
        <v>3</v>
      </c>
      <c r="G1557" t="s">
        <v>21</v>
      </c>
      <c r="H1557">
        <v>108</v>
      </c>
      <c r="I1557" t="str">
        <f t="shared" si="49"/>
        <v>Loser</v>
      </c>
      <c r="J1557">
        <f t="shared" si="50"/>
        <v>3</v>
      </c>
      <c r="K1557" t="str">
        <f t="shared" si="2"/>
        <v>Lower</v>
      </c>
    </row>
    <row r="1558" spans="1:11" x14ac:dyDescent="0.25">
      <c r="A1558">
        <v>1988</v>
      </c>
      <c r="B1558" t="s">
        <v>12</v>
      </c>
      <c r="C1558">
        <v>1</v>
      </c>
      <c r="D1558" t="s">
        <v>43</v>
      </c>
      <c r="E1558">
        <v>107</v>
      </c>
      <c r="F1558">
        <v>8</v>
      </c>
      <c r="G1558" t="s">
        <v>246</v>
      </c>
      <c r="H1558">
        <v>87</v>
      </c>
      <c r="I1558" t="str">
        <f t="shared" si="49"/>
        <v>Winner</v>
      </c>
      <c r="J1558">
        <f t="shared" si="50"/>
        <v>1</v>
      </c>
      <c r="K1558" t="str">
        <f t="shared" si="2"/>
        <v>Higher</v>
      </c>
    </row>
    <row r="1559" spans="1:11" x14ac:dyDescent="0.25">
      <c r="A1559">
        <v>1988</v>
      </c>
      <c r="B1559" t="s">
        <v>12</v>
      </c>
      <c r="C1559">
        <v>11</v>
      </c>
      <c r="D1559" t="s">
        <v>276</v>
      </c>
      <c r="E1559">
        <v>97</v>
      </c>
      <c r="F1559">
        <v>3</v>
      </c>
      <c r="G1559" t="s">
        <v>6</v>
      </c>
      <c r="H1559">
        <v>94</v>
      </c>
      <c r="I1559" t="str">
        <f t="shared" si="49"/>
        <v>Winner</v>
      </c>
      <c r="J1559">
        <f t="shared" si="50"/>
        <v>11</v>
      </c>
      <c r="K1559" t="str">
        <f t="shared" si="2"/>
        <v>Higher</v>
      </c>
    </row>
    <row r="1560" spans="1:11" x14ac:dyDescent="0.25">
      <c r="A1560">
        <v>1988</v>
      </c>
      <c r="B1560" t="s">
        <v>12</v>
      </c>
      <c r="C1560">
        <v>10</v>
      </c>
      <c r="D1560" t="s">
        <v>322</v>
      </c>
      <c r="E1560">
        <v>97</v>
      </c>
      <c r="F1560">
        <v>2</v>
      </c>
      <c r="G1560" t="s">
        <v>94</v>
      </c>
      <c r="H1560">
        <v>123</v>
      </c>
      <c r="I1560" t="str">
        <f t="shared" si="49"/>
        <v>Loser</v>
      </c>
      <c r="J1560">
        <f t="shared" si="50"/>
        <v>2</v>
      </c>
      <c r="K1560" t="str">
        <f t="shared" si="2"/>
        <v>Lower</v>
      </c>
    </row>
    <row r="1561" spans="1:11" x14ac:dyDescent="0.25">
      <c r="A1561">
        <v>1988</v>
      </c>
      <c r="B1561" t="s">
        <v>12</v>
      </c>
      <c r="C1561">
        <v>7</v>
      </c>
      <c r="D1561" t="s">
        <v>311</v>
      </c>
      <c r="E1561">
        <v>79</v>
      </c>
      <c r="F1561">
        <v>2</v>
      </c>
      <c r="G1561" t="s">
        <v>22</v>
      </c>
      <c r="H1561">
        <v>94</v>
      </c>
      <c r="I1561" t="str">
        <f t="shared" si="49"/>
        <v>Loser</v>
      </c>
      <c r="J1561">
        <f t="shared" si="50"/>
        <v>2</v>
      </c>
      <c r="K1561" t="str">
        <f t="shared" si="2"/>
        <v>Lower</v>
      </c>
    </row>
    <row r="1562" spans="1:11" x14ac:dyDescent="0.25">
      <c r="A1562">
        <v>1988</v>
      </c>
      <c r="B1562" t="s">
        <v>18</v>
      </c>
      <c r="C1562">
        <v>7</v>
      </c>
      <c r="D1562" t="s">
        <v>161</v>
      </c>
      <c r="E1562">
        <v>92</v>
      </c>
      <c r="F1562">
        <v>10</v>
      </c>
      <c r="G1562" t="s">
        <v>152</v>
      </c>
      <c r="H1562">
        <v>82</v>
      </c>
      <c r="I1562" t="str">
        <f t="shared" si="49"/>
        <v>Winner</v>
      </c>
      <c r="J1562">
        <f t="shared" si="50"/>
        <v>7</v>
      </c>
      <c r="K1562" t="str">
        <f t="shared" si="2"/>
        <v>Higher</v>
      </c>
    </row>
    <row r="1563" spans="1:11" x14ac:dyDescent="0.25">
      <c r="A1563">
        <v>1988</v>
      </c>
      <c r="B1563" t="s">
        <v>18</v>
      </c>
      <c r="C1563">
        <v>8</v>
      </c>
      <c r="D1563" t="s">
        <v>230</v>
      </c>
      <c r="E1563">
        <v>80</v>
      </c>
      <c r="F1563">
        <v>9</v>
      </c>
      <c r="G1563" t="s">
        <v>169</v>
      </c>
      <c r="H1563">
        <v>64</v>
      </c>
      <c r="I1563" t="str">
        <f t="shared" si="49"/>
        <v>Winner</v>
      </c>
      <c r="J1563">
        <f t="shared" si="50"/>
        <v>8</v>
      </c>
      <c r="K1563" t="str">
        <f t="shared" si="2"/>
        <v>Higher</v>
      </c>
    </row>
    <row r="1564" spans="1:11" x14ac:dyDescent="0.25">
      <c r="A1564">
        <v>1988</v>
      </c>
      <c r="B1564" t="s">
        <v>18</v>
      </c>
      <c r="C1564">
        <v>4</v>
      </c>
      <c r="D1564" t="s">
        <v>30</v>
      </c>
      <c r="E1564">
        <v>54</v>
      </c>
      <c r="F1564">
        <v>13</v>
      </c>
      <c r="G1564" t="s">
        <v>273</v>
      </c>
      <c r="H1564">
        <v>50</v>
      </c>
      <c r="I1564" t="str">
        <f t="shared" si="49"/>
        <v>Winner</v>
      </c>
      <c r="J1564">
        <f t="shared" si="50"/>
        <v>4</v>
      </c>
      <c r="K1564" t="str">
        <f t="shared" si="2"/>
        <v>Higher</v>
      </c>
    </row>
    <row r="1565" spans="1:11" x14ac:dyDescent="0.25">
      <c r="A1565">
        <v>1988</v>
      </c>
      <c r="B1565" t="s">
        <v>18</v>
      </c>
      <c r="C1565">
        <v>7</v>
      </c>
      <c r="D1565" t="s">
        <v>107</v>
      </c>
      <c r="E1565">
        <v>80</v>
      </c>
      <c r="F1565">
        <v>10</v>
      </c>
      <c r="G1565" t="s">
        <v>150</v>
      </c>
      <c r="H1565">
        <v>77</v>
      </c>
      <c r="I1565" t="str">
        <f t="shared" si="49"/>
        <v>Winner</v>
      </c>
      <c r="J1565">
        <f t="shared" si="50"/>
        <v>7</v>
      </c>
      <c r="K1565" t="str">
        <f t="shared" si="2"/>
        <v>Higher</v>
      </c>
    </row>
    <row r="1566" spans="1:11" x14ac:dyDescent="0.25">
      <c r="A1566">
        <v>1988</v>
      </c>
      <c r="B1566" t="s">
        <v>18</v>
      </c>
      <c r="C1566">
        <v>2</v>
      </c>
      <c r="D1566" t="s">
        <v>38</v>
      </c>
      <c r="E1566">
        <v>108</v>
      </c>
      <c r="F1566">
        <v>15</v>
      </c>
      <c r="G1566" t="s">
        <v>286</v>
      </c>
      <c r="H1566">
        <v>90</v>
      </c>
      <c r="I1566" t="str">
        <f t="shared" si="49"/>
        <v>Winner</v>
      </c>
      <c r="J1566">
        <f t="shared" si="50"/>
        <v>2</v>
      </c>
      <c r="K1566" t="str">
        <f t="shared" si="2"/>
        <v>Higher</v>
      </c>
    </row>
    <row r="1567" spans="1:11" x14ac:dyDescent="0.25">
      <c r="A1567">
        <v>1988</v>
      </c>
      <c r="B1567" t="s">
        <v>18</v>
      </c>
      <c r="C1567">
        <v>8</v>
      </c>
      <c r="D1567" t="s">
        <v>13</v>
      </c>
      <c r="E1567">
        <v>66</v>
      </c>
      <c r="F1567">
        <v>9</v>
      </c>
      <c r="G1567" t="s">
        <v>177</v>
      </c>
      <c r="H1567">
        <v>63</v>
      </c>
      <c r="I1567" t="str">
        <f t="shared" si="49"/>
        <v>Winner</v>
      </c>
      <c r="J1567">
        <f t="shared" si="50"/>
        <v>8</v>
      </c>
      <c r="K1567" t="str">
        <f t="shared" si="2"/>
        <v>Higher</v>
      </c>
    </row>
    <row r="1568" spans="1:11" x14ac:dyDescent="0.25">
      <c r="A1568">
        <v>1988</v>
      </c>
      <c r="B1568" t="s">
        <v>18</v>
      </c>
      <c r="C1568">
        <v>5</v>
      </c>
      <c r="D1568" t="s">
        <v>160</v>
      </c>
      <c r="E1568">
        <v>90</v>
      </c>
      <c r="F1568">
        <v>12</v>
      </c>
      <c r="G1568" t="s">
        <v>109</v>
      </c>
      <c r="H1568">
        <v>78</v>
      </c>
      <c r="I1568" t="str">
        <f t="shared" si="49"/>
        <v>Winner</v>
      </c>
      <c r="J1568">
        <f t="shared" si="50"/>
        <v>5</v>
      </c>
      <c r="K1568" t="str">
        <f t="shared" si="2"/>
        <v>Higher</v>
      </c>
    </row>
    <row r="1569" spans="1:11" x14ac:dyDescent="0.25">
      <c r="A1569">
        <v>1988</v>
      </c>
      <c r="B1569" t="s">
        <v>18</v>
      </c>
      <c r="C1569">
        <v>1</v>
      </c>
      <c r="D1569" t="s">
        <v>24</v>
      </c>
      <c r="E1569">
        <v>87</v>
      </c>
      <c r="F1569">
        <v>16</v>
      </c>
      <c r="G1569" t="s">
        <v>104</v>
      </c>
      <c r="H1569">
        <v>73</v>
      </c>
      <c r="I1569" t="str">
        <f t="shared" si="49"/>
        <v>Winner</v>
      </c>
      <c r="J1569">
        <f t="shared" si="50"/>
        <v>1</v>
      </c>
      <c r="K1569" t="str">
        <f t="shared" si="2"/>
        <v>Higher</v>
      </c>
    </row>
    <row r="1570" spans="1:11" x14ac:dyDescent="0.25">
      <c r="A1570">
        <v>1988</v>
      </c>
      <c r="B1570" t="s">
        <v>18</v>
      </c>
      <c r="C1570">
        <v>6</v>
      </c>
      <c r="D1570" t="s">
        <v>40</v>
      </c>
      <c r="E1570">
        <v>82</v>
      </c>
      <c r="F1570">
        <v>11</v>
      </c>
      <c r="G1570" t="s">
        <v>193</v>
      </c>
      <c r="H1570">
        <v>74</v>
      </c>
      <c r="I1570" t="str">
        <f t="shared" si="49"/>
        <v>Winner</v>
      </c>
      <c r="J1570">
        <f t="shared" si="50"/>
        <v>6</v>
      </c>
      <c r="K1570" t="str">
        <f t="shared" si="2"/>
        <v>Higher</v>
      </c>
    </row>
    <row r="1571" spans="1:11" x14ac:dyDescent="0.25">
      <c r="A1571">
        <v>1988</v>
      </c>
      <c r="B1571" t="s">
        <v>18</v>
      </c>
      <c r="C1571">
        <v>4</v>
      </c>
      <c r="D1571" t="s">
        <v>8</v>
      </c>
      <c r="E1571">
        <v>69</v>
      </c>
      <c r="F1571">
        <v>13</v>
      </c>
      <c r="G1571" t="s">
        <v>132</v>
      </c>
      <c r="H1571">
        <v>72</v>
      </c>
      <c r="I1571" t="str">
        <f t="shared" si="49"/>
        <v>Loser</v>
      </c>
      <c r="J1571">
        <f t="shared" si="50"/>
        <v>13</v>
      </c>
      <c r="K1571" t="str">
        <f t="shared" si="2"/>
        <v>Lower</v>
      </c>
    </row>
    <row r="1572" spans="1:11" x14ac:dyDescent="0.25">
      <c r="A1572">
        <v>1988</v>
      </c>
      <c r="B1572" t="s">
        <v>18</v>
      </c>
      <c r="C1572">
        <v>3</v>
      </c>
      <c r="D1572" t="s">
        <v>36</v>
      </c>
      <c r="E1572">
        <v>81</v>
      </c>
      <c r="F1572">
        <v>14</v>
      </c>
      <c r="G1572" t="s">
        <v>143</v>
      </c>
      <c r="H1572">
        <v>72</v>
      </c>
      <c r="I1572" t="str">
        <f t="shared" si="49"/>
        <v>Winner</v>
      </c>
      <c r="J1572">
        <f t="shared" si="50"/>
        <v>3</v>
      </c>
      <c r="K1572" t="str">
        <f t="shared" si="2"/>
        <v>Higher</v>
      </c>
    </row>
    <row r="1573" spans="1:11" x14ac:dyDescent="0.25">
      <c r="A1573">
        <v>1988</v>
      </c>
      <c r="B1573" t="s">
        <v>18</v>
      </c>
      <c r="C1573">
        <v>3</v>
      </c>
      <c r="D1573" t="s">
        <v>97</v>
      </c>
      <c r="E1573">
        <v>75</v>
      </c>
      <c r="F1573">
        <v>14</v>
      </c>
      <c r="G1573" t="s">
        <v>106</v>
      </c>
      <c r="H1573">
        <v>78</v>
      </c>
      <c r="I1573" t="str">
        <f t="shared" si="49"/>
        <v>Loser</v>
      </c>
      <c r="J1573">
        <f t="shared" si="50"/>
        <v>14</v>
      </c>
      <c r="K1573" t="str">
        <f t="shared" si="2"/>
        <v>Lower</v>
      </c>
    </row>
    <row r="1574" spans="1:11" x14ac:dyDescent="0.25">
      <c r="A1574">
        <v>1988</v>
      </c>
      <c r="B1574" t="s">
        <v>18</v>
      </c>
      <c r="C1574">
        <v>6</v>
      </c>
      <c r="D1574" t="s">
        <v>1</v>
      </c>
      <c r="E1574">
        <v>85</v>
      </c>
      <c r="F1574">
        <v>11</v>
      </c>
      <c r="G1574" t="s">
        <v>95</v>
      </c>
      <c r="H1574">
        <v>72</v>
      </c>
      <c r="I1574" t="str">
        <f t="shared" si="49"/>
        <v>Winner</v>
      </c>
      <c r="J1574">
        <f t="shared" si="50"/>
        <v>6</v>
      </c>
      <c r="K1574" t="str">
        <f t="shared" si="2"/>
        <v>Higher</v>
      </c>
    </row>
    <row r="1575" spans="1:11" x14ac:dyDescent="0.25">
      <c r="A1575">
        <v>1988</v>
      </c>
      <c r="B1575" t="s">
        <v>12</v>
      </c>
      <c r="C1575">
        <v>7</v>
      </c>
      <c r="D1575" t="s">
        <v>107</v>
      </c>
      <c r="E1575">
        <v>80</v>
      </c>
      <c r="F1575">
        <v>2</v>
      </c>
      <c r="G1575" t="s">
        <v>38</v>
      </c>
      <c r="H1575">
        <v>74</v>
      </c>
      <c r="I1575" t="str">
        <f t="shared" si="49"/>
        <v>Winner</v>
      </c>
      <c r="J1575">
        <f t="shared" si="50"/>
        <v>7</v>
      </c>
      <c r="K1575" t="str">
        <f t="shared" si="2"/>
        <v>Higher</v>
      </c>
    </row>
    <row r="1576" spans="1:11" x14ac:dyDescent="0.25">
      <c r="A1576">
        <v>1988</v>
      </c>
      <c r="B1576" t="s">
        <v>18</v>
      </c>
      <c r="C1576">
        <v>1</v>
      </c>
      <c r="D1576" t="s">
        <v>35</v>
      </c>
      <c r="E1576">
        <v>90</v>
      </c>
      <c r="F1576">
        <v>16</v>
      </c>
      <c r="G1576" t="s">
        <v>159</v>
      </c>
      <c r="H1576">
        <v>50</v>
      </c>
      <c r="I1576" t="str">
        <f t="shared" si="49"/>
        <v>Winner</v>
      </c>
      <c r="J1576">
        <f t="shared" si="50"/>
        <v>1</v>
      </c>
      <c r="K1576" t="str">
        <f t="shared" si="2"/>
        <v>Higher</v>
      </c>
    </row>
    <row r="1577" spans="1:11" x14ac:dyDescent="0.25">
      <c r="A1577">
        <v>1988</v>
      </c>
      <c r="B1577" t="s">
        <v>18</v>
      </c>
      <c r="C1577">
        <v>5</v>
      </c>
      <c r="D1577" t="s">
        <v>226</v>
      </c>
      <c r="E1577">
        <v>102</v>
      </c>
      <c r="F1577">
        <v>12</v>
      </c>
      <c r="G1577" t="s">
        <v>103</v>
      </c>
      <c r="H1577">
        <v>98</v>
      </c>
      <c r="I1577" t="str">
        <f t="shared" si="49"/>
        <v>Winner</v>
      </c>
      <c r="J1577">
        <f t="shared" si="50"/>
        <v>5</v>
      </c>
      <c r="K1577" t="str">
        <f t="shared" si="2"/>
        <v>Higher</v>
      </c>
    </row>
    <row r="1578" spans="1:11" x14ac:dyDescent="0.25">
      <c r="A1578">
        <v>1988</v>
      </c>
      <c r="B1578" t="s">
        <v>18</v>
      </c>
      <c r="C1578">
        <v>2</v>
      </c>
      <c r="D1578" t="s">
        <v>91</v>
      </c>
      <c r="E1578">
        <v>99</v>
      </c>
      <c r="F1578">
        <v>15</v>
      </c>
      <c r="G1578" t="s">
        <v>45</v>
      </c>
      <c r="H1578">
        <v>84</v>
      </c>
      <c r="I1578" t="str">
        <f t="shared" si="49"/>
        <v>Winner</v>
      </c>
      <c r="J1578">
        <f t="shared" si="50"/>
        <v>2</v>
      </c>
      <c r="K1578" t="str">
        <f t="shared" si="2"/>
        <v>Higher</v>
      </c>
    </row>
    <row r="1579" spans="1:11" x14ac:dyDescent="0.25">
      <c r="A1579">
        <v>1988</v>
      </c>
      <c r="B1579" t="s">
        <v>18</v>
      </c>
      <c r="C1579">
        <v>4</v>
      </c>
      <c r="D1579" t="s">
        <v>121</v>
      </c>
      <c r="E1579">
        <v>98</v>
      </c>
      <c r="F1579">
        <v>13</v>
      </c>
      <c r="G1579" t="s">
        <v>233</v>
      </c>
      <c r="H1579">
        <v>92</v>
      </c>
      <c r="I1579" t="str">
        <f t="shared" si="49"/>
        <v>Winner</v>
      </c>
      <c r="J1579">
        <f t="shared" si="50"/>
        <v>4</v>
      </c>
      <c r="K1579" t="str">
        <f t="shared" si="2"/>
        <v>Higher</v>
      </c>
    </row>
    <row r="1580" spans="1:11" x14ac:dyDescent="0.25">
      <c r="A1580">
        <v>1988</v>
      </c>
      <c r="B1580" t="s">
        <v>18</v>
      </c>
      <c r="C1580">
        <v>7</v>
      </c>
      <c r="D1580" t="s">
        <v>254</v>
      </c>
      <c r="E1580">
        <v>115</v>
      </c>
      <c r="F1580">
        <v>10</v>
      </c>
      <c r="G1580" t="s">
        <v>322</v>
      </c>
      <c r="H1580">
        <v>119</v>
      </c>
      <c r="I1580" t="str">
        <f t="shared" si="49"/>
        <v>Loser</v>
      </c>
      <c r="J1580">
        <f t="shared" si="50"/>
        <v>10</v>
      </c>
      <c r="K1580" t="str">
        <f t="shared" si="2"/>
        <v>Lower</v>
      </c>
    </row>
    <row r="1581" spans="1:11" x14ac:dyDescent="0.25">
      <c r="A1581">
        <v>1988</v>
      </c>
      <c r="B1581" t="s">
        <v>18</v>
      </c>
      <c r="C1581">
        <v>8</v>
      </c>
      <c r="D1581" t="s">
        <v>93</v>
      </c>
      <c r="E1581">
        <v>60</v>
      </c>
      <c r="F1581">
        <v>9</v>
      </c>
      <c r="G1581" t="s">
        <v>25</v>
      </c>
      <c r="H1581">
        <v>75</v>
      </c>
      <c r="I1581" t="str">
        <f t="shared" si="49"/>
        <v>Loser</v>
      </c>
      <c r="J1581">
        <f t="shared" si="50"/>
        <v>9</v>
      </c>
      <c r="K1581" t="str">
        <f t="shared" si="2"/>
        <v>Lower</v>
      </c>
    </row>
    <row r="1582" spans="1:11" x14ac:dyDescent="0.25">
      <c r="A1582">
        <v>1988</v>
      </c>
      <c r="B1582" t="s">
        <v>18</v>
      </c>
      <c r="C1582">
        <v>3</v>
      </c>
      <c r="D1582" t="s">
        <v>6</v>
      </c>
      <c r="E1582">
        <v>69</v>
      </c>
      <c r="F1582">
        <v>14</v>
      </c>
      <c r="G1582" t="s">
        <v>305</v>
      </c>
      <c r="H1582">
        <v>55</v>
      </c>
      <c r="I1582" t="str">
        <f t="shared" si="49"/>
        <v>Winner</v>
      </c>
      <c r="J1582">
        <f t="shared" si="50"/>
        <v>3</v>
      </c>
      <c r="K1582" t="str">
        <f t="shared" si="2"/>
        <v>Higher</v>
      </c>
    </row>
    <row r="1583" spans="1:11" x14ac:dyDescent="0.25">
      <c r="A1583">
        <v>1988</v>
      </c>
      <c r="B1583" t="s">
        <v>18</v>
      </c>
      <c r="C1583">
        <v>7</v>
      </c>
      <c r="D1583" t="s">
        <v>311</v>
      </c>
      <c r="E1583">
        <v>83</v>
      </c>
      <c r="F1583">
        <v>10</v>
      </c>
      <c r="G1583" t="s">
        <v>23</v>
      </c>
      <c r="H1583">
        <v>75</v>
      </c>
      <c r="I1583" t="str">
        <f t="shared" si="49"/>
        <v>Winner</v>
      </c>
      <c r="J1583">
        <f t="shared" si="50"/>
        <v>7</v>
      </c>
      <c r="K1583" t="str">
        <f t="shared" si="2"/>
        <v>Higher</v>
      </c>
    </row>
    <row r="1584" spans="1:11" x14ac:dyDescent="0.25">
      <c r="A1584">
        <v>1988</v>
      </c>
      <c r="B1584" t="s">
        <v>18</v>
      </c>
      <c r="C1584">
        <v>2</v>
      </c>
      <c r="D1584" t="s">
        <v>22</v>
      </c>
      <c r="E1584">
        <v>85</v>
      </c>
      <c r="F1584">
        <v>15</v>
      </c>
      <c r="G1584" t="s">
        <v>141</v>
      </c>
      <c r="H1584">
        <v>69</v>
      </c>
      <c r="I1584" t="str">
        <f t="shared" si="49"/>
        <v>Winner</v>
      </c>
      <c r="J1584">
        <f t="shared" si="50"/>
        <v>2</v>
      </c>
      <c r="K1584" t="str">
        <f t="shared" si="2"/>
        <v>Higher</v>
      </c>
    </row>
    <row r="1585" spans="1:11" x14ac:dyDescent="0.25">
      <c r="A1585">
        <v>1988</v>
      </c>
      <c r="B1585" t="s">
        <v>18</v>
      </c>
      <c r="C1585">
        <v>6</v>
      </c>
      <c r="D1585" t="s">
        <v>5</v>
      </c>
      <c r="E1585">
        <v>62</v>
      </c>
      <c r="F1585">
        <v>11</v>
      </c>
      <c r="G1585" t="s">
        <v>149</v>
      </c>
      <c r="H1585">
        <v>59</v>
      </c>
      <c r="I1585" t="str">
        <f t="shared" si="49"/>
        <v>Winner</v>
      </c>
      <c r="J1585">
        <f t="shared" si="50"/>
        <v>6</v>
      </c>
      <c r="K1585" t="str">
        <f t="shared" si="2"/>
        <v>Higher</v>
      </c>
    </row>
    <row r="1586" spans="1:11" x14ac:dyDescent="0.25">
      <c r="A1586">
        <v>1988</v>
      </c>
      <c r="B1586" t="s">
        <v>18</v>
      </c>
      <c r="C1586">
        <v>3</v>
      </c>
      <c r="D1586" t="s">
        <v>21</v>
      </c>
      <c r="E1586">
        <v>63</v>
      </c>
      <c r="F1586">
        <v>14</v>
      </c>
      <c r="G1586" t="s">
        <v>197</v>
      </c>
      <c r="H1586">
        <v>58</v>
      </c>
      <c r="I1586" t="str">
        <f t="shared" si="49"/>
        <v>Winner</v>
      </c>
      <c r="J1586">
        <f t="shared" si="50"/>
        <v>3</v>
      </c>
      <c r="K1586" t="str">
        <f t="shared" si="2"/>
        <v>Higher</v>
      </c>
    </row>
    <row r="1587" spans="1:11" x14ac:dyDescent="0.25">
      <c r="A1587">
        <v>1988</v>
      </c>
      <c r="B1587" t="s">
        <v>18</v>
      </c>
      <c r="C1587">
        <v>2</v>
      </c>
      <c r="D1587" t="s">
        <v>94</v>
      </c>
      <c r="E1587">
        <v>83</v>
      </c>
      <c r="F1587">
        <v>15</v>
      </c>
      <c r="G1587" t="s">
        <v>168</v>
      </c>
      <c r="H1587">
        <v>65</v>
      </c>
      <c r="I1587" t="str">
        <f t="shared" si="49"/>
        <v>Winner</v>
      </c>
      <c r="J1587">
        <f t="shared" si="50"/>
        <v>2</v>
      </c>
      <c r="K1587" t="str">
        <f t="shared" si="2"/>
        <v>Higher</v>
      </c>
    </row>
    <row r="1588" spans="1:11" x14ac:dyDescent="0.25">
      <c r="A1588">
        <v>1988</v>
      </c>
      <c r="B1588" t="s">
        <v>18</v>
      </c>
      <c r="C1588">
        <v>1</v>
      </c>
      <c r="D1588" t="s">
        <v>43</v>
      </c>
      <c r="E1588">
        <v>94</v>
      </c>
      <c r="F1588">
        <v>16</v>
      </c>
      <c r="G1588" t="s">
        <v>187</v>
      </c>
      <c r="H1588">
        <v>66</v>
      </c>
      <c r="I1588" t="str">
        <f t="shared" si="49"/>
        <v>Winner</v>
      </c>
      <c r="J1588">
        <f t="shared" si="50"/>
        <v>1</v>
      </c>
      <c r="K1588" t="str">
        <f t="shared" si="2"/>
        <v>Higher</v>
      </c>
    </row>
    <row r="1589" spans="1:11" x14ac:dyDescent="0.25">
      <c r="A1589">
        <v>1988</v>
      </c>
      <c r="B1589" t="s">
        <v>18</v>
      </c>
      <c r="C1589">
        <v>1</v>
      </c>
      <c r="D1589" t="s">
        <v>102</v>
      </c>
      <c r="E1589">
        <v>94</v>
      </c>
      <c r="F1589">
        <v>16</v>
      </c>
      <c r="G1589" t="s">
        <v>236</v>
      </c>
      <c r="H1589">
        <v>79</v>
      </c>
      <c r="I1589" t="str">
        <f t="shared" si="49"/>
        <v>Winner</v>
      </c>
      <c r="J1589">
        <f t="shared" si="50"/>
        <v>1</v>
      </c>
      <c r="K1589" t="str">
        <f t="shared" si="2"/>
        <v>Higher</v>
      </c>
    </row>
    <row r="1590" spans="1:11" x14ac:dyDescent="0.25">
      <c r="A1590">
        <v>1988</v>
      </c>
      <c r="B1590" t="s">
        <v>18</v>
      </c>
      <c r="C1590">
        <v>5</v>
      </c>
      <c r="D1590" t="s">
        <v>238</v>
      </c>
      <c r="E1590">
        <v>83</v>
      </c>
      <c r="F1590">
        <v>12</v>
      </c>
      <c r="G1590" t="s">
        <v>124</v>
      </c>
      <c r="H1590">
        <v>62</v>
      </c>
      <c r="I1590" t="str">
        <f t="shared" si="49"/>
        <v>Winner</v>
      </c>
      <c r="J1590">
        <f t="shared" si="50"/>
        <v>5</v>
      </c>
      <c r="K1590" t="str">
        <f t="shared" si="2"/>
        <v>Higher</v>
      </c>
    </row>
    <row r="1591" spans="1:11" x14ac:dyDescent="0.25">
      <c r="A1591">
        <v>1988</v>
      </c>
      <c r="B1591" t="s">
        <v>18</v>
      </c>
      <c r="C1591">
        <v>4</v>
      </c>
      <c r="D1591" t="s">
        <v>105</v>
      </c>
      <c r="E1591">
        <v>66</v>
      </c>
      <c r="F1591">
        <v>13</v>
      </c>
      <c r="G1591" t="s">
        <v>315</v>
      </c>
      <c r="H1591">
        <v>53</v>
      </c>
      <c r="I1591" t="str">
        <f t="shared" si="49"/>
        <v>Winner</v>
      </c>
      <c r="J1591">
        <f t="shared" si="50"/>
        <v>4</v>
      </c>
      <c r="K1591" t="str">
        <f t="shared" si="2"/>
        <v>Higher</v>
      </c>
    </row>
    <row r="1592" spans="1:11" x14ac:dyDescent="0.25">
      <c r="A1592">
        <v>1988</v>
      </c>
      <c r="B1592" t="s">
        <v>18</v>
      </c>
      <c r="C1592">
        <v>8</v>
      </c>
      <c r="D1592" t="s">
        <v>246</v>
      </c>
      <c r="E1592">
        <v>90</v>
      </c>
      <c r="F1592">
        <v>9</v>
      </c>
      <c r="G1592" t="s">
        <v>223</v>
      </c>
      <c r="H1592">
        <v>86</v>
      </c>
      <c r="I1592" t="str">
        <f t="shared" si="49"/>
        <v>Winner</v>
      </c>
      <c r="J1592">
        <f t="shared" si="50"/>
        <v>8</v>
      </c>
      <c r="K1592" t="str">
        <f t="shared" si="2"/>
        <v>Higher</v>
      </c>
    </row>
    <row r="1593" spans="1:11" x14ac:dyDescent="0.25">
      <c r="A1593">
        <v>1988</v>
      </c>
      <c r="B1593" t="s">
        <v>18</v>
      </c>
      <c r="C1593">
        <v>5</v>
      </c>
      <c r="D1593" t="s">
        <v>3</v>
      </c>
      <c r="E1593">
        <v>70</v>
      </c>
      <c r="F1593">
        <v>12</v>
      </c>
      <c r="G1593" t="s">
        <v>324</v>
      </c>
      <c r="H1593">
        <v>61</v>
      </c>
      <c r="I1593" t="str">
        <f t="shared" si="49"/>
        <v>Winner</v>
      </c>
      <c r="J1593">
        <f t="shared" si="50"/>
        <v>5</v>
      </c>
      <c r="K1593" t="str">
        <f t="shared" si="2"/>
        <v>Higher</v>
      </c>
    </row>
    <row r="1594" spans="1:11" x14ac:dyDescent="0.25">
      <c r="A1594">
        <v>1988</v>
      </c>
      <c r="B1594" t="s">
        <v>18</v>
      </c>
      <c r="C1594">
        <v>6</v>
      </c>
      <c r="D1594" t="s">
        <v>20</v>
      </c>
      <c r="E1594">
        <v>80</v>
      </c>
      <c r="F1594">
        <v>11</v>
      </c>
      <c r="G1594" t="s">
        <v>276</v>
      </c>
      <c r="H1594">
        <v>87</v>
      </c>
      <c r="I1594" t="str">
        <f t="shared" si="49"/>
        <v>Loser</v>
      </c>
      <c r="J1594">
        <f t="shared" si="50"/>
        <v>11</v>
      </c>
      <c r="K1594" t="str">
        <f t="shared" si="2"/>
        <v>Lower</v>
      </c>
    </row>
    <row r="1595" spans="1:11" x14ac:dyDescent="0.25">
      <c r="A1595">
        <v>1987</v>
      </c>
      <c r="B1595" t="s">
        <v>0</v>
      </c>
      <c r="C1595">
        <v>1</v>
      </c>
      <c r="D1595" t="s">
        <v>8</v>
      </c>
      <c r="E1595">
        <v>74</v>
      </c>
      <c r="F1595">
        <v>2</v>
      </c>
      <c r="G1595" t="s">
        <v>6</v>
      </c>
      <c r="H1595">
        <v>73</v>
      </c>
      <c r="I1595" t="str">
        <f t="shared" si="49"/>
        <v>Winner</v>
      </c>
      <c r="J1595">
        <f t="shared" si="50"/>
        <v>1</v>
      </c>
      <c r="K1595" t="str">
        <f t="shared" si="2"/>
        <v>Higher</v>
      </c>
    </row>
    <row r="1596" spans="1:11" x14ac:dyDescent="0.25">
      <c r="A1596">
        <v>1987</v>
      </c>
      <c r="B1596" t="s">
        <v>2</v>
      </c>
      <c r="C1596">
        <v>1</v>
      </c>
      <c r="D1596" t="s">
        <v>30</v>
      </c>
      <c r="E1596">
        <v>93</v>
      </c>
      <c r="F1596">
        <v>1</v>
      </c>
      <c r="G1596" t="s">
        <v>8</v>
      </c>
      <c r="H1596">
        <v>97</v>
      </c>
      <c r="I1596" t="str">
        <f t="shared" si="49"/>
        <v>Loser</v>
      </c>
      <c r="J1596">
        <f t="shared" si="50"/>
        <v>1</v>
      </c>
      <c r="K1596" t="str">
        <f t="shared" si="2"/>
        <v>Lower</v>
      </c>
    </row>
    <row r="1597" spans="1:11" x14ac:dyDescent="0.25">
      <c r="A1597">
        <v>1987</v>
      </c>
      <c r="B1597" t="s">
        <v>2</v>
      </c>
      <c r="C1597">
        <v>6</v>
      </c>
      <c r="D1597" t="s">
        <v>243</v>
      </c>
      <c r="E1597">
        <v>63</v>
      </c>
      <c r="F1597">
        <v>2</v>
      </c>
      <c r="G1597" t="s">
        <v>6</v>
      </c>
      <c r="H1597">
        <v>77</v>
      </c>
      <c r="I1597" t="str">
        <f t="shared" si="49"/>
        <v>Loser</v>
      </c>
      <c r="J1597">
        <f t="shared" si="50"/>
        <v>2</v>
      </c>
      <c r="K1597" t="str">
        <f t="shared" si="2"/>
        <v>Lower</v>
      </c>
    </row>
    <row r="1598" spans="1:11" x14ac:dyDescent="0.25">
      <c r="A1598">
        <v>1987</v>
      </c>
      <c r="B1598" t="s">
        <v>4</v>
      </c>
      <c r="C1598">
        <v>1</v>
      </c>
      <c r="D1598" t="s">
        <v>30</v>
      </c>
      <c r="E1598">
        <v>84</v>
      </c>
      <c r="F1598">
        <v>2</v>
      </c>
      <c r="G1598" t="s">
        <v>226</v>
      </c>
      <c r="H1598">
        <v>81</v>
      </c>
      <c r="I1598" t="str">
        <f t="shared" si="49"/>
        <v>Winner</v>
      </c>
      <c r="J1598">
        <f t="shared" si="50"/>
        <v>1</v>
      </c>
      <c r="K1598" t="str">
        <f t="shared" si="2"/>
        <v>Higher</v>
      </c>
    </row>
    <row r="1599" spans="1:11" x14ac:dyDescent="0.25">
      <c r="A1599">
        <v>1987</v>
      </c>
      <c r="B1599" t="s">
        <v>4</v>
      </c>
      <c r="C1599">
        <v>1</v>
      </c>
      <c r="D1599" t="s">
        <v>8</v>
      </c>
      <c r="E1599">
        <v>77</v>
      </c>
      <c r="F1599">
        <v>10</v>
      </c>
      <c r="G1599" t="s">
        <v>177</v>
      </c>
      <c r="H1599">
        <v>76</v>
      </c>
      <c r="I1599" t="str">
        <f t="shared" si="49"/>
        <v>Winner</v>
      </c>
      <c r="J1599">
        <f t="shared" si="50"/>
        <v>1</v>
      </c>
      <c r="K1599" t="str">
        <f t="shared" si="2"/>
        <v>Higher</v>
      </c>
    </row>
    <row r="1600" spans="1:11" x14ac:dyDescent="0.25">
      <c r="A1600">
        <v>1987</v>
      </c>
      <c r="B1600" t="s">
        <v>4</v>
      </c>
      <c r="C1600">
        <v>1</v>
      </c>
      <c r="D1600" t="s">
        <v>94</v>
      </c>
      <c r="E1600">
        <v>75</v>
      </c>
      <c r="F1600">
        <v>2</v>
      </c>
      <c r="G1600" t="s">
        <v>6</v>
      </c>
      <c r="H1600">
        <v>79</v>
      </c>
      <c r="I1600" t="str">
        <f t="shared" si="49"/>
        <v>Loser</v>
      </c>
      <c r="J1600">
        <f t="shared" si="50"/>
        <v>2</v>
      </c>
      <c r="K1600" t="str">
        <f t="shared" si="2"/>
        <v>Lower</v>
      </c>
    </row>
    <row r="1601" spans="1:11" x14ac:dyDescent="0.25">
      <c r="A1601">
        <v>1987</v>
      </c>
      <c r="B1601" t="s">
        <v>4</v>
      </c>
      <c r="C1601">
        <v>6</v>
      </c>
      <c r="D1601" t="s">
        <v>243</v>
      </c>
      <c r="E1601">
        <v>88</v>
      </c>
      <c r="F1601">
        <v>1</v>
      </c>
      <c r="G1601" t="s">
        <v>13</v>
      </c>
      <c r="H1601">
        <v>73</v>
      </c>
      <c r="I1601" t="str">
        <f t="shared" si="49"/>
        <v>Winner</v>
      </c>
      <c r="J1601">
        <f t="shared" si="50"/>
        <v>6</v>
      </c>
      <c r="K1601" t="str">
        <f t="shared" si="2"/>
        <v>Higher</v>
      </c>
    </row>
    <row r="1602" spans="1:11" x14ac:dyDescent="0.25">
      <c r="A1602">
        <v>1987</v>
      </c>
      <c r="B1602" t="s">
        <v>7</v>
      </c>
      <c r="C1602">
        <v>3</v>
      </c>
      <c r="D1602" t="s">
        <v>238</v>
      </c>
      <c r="E1602">
        <v>58</v>
      </c>
      <c r="F1602">
        <v>10</v>
      </c>
      <c r="G1602" t="s">
        <v>177</v>
      </c>
      <c r="H1602">
        <v>63</v>
      </c>
      <c r="I1602" t="str">
        <f t="shared" ref="I1602:I1665" si="51">IF($E1602&gt;$H1602,"Winner","Loser")</f>
        <v>Loser</v>
      </c>
      <c r="J1602">
        <f t="shared" ref="J1602:J1665" si="52">IF($E1602&gt;$H1602,$C1602,$F1602)</f>
        <v>10</v>
      </c>
      <c r="K1602" t="str">
        <f t="shared" si="2"/>
        <v>Lower</v>
      </c>
    </row>
    <row r="1603" spans="1:11" x14ac:dyDescent="0.25">
      <c r="A1603">
        <v>1987</v>
      </c>
      <c r="B1603" t="s">
        <v>7</v>
      </c>
      <c r="C1603">
        <v>1</v>
      </c>
      <c r="D1603" t="s">
        <v>30</v>
      </c>
      <c r="E1603">
        <v>92</v>
      </c>
      <c r="F1603">
        <v>12</v>
      </c>
      <c r="G1603" t="s">
        <v>254</v>
      </c>
      <c r="H1603">
        <v>78</v>
      </c>
      <c r="I1603" t="str">
        <f t="shared" si="51"/>
        <v>Winner</v>
      </c>
      <c r="J1603">
        <f t="shared" si="52"/>
        <v>1</v>
      </c>
      <c r="K1603" t="str">
        <f t="shared" si="2"/>
        <v>Higher</v>
      </c>
    </row>
    <row r="1604" spans="1:11" x14ac:dyDescent="0.25">
      <c r="A1604">
        <v>1987</v>
      </c>
      <c r="B1604" t="s">
        <v>7</v>
      </c>
      <c r="C1604">
        <v>6</v>
      </c>
      <c r="D1604" t="s">
        <v>43</v>
      </c>
      <c r="E1604">
        <v>91</v>
      </c>
      <c r="F1604">
        <v>2</v>
      </c>
      <c r="G1604" t="s">
        <v>226</v>
      </c>
      <c r="H1604">
        <v>93</v>
      </c>
      <c r="I1604" t="str">
        <f t="shared" si="51"/>
        <v>Loser</v>
      </c>
      <c r="J1604">
        <f t="shared" si="52"/>
        <v>2</v>
      </c>
      <c r="K1604" t="str">
        <f t="shared" si="2"/>
        <v>Lower</v>
      </c>
    </row>
    <row r="1605" spans="1:11" x14ac:dyDescent="0.25">
      <c r="A1605">
        <v>1987</v>
      </c>
      <c r="B1605" t="s">
        <v>7</v>
      </c>
      <c r="C1605">
        <v>1</v>
      </c>
      <c r="D1605" t="s">
        <v>8</v>
      </c>
      <c r="E1605">
        <v>88</v>
      </c>
      <c r="F1605">
        <v>5</v>
      </c>
      <c r="G1605" t="s">
        <v>22</v>
      </c>
      <c r="H1605">
        <v>82</v>
      </c>
      <c r="I1605" t="str">
        <f t="shared" si="51"/>
        <v>Winner</v>
      </c>
      <c r="J1605">
        <f t="shared" si="52"/>
        <v>1</v>
      </c>
      <c r="K1605" t="str">
        <f t="shared" si="2"/>
        <v>Higher</v>
      </c>
    </row>
    <row r="1606" spans="1:11" x14ac:dyDescent="0.25">
      <c r="A1606">
        <v>1987</v>
      </c>
      <c r="B1606" t="s">
        <v>7</v>
      </c>
      <c r="C1606">
        <v>1</v>
      </c>
      <c r="D1606" t="s">
        <v>94</v>
      </c>
      <c r="E1606">
        <v>74</v>
      </c>
      <c r="F1606">
        <v>5</v>
      </c>
      <c r="G1606" t="s">
        <v>23</v>
      </c>
      <c r="H1606">
        <v>68</v>
      </c>
      <c r="I1606" t="str">
        <f t="shared" si="51"/>
        <v>Winner</v>
      </c>
      <c r="J1606">
        <f t="shared" si="52"/>
        <v>1</v>
      </c>
      <c r="K1606" t="str">
        <f t="shared" si="2"/>
        <v>Higher</v>
      </c>
    </row>
    <row r="1607" spans="1:11" x14ac:dyDescent="0.25">
      <c r="A1607">
        <v>1987</v>
      </c>
      <c r="B1607" t="s">
        <v>7</v>
      </c>
      <c r="C1607">
        <v>1</v>
      </c>
      <c r="D1607" t="s">
        <v>13</v>
      </c>
      <c r="E1607">
        <v>70</v>
      </c>
      <c r="F1607">
        <v>5</v>
      </c>
      <c r="G1607" t="s">
        <v>1</v>
      </c>
      <c r="H1607">
        <v>57</v>
      </c>
      <c r="I1607" t="str">
        <f t="shared" si="51"/>
        <v>Winner</v>
      </c>
      <c r="J1607">
        <f t="shared" si="52"/>
        <v>1</v>
      </c>
      <c r="K1607" t="str">
        <f t="shared" si="2"/>
        <v>Higher</v>
      </c>
    </row>
    <row r="1608" spans="1:11" x14ac:dyDescent="0.25">
      <c r="A1608">
        <v>1987</v>
      </c>
      <c r="B1608" t="s">
        <v>7</v>
      </c>
      <c r="C1608">
        <v>6</v>
      </c>
      <c r="D1608" t="s">
        <v>243</v>
      </c>
      <c r="E1608">
        <v>103</v>
      </c>
      <c r="F1608">
        <v>2</v>
      </c>
      <c r="G1608" t="s">
        <v>111</v>
      </c>
      <c r="H1608">
        <v>82</v>
      </c>
      <c r="I1608" t="str">
        <f t="shared" si="51"/>
        <v>Winner</v>
      </c>
      <c r="J1608">
        <f t="shared" si="52"/>
        <v>6</v>
      </c>
      <c r="K1608" t="str">
        <f t="shared" si="2"/>
        <v>Higher</v>
      </c>
    </row>
    <row r="1609" spans="1:11" x14ac:dyDescent="0.25">
      <c r="A1609">
        <v>1987</v>
      </c>
      <c r="B1609" t="s">
        <v>7</v>
      </c>
      <c r="C1609">
        <v>6</v>
      </c>
      <c r="D1609" t="s">
        <v>5</v>
      </c>
      <c r="E1609">
        <v>81</v>
      </c>
      <c r="F1609">
        <v>2</v>
      </c>
      <c r="G1609" t="s">
        <v>6</v>
      </c>
      <c r="H1609">
        <v>87</v>
      </c>
      <c r="I1609" t="str">
        <f t="shared" si="51"/>
        <v>Loser</v>
      </c>
      <c r="J1609">
        <f t="shared" si="52"/>
        <v>2</v>
      </c>
      <c r="K1609" t="str">
        <f t="shared" si="2"/>
        <v>Lower</v>
      </c>
    </row>
    <row r="1610" spans="1:11" x14ac:dyDescent="0.25">
      <c r="A1610">
        <v>1987</v>
      </c>
      <c r="B1610" t="s">
        <v>12</v>
      </c>
      <c r="C1610">
        <v>6</v>
      </c>
      <c r="D1610" t="s">
        <v>149</v>
      </c>
      <c r="E1610">
        <v>75</v>
      </c>
      <c r="F1610">
        <v>3</v>
      </c>
      <c r="G1610" t="s">
        <v>238</v>
      </c>
      <c r="H1610">
        <v>83</v>
      </c>
      <c r="I1610" t="str">
        <f t="shared" si="51"/>
        <v>Loser</v>
      </c>
      <c r="J1610">
        <f t="shared" si="52"/>
        <v>3</v>
      </c>
      <c r="K1610" t="str">
        <f t="shared" si="2"/>
        <v>Lower</v>
      </c>
    </row>
    <row r="1611" spans="1:11" x14ac:dyDescent="0.25">
      <c r="A1611">
        <v>1987</v>
      </c>
      <c r="B1611" t="s">
        <v>12</v>
      </c>
      <c r="C1611">
        <v>7</v>
      </c>
      <c r="D1611" t="s">
        <v>169</v>
      </c>
      <c r="E1611">
        <v>82</v>
      </c>
      <c r="F1611">
        <v>2</v>
      </c>
      <c r="G1611" t="s">
        <v>226</v>
      </c>
      <c r="H1611">
        <v>84</v>
      </c>
      <c r="I1611" t="str">
        <f t="shared" si="51"/>
        <v>Loser</v>
      </c>
      <c r="J1611">
        <f t="shared" si="52"/>
        <v>2</v>
      </c>
      <c r="K1611" t="str">
        <f t="shared" si="2"/>
        <v>Lower</v>
      </c>
    </row>
    <row r="1612" spans="1:11" x14ac:dyDescent="0.25">
      <c r="A1612">
        <v>1987</v>
      </c>
      <c r="B1612" t="s">
        <v>12</v>
      </c>
      <c r="C1612">
        <v>10</v>
      </c>
      <c r="D1612" t="s">
        <v>29</v>
      </c>
      <c r="E1612">
        <v>86</v>
      </c>
      <c r="F1612">
        <v>2</v>
      </c>
      <c r="G1612" t="s">
        <v>6</v>
      </c>
      <c r="H1612">
        <v>104</v>
      </c>
      <c r="I1612" t="str">
        <f t="shared" si="51"/>
        <v>Loser</v>
      </c>
      <c r="J1612">
        <f t="shared" si="52"/>
        <v>2</v>
      </c>
      <c r="K1612" t="str">
        <f t="shared" si="2"/>
        <v>Lower</v>
      </c>
    </row>
    <row r="1613" spans="1:11" x14ac:dyDescent="0.25">
      <c r="A1613">
        <v>1987</v>
      </c>
      <c r="B1613" t="s">
        <v>12</v>
      </c>
      <c r="C1613">
        <v>6</v>
      </c>
      <c r="D1613" t="s">
        <v>43</v>
      </c>
      <c r="E1613">
        <v>96</v>
      </c>
      <c r="F1613">
        <v>3</v>
      </c>
      <c r="G1613" t="s">
        <v>38</v>
      </c>
      <c r="H1613">
        <v>93</v>
      </c>
      <c r="I1613" t="str">
        <f t="shared" si="51"/>
        <v>Winner</v>
      </c>
      <c r="J1613">
        <f t="shared" si="52"/>
        <v>6</v>
      </c>
      <c r="K1613" t="str">
        <f t="shared" si="2"/>
        <v>Higher</v>
      </c>
    </row>
    <row r="1614" spans="1:11" x14ac:dyDescent="0.25">
      <c r="A1614">
        <v>1987</v>
      </c>
      <c r="B1614" t="s">
        <v>12</v>
      </c>
      <c r="C1614">
        <v>10</v>
      </c>
      <c r="D1614" t="s">
        <v>177</v>
      </c>
      <c r="E1614">
        <v>72</v>
      </c>
      <c r="F1614">
        <v>2</v>
      </c>
      <c r="G1614" t="s">
        <v>24</v>
      </c>
      <c r="H1614">
        <v>62</v>
      </c>
      <c r="I1614" t="str">
        <f t="shared" si="51"/>
        <v>Winner</v>
      </c>
      <c r="J1614">
        <f t="shared" si="52"/>
        <v>10</v>
      </c>
      <c r="K1614" t="str">
        <f t="shared" si="2"/>
        <v>Higher</v>
      </c>
    </row>
    <row r="1615" spans="1:11" x14ac:dyDescent="0.25">
      <c r="A1615">
        <v>1987</v>
      </c>
      <c r="B1615" t="s">
        <v>12</v>
      </c>
      <c r="C1615">
        <v>1</v>
      </c>
      <c r="D1615" t="s">
        <v>13</v>
      </c>
      <c r="E1615">
        <v>82</v>
      </c>
      <c r="F1615">
        <v>9</v>
      </c>
      <c r="G1615" t="s">
        <v>92</v>
      </c>
      <c r="H1615">
        <v>79</v>
      </c>
      <c r="I1615" t="str">
        <f t="shared" si="51"/>
        <v>Winner</v>
      </c>
      <c r="J1615">
        <f t="shared" si="52"/>
        <v>1</v>
      </c>
      <c r="K1615" t="str">
        <f t="shared" si="2"/>
        <v>Higher</v>
      </c>
    </row>
    <row r="1616" spans="1:11" x14ac:dyDescent="0.25">
      <c r="A1616">
        <v>1987</v>
      </c>
      <c r="B1616" t="s">
        <v>12</v>
      </c>
      <c r="C1616">
        <v>6</v>
      </c>
      <c r="D1616" t="s">
        <v>5</v>
      </c>
      <c r="E1616">
        <v>85</v>
      </c>
      <c r="F1616">
        <v>3</v>
      </c>
      <c r="G1616" t="s">
        <v>102</v>
      </c>
      <c r="H1616">
        <v>66</v>
      </c>
      <c r="I1616" t="str">
        <f t="shared" si="51"/>
        <v>Winner</v>
      </c>
      <c r="J1616">
        <f t="shared" si="52"/>
        <v>6</v>
      </c>
      <c r="K1616" t="str">
        <f t="shared" si="2"/>
        <v>Higher</v>
      </c>
    </row>
    <row r="1617" spans="1:11" x14ac:dyDescent="0.25">
      <c r="A1617">
        <v>1987</v>
      </c>
      <c r="B1617" t="s">
        <v>12</v>
      </c>
      <c r="C1617">
        <v>5</v>
      </c>
      <c r="D1617" t="s">
        <v>1</v>
      </c>
      <c r="E1617">
        <v>67</v>
      </c>
      <c r="F1617">
        <v>13</v>
      </c>
      <c r="G1617" t="s">
        <v>273</v>
      </c>
      <c r="H1617">
        <v>63</v>
      </c>
      <c r="I1617" t="str">
        <f t="shared" si="51"/>
        <v>Winner</v>
      </c>
      <c r="J1617">
        <f t="shared" si="52"/>
        <v>5</v>
      </c>
      <c r="K1617" t="str">
        <f t="shared" si="2"/>
        <v>Higher</v>
      </c>
    </row>
    <row r="1618" spans="1:11" x14ac:dyDescent="0.25">
      <c r="A1618">
        <v>1987</v>
      </c>
      <c r="B1618" t="s">
        <v>12</v>
      </c>
      <c r="C1618">
        <v>6</v>
      </c>
      <c r="D1618" t="s">
        <v>243</v>
      </c>
      <c r="E1618">
        <v>90</v>
      </c>
      <c r="F1618">
        <v>14</v>
      </c>
      <c r="G1618" t="s">
        <v>195</v>
      </c>
      <c r="H1618">
        <v>87</v>
      </c>
      <c r="I1618" t="str">
        <f t="shared" si="51"/>
        <v>Winner</v>
      </c>
      <c r="J1618">
        <f t="shared" si="52"/>
        <v>6</v>
      </c>
      <c r="K1618" t="str">
        <f t="shared" si="2"/>
        <v>Higher</v>
      </c>
    </row>
    <row r="1619" spans="1:11" x14ac:dyDescent="0.25">
      <c r="A1619">
        <v>1987</v>
      </c>
      <c r="B1619" t="s">
        <v>12</v>
      </c>
      <c r="C1619">
        <v>12</v>
      </c>
      <c r="D1619" t="s">
        <v>254</v>
      </c>
      <c r="E1619">
        <v>78</v>
      </c>
      <c r="F1619">
        <v>4</v>
      </c>
      <c r="G1619" t="s">
        <v>37</v>
      </c>
      <c r="H1619">
        <v>68</v>
      </c>
      <c r="I1619" t="str">
        <f t="shared" si="51"/>
        <v>Winner</v>
      </c>
      <c r="J1619">
        <f t="shared" si="52"/>
        <v>12</v>
      </c>
      <c r="K1619" t="str">
        <f t="shared" si="2"/>
        <v>Higher</v>
      </c>
    </row>
    <row r="1620" spans="1:11" x14ac:dyDescent="0.25">
      <c r="A1620">
        <v>1987</v>
      </c>
      <c r="B1620" t="s">
        <v>12</v>
      </c>
      <c r="C1620">
        <v>1</v>
      </c>
      <c r="D1620" t="s">
        <v>30</v>
      </c>
      <c r="E1620">
        <v>80</v>
      </c>
      <c r="F1620">
        <v>9</v>
      </c>
      <c r="G1620" t="s">
        <v>105</v>
      </c>
      <c r="H1620">
        <v>61</v>
      </c>
      <c r="I1620" t="str">
        <f t="shared" si="51"/>
        <v>Winner</v>
      </c>
      <c r="J1620">
        <f t="shared" si="52"/>
        <v>1</v>
      </c>
      <c r="K1620" t="str">
        <f t="shared" si="2"/>
        <v>Higher</v>
      </c>
    </row>
    <row r="1621" spans="1:11" x14ac:dyDescent="0.25">
      <c r="A1621">
        <v>1987</v>
      </c>
      <c r="B1621" t="s">
        <v>12</v>
      </c>
      <c r="C1621">
        <v>1</v>
      </c>
      <c r="D1621" t="s">
        <v>94</v>
      </c>
      <c r="E1621">
        <v>109</v>
      </c>
      <c r="F1621">
        <v>9</v>
      </c>
      <c r="G1621" t="s">
        <v>21</v>
      </c>
      <c r="H1621">
        <v>97</v>
      </c>
      <c r="I1621" t="str">
        <f t="shared" si="51"/>
        <v>Winner</v>
      </c>
      <c r="J1621">
        <f t="shared" si="52"/>
        <v>1</v>
      </c>
      <c r="K1621" t="str">
        <f t="shared" si="2"/>
        <v>Higher</v>
      </c>
    </row>
    <row r="1622" spans="1:11" x14ac:dyDescent="0.25">
      <c r="A1622">
        <v>1987</v>
      </c>
      <c r="B1622" t="s">
        <v>12</v>
      </c>
      <c r="C1622">
        <v>7</v>
      </c>
      <c r="D1622" t="s">
        <v>293</v>
      </c>
      <c r="E1622">
        <v>76</v>
      </c>
      <c r="F1622">
        <v>2</v>
      </c>
      <c r="G1622" t="s">
        <v>111</v>
      </c>
      <c r="H1622">
        <v>101</v>
      </c>
      <c r="I1622" t="str">
        <f t="shared" si="51"/>
        <v>Loser</v>
      </c>
      <c r="J1622">
        <f t="shared" si="52"/>
        <v>2</v>
      </c>
      <c r="K1622" t="str">
        <f t="shared" si="2"/>
        <v>Lower</v>
      </c>
    </row>
    <row r="1623" spans="1:11" x14ac:dyDescent="0.25">
      <c r="A1623">
        <v>1987</v>
      </c>
      <c r="B1623" t="s">
        <v>12</v>
      </c>
      <c r="C1623">
        <v>5</v>
      </c>
      <c r="D1623" t="s">
        <v>23</v>
      </c>
      <c r="E1623">
        <v>58</v>
      </c>
      <c r="F1623">
        <v>4</v>
      </c>
      <c r="G1623" t="s">
        <v>281</v>
      </c>
      <c r="H1623">
        <v>57</v>
      </c>
      <c r="I1623" t="str">
        <f t="shared" si="51"/>
        <v>Winner</v>
      </c>
      <c r="J1623">
        <f t="shared" si="52"/>
        <v>5</v>
      </c>
      <c r="K1623" t="str">
        <f t="shared" si="2"/>
        <v>Higher</v>
      </c>
    </row>
    <row r="1624" spans="1:11" x14ac:dyDescent="0.25">
      <c r="A1624">
        <v>1987</v>
      </c>
      <c r="B1624" t="s">
        <v>12</v>
      </c>
      <c r="C1624">
        <v>5</v>
      </c>
      <c r="D1624" t="s">
        <v>22</v>
      </c>
      <c r="E1624">
        <v>65</v>
      </c>
      <c r="F1624">
        <v>13</v>
      </c>
      <c r="G1624" t="s">
        <v>95</v>
      </c>
      <c r="H1624">
        <v>60</v>
      </c>
      <c r="I1624" t="str">
        <f t="shared" si="51"/>
        <v>Winner</v>
      </c>
      <c r="J1624">
        <f t="shared" si="52"/>
        <v>5</v>
      </c>
      <c r="K1624" t="str">
        <f t="shared" si="2"/>
        <v>Higher</v>
      </c>
    </row>
    <row r="1625" spans="1:11" x14ac:dyDescent="0.25">
      <c r="A1625">
        <v>1987</v>
      </c>
      <c r="B1625" t="s">
        <v>12</v>
      </c>
      <c r="C1625">
        <v>1</v>
      </c>
      <c r="D1625" t="s">
        <v>8</v>
      </c>
      <c r="E1625">
        <v>107</v>
      </c>
      <c r="F1625">
        <v>8</v>
      </c>
      <c r="G1625" t="s">
        <v>246</v>
      </c>
      <c r="H1625">
        <v>90</v>
      </c>
      <c r="I1625" t="str">
        <f t="shared" si="51"/>
        <v>Winner</v>
      </c>
      <c r="J1625">
        <f t="shared" si="52"/>
        <v>1</v>
      </c>
      <c r="K1625" t="str">
        <f t="shared" si="2"/>
        <v>Higher</v>
      </c>
    </row>
    <row r="1626" spans="1:11" x14ac:dyDescent="0.25">
      <c r="A1626">
        <v>1987</v>
      </c>
      <c r="B1626" t="s">
        <v>18</v>
      </c>
      <c r="C1626">
        <v>5</v>
      </c>
      <c r="D1626" t="s">
        <v>1</v>
      </c>
      <c r="E1626">
        <v>66</v>
      </c>
      <c r="F1626">
        <v>12</v>
      </c>
      <c r="G1626" t="s">
        <v>163</v>
      </c>
      <c r="H1626">
        <v>55</v>
      </c>
      <c r="I1626" t="str">
        <f t="shared" si="51"/>
        <v>Winner</v>
      </c>
      <c r="J1626">
        <f t="shared" si="52"/>
        <v>5</v>
      </c>
      <c r="K1626" t="str">
        <f t="shared" si="2"/>
        <v>Higher</v>
      </c>
    </row>
    <row r="1627" spans="1:11" x14ac:dyDescent="0.25">
      <c r="A1627">
        <v>1987</v>
      </c>
      <c r="B1627" t="s">
        <v>18</v>
      </c>
      <c r="C1627">
        <v>6</v>
      </c>
      <c r="D1627" t="s">
        <v>5</v>
      </c>
      <c r="E1627">
        <v>82</v>
      </c>
      <c r="F1627">
        <v>11</v>
      </c>
      <c r="G1627" t="s">
        <v>97</v>
      </c>
      <c r="H1627">
        <v>70</v>
      </c>
      <c r="I1627" t="str">
        <f t="shared" si="51"/>
        <v>Winner</v>
      </c>
      <c r="J1627">
        <f t="shared" si="52"/>
        <v>6</v>
      </c>
      <c r="K1627" t="str">
        <f t="shared" si="2"/>
        <v>Higher</v>
      </c>
    </row>
    <row r="1628" spans="1:11" x14ac:dyDescent="0.25">
      <c r="A1628">
        <v>1987</v>
      </c>
      <c r="B1628" t="s">
        <v>18</v>
      </c>
      <c r="C1628">
        <v>3</v>
      </c>
      <c r="D1628" t="s">
        <v>102</v>
      </c>
      <c r="E1628">
        <v>104</v>
      </c>
      <c r="F1628">
        <v>14</v>
      </c>
      <c r="G1628" t="s">
        <v>320</v>
      </c>
      <c r="H1628">
        <v>95</v>
      </c>
      <c r="I1628" t="str">
        <f t="shared" si="51"/>
        <v>Winner</v>
      </c>
      <c r="J1628">
        <f t="shared" si="52"/>
        <v>3</v>
      </c>
      <c r="K1628" t="str">
        <f t="shared" si="2"/>
        <v>Higher</v>
      </c>
    </row>
    <row r="1629" spans="1:11" x14ac:dyDescent="0.25">
      <c r="A1629">
        <v>1987</v>
      </c>
      <c r="B1629" t="s">
        <v>18</v>
      </c>
      <c r="C1629">
        <v>2</v>
      </c>
      <c r="D1629" t="s">
        <v>6</v>
      </c>
      <c r="E1629">
        <v>79</v>
      </c>
      <c r="F1629">
        <v>15</v>
      </c>
      <c r="G1629" t="s">
        <v>313</v>
      </c>
      <c r="H1629">
        <v>73</v>
      </c>
      <c r="I1629" t="str">
        <f t="shared" si="51"/>
        <v>Winner</v>
      </c>
      <c r="J1629">
        <f t="shared" si="52"/>
        <v>2</v>
      </c>
      <c r="K1629" t="str">
        <f t="shared" si="2"/>
        <v>Higher</v>
      </c>
    </row>
    <row r="1630" spans="1:11" x14ac:dyDescent="0.25">
      <c r="A1630">
        <v>1987</v>
      </c>
      <c r="B1630" t="s">
        <v>18</v>
      </c>
      <c r="C1630">
        <v>2</v>
      </c>
      <c r="D1630" t="s">
        <v>226</v>
      </c>
      <c r="E1630">
        <v>99</v>
      </c>
      <c r="F1630">
        <v>15</v>
      </c>
      <c r="G1630" t="s">
        <v>291</v>
      </c>
      <c r="H1630">
        <v>76</v>
      </c>
      <c r="I1630" t="str">
        <f t="shared" si="51"/>
        <v>Winner</v>
      </c>
      <c r="J1630">
        <f t="shared" si="52"/>
        <v>2</v>
      </c>
      <c r="K1630" t="str">
        <f t="shared" si="2"/>
        <v>Higher</v>
      </c>
    </row>
    <row r="1631" spans="1:11" x14ac:dyDescent="0.25">
      <c r="A1631">
        <v>1987</v>
      </c>
      <c r="B1631" t="s">
        <v>18</v>
      </c>
      <c r="C1631">
        <v>7</v>
      </c>
      <c r="D1631" t="s">
        <v>169</v>
      </c>
      <c r="E1631">
        <v>98</v>
      </c>
      <c r="F1631">
        <v>10</v>
      </c>
      <c r="G1631" t="s">
        <v>35</v>
      </c>
      <c r="H1631">
        <v>91</v>
      </c>
      <c r="I1631" t="str">
        <f t="shared" si="51"/>
        <v>Winner</v>
      </c>
      <c r="J1631">
        <f t="shared" si="52"/>
        <v>7</v>
      </c>
      <c r="K1631" t="str">
        <f t="shared" si="2"/>
        <v>Higher</v>
      </c>
    </row>
    <row r="1632" spans="1:11" x14ac:dyDescent="0.25">
      <c r="A1632">
        <v>1987</v>
      </c>
      <c r="B1632" t="s">
        <v>18</v>
      </c>
      <c r="C1632">
        <v>8</v>
      </c>
      <c r="D1632" t="s">
        <v>91</v>
      </c>
      <c r="E1632">
        <v>77</v>
      </c>
      <c r="F1632">
        <v>9</v>
      </c>
      <c r="G1632" t="s">
        <v>92</v>
      </c>
      <c r="H1632">
        <v>91</v>
      </c>
      <c r="I1632" t="str">
        <f t="shared" si="51"/>
        <v>Loser</v>
      </c>
      <c r="J1632">
        <f t="shared" si="52"/>
        <v>9</v>
      </c>
      <c r="K1632" t="str">
        <f t="shared" si="2"/>
        <v>Lower</v>
      </c>
    </row>
    <row r="1633" spans="1:11" x14ac:dyDescent="0.25">
      <c r="A1633">
        <v>1987</v>
      </c>
      <c r="B1633" t="s">
        <v>18</v>
      </c>
      <c r="C1633">
        <v>3</v>
      </c>
      <c r="D1633" t="s">
        <v>38</v>
      </c>
      <c r="E1633">
        <v>93</v>
      </c>
      <c r="F1633">
        <v>14</v>
      </c>
      <c r="G1633" t="s">
        <v>326</v>
      </c>
      <c r="H1633">
        <v>68</v>
      </c>
      <c r="I1633" t="str">
        <f t="shared" si="51"/>
        <v>Winner</v>
      </c>
      <c r="J1633">
        <f t="shared" si="52"/>
        <v>3</v>
      </c>
      <c r="K1633" t="str">
        <f t="shared" si="2"/>
        <v>Higher</v>
      </c>
    </row>
    <row r="1634" spans="1:11" x14ac:dyDescent="0.25">
      <c r="A1634">
        <v>1987</v>
      </c>
      <c r="B1634" t="s">
        <v>18</v>
      </c>
      <c r="C1634">
        <v>6</v>
      </c>
      <c r="D1634" t="s">
        <v>43</v>
      </c>
      <c r="E1634">
        <v>74</v>
      </c>
      <c r="F1634">
        <v>11</v>
      </c>
      <c r="G1634" t="s">
        <v>247</v>
      </c>
      <c r="H1634">
        <v>69</v>
      </c>
      <c r="I1634" t="str">
        <f t="shared" si="51"/>
        <v>Winner</v>
      </c>
      <c r="J1634">
        <f t="shared" si="52"/>
        <v>6</v>
      </c>
      <c r="K1634" t="str">
        <f t="shared" si="2"/>
        <v>Higher</v>
      </c>
    </row>
    <row r="1635" spans="1:11" x14ac:dyDescent="0.25">
      <c r="A1635">
        <v>1987</v>
      </c>
      <c r="B1635" t="s">
        <v>18</v>
      </c>
      <c r="C1635">
        <v>4</v>
      </c>
      <c r="D1635" t="s">
        <v>145</v>
      </c>
      <c r="E1635">
        <v>60</v>
      </c>
      <c r="F1635">
        <v>13</v>
      </c>
      <c r="G1635" t="s">
        <v>273</v>
      </c>
      <c r="H1635">
        <v>65</v>
      </c>
      <c r="I1635" t="str">
        <f t="shared" si="51"/>
        <v>Loser</v>
      </c>
      <c r="J1635">
        <f t="shared" si="52"/>
        <v>13</v>
      </c>
      <c r="K1635" t="str">
        <f t="shared" si="2"/>
        <v>Lower</v>
      </c>
    </row>
    <row r="1636" spans="1:11" x14ac:dyDescent="0.25">
      <c r="A1636">
        <v>1987</v>
      </c>
      <c r="B1636" t="s">
        <v>18</v>
      </c>
      <c r="C1636">
        <v>7</v>
      </c>
      <c r="D1636" t="s">
        <v>160</v>
      </c>
      <c r="E1636">
        <v>79</v>
      </c>
      <c r="F1636">
        <v>10</v>
      </c>
      <c r="G1636" t="s">
        <v>177</v>
      </c>
      <c r="H1636">
        <v>85</v>
      </c>
      <c r="I1636" t="str">
        <f t="shared" si="51"/>
        <v>Loser</v>
      </c>
      <c r="J1636">
        <f t="shared" si="52"/>
        <v>10</v>
      </c>
      <c r="K1636" t="str">
        <f t="shared" si="2"/>
        <v>Lower</v>
      </c>
    </row>
    <row r="1637" spans="1:11" x14ac:dyDescent="0.25">
      <c r="A1637">
        <v>1987</v>
      </c>
      <c r="B1637" t="s">
        <v>18</v>
      </c>
      <c r="C1637">
        <v>7</v>
      </c>
      <c r="D1637" t="s">
        <v>125</v>
      </c>
      <c r="E1637">
        <v>62</v>
      </c>
      <c r="F1637">
        <v>10</v>
      </c>
      <c r="G1637" t="s">
        <v>29</v>
      </c>
      <c r="H1637">
        <v>64</v>
      </c>
      <c r="I1637" t="str">
        <f t="shared" si="51"/>
        <v>Loser</v>
      </c>
      <c r="J1637">
        <f t="shared" si="52"/>
        <v>10</v>
      </c>
      <c r="K1637" t="str">
        <f t="shared" si="2"/>
        <v>Lower</v>
      </c>
    </row>
    <row r="1638" spans="1:11" x14ac:dyDescent="0.25">
      <c r="A1638">
        <v>1987</v>
      </c>
      <c r="B1638" t="s">
        <v>18</v>
      </c>
      <c r="C1638">
        <v>6</v>
      </c>
      <c r="D1638" t="s">
        <v>149</v>
      </c>
      <c r="E1638">
        <v>57</v>
      </c>
      <c r="F1638">
        <v>11</v>
      </c>
      <c r="G1638" t="s">
        <v>124</v>
      </c>
      <c r="H1638">
        <v>55</v>
      </c>
      <c r="I1638" t="str">
        <f t="shared" si="51"/>
        <v>Winner</v>
      </c>
      <c r="J1638">
        <f t="shared" si="52"/>
        <v>6</v>
      </c>
      <c r="K1638" t="str">
        <f t="shared" si="2"/>
        <v>Higher</v>
      </c>
    </row>
    <row r="1639" spans="1:11" x14ac:dyDescent="0.25">
      <c r="A1639">
        <v>1987</v>
      </c>
      <c r="B1639" t="s">
        <v>18</v>
      </c>
      <c r="C1639">
        <v>3</v>
      </c>
      <c r="D1639" t="s">
        <v>238</v>
      </c>
      <c r="E1639">
        <v>76</v>
      </c>
      <c r="F1639">
        <v>14</v>
      </c>
      <c r="G1639" t="s">
        <v>319</v>
      </c>
      <c r="H1639">
        <v>62</v>
      </c>
      <c r="I1639" t="str">
        <f t="shared" si="51"/>
        <v>Winner</v>
      </c>
      <c r="J1639">
        <f t="shared" si="52"/>
        <v>3</v>
      </c>
      <c r="K1639" t="str">
        <f t="shared" si="2"/>
        <v>Higher</v>
      </c>
    </row>
    <row r="1640" spans="1:11" x14ac:dyDescent="0.25">
      <c r="A1640">
        <v>1987</v>
      </c>
      <c r="B1640" t="s">
        <v>18</v>
      </c>
      <c r="C1640">
        <v>2</v>
      </c>
      <c r="D1640" t="s">
        <v>24</v>
      </c>
      <c r="E1640">
        <v>75</v>
      </c>
      <c r="F1640">
        <v>15</v>
      </c>
      <c r="G1640" t="s">
        <v>45</v>
      </c>
      <c r="H1640">
        <v>56</v>
      </c>
      <c r="I1640" t="str">
        <f t="shared" si="51"/>
        <v>Winner</v>
      </c>
      <c r="J1640">
        <f t="shared" si="52"/>
        <v>2</v>
      </c>
      <c r="K1640" t="str">
        <f t="shared" si="2"/>
        <v>Higher</v>
      </c>
    </row>
    <row r="1641" spans="1:11" x14ac:dyDescent="0.25">
      <c r="A1641">
        <v>1987</v>
      </c>
      <c r="B1641" t="s">
        <v>18</v>
      </c>
      <c r="C1641">
        <v>1</v>
      </c>
      <c r="D1641" t="s">
        <v>13</v>
      </c>
      <c r="E1641">
        <v>75</v>
      </c>
      <c r="F1641">
        <v>16</v>
      </c>
      <c r="G1641" t="s">
        <v>41</v>
      </c>
      <c r="H1641">
        <v>53</v>
      </c>
      <c r="I1641" t="str">
        <f t="shared" si="51"/>
        <v>Winner</v>
      </c>
      <c r="J1641">
        <f t="shared" si="52"/>
        <v>1</v>
      </c>
      <c r="K1641" t="str">
        <f t="shared" si="2"/>
        <v>Higher</v>
      </c>
    </row>
    <row r="1642" spans="1:11" x14ac:dyDescent="0.25">
      <c r="A1642">
        <v>1987</v>
      </c>
      <c r="B1642" t="s">
        <v>18</v>
      </c>
      <c r="C1642">
        <v>7</v>
      </c>
      <c r="D1642" t="s">
        <v>293</v>
      </c>
      <c r="E1642">
        <v>83</v>
      </c>
      <c r="F1642">
        <v>10</v>
      </c>
      <c r="G1642" t="s">
        <v>121</v>
      </c>
      <c r="H1642">
        <v>79</v>
      </c>
      <c r="I1642" t="str">
        <f t="shared" si="51"/>
        <v>Winner</v>
      </c>
      <c r="J1642">
        <f t="shared" si="52"/>
        <v>7</v>
      </c>
      <c r="K1642" t="str">
        <f t="shared" si="2"/>
        <v>Higher</v>
      </c>
    </row>
    <row r="1643" spans="1:11" x14ac:dyDescent="0.25">
      <c r="A1643">
        <v>1987</v>
      </c>
      <c r="B1643" t="s">
        <v>18</v>
      </c>
      <c r="C1643">
        <v>4</v>
      </c>
      <c r="D1643" t="s">
        <v>37</v>
      </c>
      <c r="E1643">
        <v>92</v>
      </c>
      <c r="F1643">
        <v>13</v>
      </c>
      <c r="G1643" t="s">
        <v>248</v>
      </c>
      <c r="H1643">
        <v>73</v>
      </c>
      <c r="I1643" t="str">
        <f t="shared" si="51"/>
        <v>Winner</v>
      </c>
      <c r="J1643">
        <f t="shared" si="52"/>
        <v>4</v>
      </c>
      <c r="K1643" t="str">
        <f t="shared" si="2"/>
        <v>Higher</v>
      </c>
    </row>
    <row r="1644" spans="1:11" x14ac:dyDescent="0.25">
      <c r="A1644">
        <v>1987</v>
      </c>
      <c r="B1644" t="s">
        <v>18</v>
      </c>
      <c r="C1644">
        <v>3</v>
      </c>
      <c r="D1644" t="s">
        <v>36</v>
      </c>
      <c r="E1644">
        <v>67</v>
      </c>
      <c r="F1644">
        <v>14</v>
      </c>
      <c r="G1644" t="s">
        <v>195</v>
      </c>
      <c r="H1644">
        <v>68</v>
      </c>
      <c r="I1644" t="str">
        <f t="shared" si="51"/>
        <v>Loser</v>
      </c>
      <c r="J1644">
        <f t="shared" si="52"/>
        <v>14</v>
      </c>
      <c r="K1644" t="str">
        <f t="shared" si="2"/>
        <v>Lower</v>
      </c>
    </row>
    <row r="1645" spans="1:11" x14ac:dyDescent="0.25">
      <c r="A1645">
        <v>1987</v>
      </c>
      <c r="B1645" t="s">
        <v>18</v>
      </c>
      <c r="C1645">
        <v>1</v>
      </c>
      <c r="D1645" t="s">
        <v>30</v>
      </c>
      <c r="E1645">
        <v>95</v>
      </c>
      <c r="F1645">
        <v>16</v>
      </c>
      <c r="G1645" t="s">
        <v>327</v>
      </c>
      <c r="H1645">
        <v>70</v>
      </c>
      <c r="I1645" t="str">
        <f t="shared" si="51"/>
        <v>Winner</v>
      </c>
      <c r="J1645">
        <f t="shared" si="52"/>
        <v>1</v>
      </c>
      <c r="K1645" t="str">
        <f t="shared" si="2"/>
        <v>Higher</v>
      </c>
    </row>
    <row r="1646" spans="1:11" x14ac:dyDescent="0.25">
      <c r="A1646">
        <v>1987</v>
      </c>
      <c r="B1646" t="s">
        <v>18</v>
      </c>
      <c r="C1646">
        <v>8</v>
      </c>
      <c r="D1646" t="s">
        <v>246</v>
      </c>
      <c r="E1646">
        <v>62</v>
      </c>
      <c r="F1646">
        <v>9</v>
      </c>
      <c r="G1646" t="s">
        <v>191</v>
      </c>
      <c r="H1646">
        <v>61</v>
      </c>
      <c r="I1646" t="str">
        <f t="shared" si="51"/>
        <v>Winner</v>
      </c>
      <c r="J1646">
        <f t="shared" si="52"/>
        <v>8</v>
      </c>
      <c r="K1646" t="str">
        <f t="shared" si="2"/>
        <v>Higher</v>
      </c>
    </row>
    <row r="1647" spans="1:11" x14ac:dyDescent="0.25">
      <c r="A1647">
        <v>1987</v>
      </c>
      <c r="B1647" t="s">
        <v>18</v>
      </c>
      <c r="C1647">
        <v>4</v>
      </c>
      <c r="D1647" t="s">
        <v>20</v>
      </c>
      <c r="E1647">
        <v>69</v>
      </c>
      <c r="F1647">
        <v>13</v>
      </c>
      <c r="G1647" t="s">
        <v>95</v>
      </c>
      <c r="H1647">
        <v>70</v>
      </c>
      <c r="I1647" t="str">
        <f t="shared" si="51"/>
        <v>Loser</v>
      </c>
      <c r="J1647">
        <f t="shared" si="52"/>
        <v>13</v>
      </c>
      <c r="K1647" t="str">
        <f t="shared" si="2"/>
        <v>Lower</v>
      </c>
    </row>
    <row r="1648" spans="1:11" x14ac:dyDescent="0.25">
      <c r="A1648">
        <v>1987</v>
      </c>
      <c r="B1648" t="s">
        <v>18</v>
      </c>
      <c r="C1648">
        <v>8</v>
      </c>
      <c r="D1648" t="s">
        <v>284</v>
      </c>
      <c r="E1648">
        <v>82</v>
      </c>
      <c r="F1648">
        <v>9</v>
      </c>
      <c r="G1648" t="s">
        <v>21</v>
      </c>
      <c r="H1648">
        <v>97</v>
      </c>
      <c r="I1648" t="str">
        <f t="shared" si="51"/>
        <v>Loser</v>
      </c>
      <c r="J1648">
        <f t="shared" si="52"/>
        <v>9</v>
      </c>
      <c r="K1648" t="str">
        <f t="shared" si="2"/>
        <v>Lower</v>
      </c>
    </row>
    <row r="1649" spans="1:11" x14ac:dyDescent="0.25">
      <c r="A1649">
        <v>1987</v>
      </c>
      <c r="B1649" t="s">
        <v>18</v>
      </c>
      <c r="C1649">
        <v>8</v>
      </c>
      <c r="D1649" t="s">
        <v>144</v>
      </c>
      <c r="E1649">
        <v>79</v>
      </c>
      <c r="F1649">
        <v>9</v>
      </c>
      <c r="G1649" t="s">
        <v>105</v>
      </c>
      <c r="H1649">
        <v>82</v>
      </c>
      <c r="I1649" t="str">
        <f t="shared" si="51"/>
        <v>Loser</v>
      </c>
      <c r="J1649">
        <f t="shared" si="52"/>
        <v>9</v>
      </c>
      <c r="K1649" t="str">
        <f t="shared" si="2"/>
        <v>Lower</v>
      </c>
    </row>
    <row r="1650" spans="1:11" x14ac:dyDescent="0.25">
      <c r="A1650">
        <v>1987</v>
      </c>
      <c r="B1650" t="s">
        <v>18</v>
      </c>
      <c r="C1650">
        <v>5</v>
      </c>
      <c r="D1650" t="s">
        <v>113</v>
      </c>
      <c r="E1650">
        <v>60</v>
      </c>
      <c r="F1650">
        <v>12</v>
      </c>
      <c r="G1650" t="s">
        <v>254</v>
      </c>
      <c r="H1650">
        <v>64</v>
      </c>
      <c r="I1650" t="str">
        <f t="shared" si="51"/>
        <v>Loser</v>
      </c>
      <c r="J1650">
        <f t="shared" si="52"/>
        <v>12</v>
      </c>
      <c r="K1650" t="str">
        <f t="shared" si="2"/>
        <v>Lower</v>
      </c>
    </row>
    <row r="1651" spans="1:11" x14ac:dyDescent="0.25">
      <c r="A1651">
        <v>1987</v>
      </c>
      <c r="B1651" t="s">
        <v>18</v>
      </c>
      <c r="C1651">
        <v>1</v>
      </c>
      <c r="D1651" t="s">
        <v>8</v>
      </c>
      <c r="E1651">
        <v>92</v>
      </c>
      <c r="F1651">
        <v>16</v>
      </c>
      <c r="G1651" t="s">
        <v>289</v>
      </c>
      <c r="H1651">
        <v>58</v>
      </c>
      <c r="I1651" t="str">
        <f t="shared" si="51"/>
        <v>Winner</v>
      </c>
      <c r="J1651">
        <f t="shared" si="52"/>
        <v>1</v>
      </c>
      <c r="K1651" t="str">
        <f t="shared" si="2"/>
        <v>Higher</v>
      </c>
    </row>
    <row r="1652" spans="1:11" x14ac:dyDescent="0.25">
      <c r="A1652">
        <v>1987</v>
      </c>
      <c r="B1652" t="s">
        <v>18</v>
      </c>
      <c r="C1652">
        <v>5</v>
      </c>
      <c r="D1652" t="s">
        <v>22</v>
      </c>
      <c r="E1652">
        <v>58</v>
      </c>
      <c r="F1652">
        <v>12</v>
      </c>
      <c r="G1652" t="s">
        <v>138</v>
      </c>
      <c r="H1652">
        <v>51</v>
      </c>
      <c r="I1652" t="str">
        <f t="shared" si="51"/>
        <v>Winner</v>
      </c>
      <c r="J1652">
        <f t="shared" si="52"/>
        <v>5</v>
      </c>
      <c r="K1652" t="str">
        <f t="shared" si="2"/>
        <v>Higher</v>
      </c>
    </row>
    <row r="1653" spans="1:11" x14ac:dyDescent="0.25">
      <c r="A1653">
        <v>1987</v>
      </c>
      <c r="B1653" t="s">
        <v>18</v>
      </c>
      <c r="C1653">
        <v>4</v>
      </c>
      <c r="D1653" t="s">
        <v>281</v>
      </c>
      <c r="E1653">
        <v>76</v>
      </c>
      <c r="F1653">
        <v>13</v>
      </c>
      <c r="G1653" t="s">
        <v>328</v>
      </c>
      <c r="H1653">
        <v>60</v>
      </c>
      <c r="I1653" t="str">
        <f t="shared" si="51"/>
        <v>Winner</v>
      </c>
      <c r="J1653">
        <f t="shared" si="52"/>
        <v>4</v>
      </c>
      <c r="K1653" t="str">
        <f t="shared" si="2"/>
        <v>Higher</v>
      </c>
    </row>
    <row r="1654" spans="1:11" x14ac:dyDescent="0.25">
      <c r="A1654">
        <v>1987</v>
      </c>
      <c r="B1654" t="s">
        <v>18</v>
      </c>
      <c r="C1654">
        <v>5</v>
      </c>
      <c r="D1654" t="s">
        <v>23</v>
      </c>
      <c r="E1654">
        <v>84</v>
      </c>
      <c r="F1654">
        <v>12</v>
      </c>
      <c r="G1654" t="s">
        <v>325</v>
      </c>
      <c r="H1654">
        <v>71</v>
      </c>
      <c r="I1654" t="str">
        <f t="shared" si="51"/>
        <v>Winner</v>
      </c>
      <c r="J1654">
        <f t="shared" si="52"/>
        <v>5</v>
      </c>
      <c r="K1654" t="str">
        <f t="shared" si="2"/>
        <v>Higher</v>
      </c>
    </row>
    <row r="1655" spans="1:11" x14ac:dyDescent="0.25">
      <c r="A1655">
        <v>1987</v>
      </c>
      <c r="B1655" t="s">
        <v>18</v>
      </c>
      <c r="C1655">
        <v>1</v>
      </c>
      <c r="D1655" t="s">
        <v>94</v>
      </c>
      <c r="E1655">
        <v>113</v>
      </c>
      <c r="F1655">
        <v>16</v>
      </c>
      <c r="G1655" t="s">
        <v>216</v>
      </c>
      <c r="H1655">
        <v>82</v>
      </c>
      <c r="I1655" t="str">
        <f t="shared" si="51"/>
        <v>Winner</v>
      </c>
      <c r="J1655">
        <f t="shared" si="52"/>
        <v>1</v>
      </c>
      <c r="K1655" t="str">
        <f t="shared" si="2"/>
        <v>Higher</v>
      </c>
    </row>
    <row r="1656" spans="1:11" x14ac:dyDescent="0.25">
      <c r="A1656">
        <v>1987</v>
      </c>
      <c r="B1656" t="s">
        <v>18</v>
      </c>
      <c r="C1656">
        <v>6</v>
      </c>
      <c r="D1656" t="s">
        <v>243</v>
      </c>
      <c r="E1656">
        <v>90</v>
      </c>
      <c r="F1656">
        <v>11</v>
      </c>
      <c r="G1656" t="s">
        <v>157</v>
      </c>
      <c r="H1656">
        <v>68</v>
      </c>
      <c r="I1656" t="str">
        <f t="shared" si="51"/>
        <v>Winner</v>
      </c>
      <c r="J1656">
        <f t="shared" si="52"/>
        <v>6</v>
      </c>
      <c r="K1656" t="str">
        <f t="shared" si="2"/>
        <v>Higher</v>
      </c>
    </row>
    <row r="1657" spans="1:11" x14ac:dyDescent="0.25">
      <c r="A1657">
        <v>1987</v>
      </c>
      <c r="B1657" t="s">
        <v>18</v>
      </c>
      <c r="C1657">
        <v>2</v>
      </c>
      <c r="D1657" t="s">
        <v>111</v>
      </c>
      <c r="E1657">
        <v>88</v>
      </c>
      <c r="F1657">
        <v>15</v>
      </c>
      <c r="G1657" t="s">
        <v>305</v>
      </c>
      <c r="H1657">
        <v>71</v>
      </c>
      <c r="I1657" t="str">
        <f t="shared" si="51"/>
        <v>Winner</v>
      </c>
      <c r="J1657">
        <f t="shared" si="52"/>
        <v>2</v>
      </c>
      <c r="K1657" t="str">
        <f t="shared" si="2"/>
        <v>Higher</v>
      </c>
    </row>
    <row r="1658" spans="1:11" x14ac:dyDescent="0.25">
      <c r="A1658">
        <v>1986</v>
      </c>
      <c r="B1658" t="s">
        <v>0</v>
      </c>
      <c r="C1658">
        <v>2</v>
      </c>
      <c r="D1658" t="s">
        <v>3</v>
      </c>
      <c r="E1658">
        <v>72</v>
      </c>
      <c r="F1658">
        <v>1</v>
      </c>
      <c r="G1658" t="s">
        <v>22</v>
      </c>
      <c r="H1658">
        <v>69</v>
      </c>
      <c r="I1658" t="str">
        <f t="shared" si="51"/>
        <v>Winner</v>
      </c>
      <c r="J1658">
        <f t="shared" si="52"/>
        <v>2</v>
      </c>
      <c r="K1658" t="str">
        <f t="shared" si="2"/>
        <v>Higher</v>
      </c>
    </row>
    <row r="1659" spans="1:11" x14ac:dyDescent="0.25">
      <c r="A1659">
        <v>1986</v>
      </c>
      <c r="B1659" t="s">
        <v>2</v>
      </c>
      <c r="C1659">
        <v>11</v>
      </c>
      <c r="D1659" t="s">
        <v>177</v>
      </c>
      <c r="E1659">
        <v>77</v>
      </c>
      <c r="F1659">
        <v>2</v>
      </c>
      <c r="G1659" t="s">
        <v>3</v>
      </c>
      <c r="H1659">
        <v>88</v>
      </c>
      <c r="I1659" t="str">
        <f t="shared" si="51"/>
        <v>Loser</v>
      </c>
      <c r="J1659">
        <f t="shared" si="52"/>
        <v>2</v>
      </c>
      <c r="K1659" t="str">
        <f t="shared" si="2"/>
        <v>Lower</v>
      </c>
    </row>
    <row r="1660" spans="1:11" x14ac:dyDescent="0.25">
      <c r="A1660">
        <v>1986</v>
      </c>
      <c r="B1660" t="s">
        <v>2</v>
      </c>
      <c r="C1660">
        <v>1</v>
      </c>
      <c r="D1660" t="s">
        <v>22</v>
      </c>
      <c r="E1660">
        <v>71</v>
      </c>
      <c r="F1660">
        <v>1</v>
      </c>
      <c r="G1660" t="s">
        <v>1</v>
      </c>
      <c r="H1660">
        <v>67</v>
      </c>
      <c r="I1660" t="str">
        <f t="shared" si="51"/>
        <v>Winner</v>
      </c>
      <c r="J1660">
        <f t="shared" si="52"/>
        <v>1</v>
      </c>
      <c r="K1660" t="str">
        <f t="shared" si="2"/>
        <v>Higher</v>
      </c>
    </row>
    <row r="1661" spans="1:11" x14ac:dyDescent="0.25">
      <c r="A1661">
        <v>1986</v>
      </c>
      <c r="B1661" t="s">
        <v>4</v>
      </c>
      <c r="C1661">
        <v>1</v>
      </c>
      <c r="D1661" t="s">
        <v>22</v>
      </c>
      <c r="E1661">
        <v>71</v>
      </c>
      <c r="F1661">
        <v>7</v>
      </c>
      <c r="G1661" t="s">
        <v>284</v>
      </c>
      <c r="H1661">
        <v>50</v>
      </c>
      <c r="I1661" t="str">
        <f t="shared" si="51"/>
        <v>Winner</v>
      </c>
      <c r="J1661">
        <f t="shared" si="52"/>
        <v>1</v>
      </c>
      <c r="K1661" t="str">
        <f t="shared" si="2"/>
        <v>Higher</v>
      </c>
    </row>
    <row r="1662" spans="1:11" x14ac:dyDescent="0.25">
      <c r="A1662">
        <v>1986</v>
      </c>
      <c r="B1662" t="s">
        <v>4</v>
      </c>
      <c r="C1662">
        <v>1</v>
      </c>
      <c r="D1662" t="s">
        <v>1</v>
      </c>
      <c r="E1662">
        <v>75</v>
      </c>
      <c r="F1662">
        <v>6</v>
      </c>
      <c r="G1662" t="s">
        <v>97</v>
      </c>
      <c r="H1662">
        <v>67</v>
      </c>
      <c r="I1662" t="str">
        <f t="shared" si="51"/>
        <v>Winner</v>
      </c>
      <c r="J1662">
        <f t="shared" si="52"/>
        <v>1</v>
      </c>
      <c r="K1662" t="str">
        <f t="shared" si="2"/>
        <v>Higher</v>
      </c>
    </row>
    <row r="1663" spans="1:11" x14ac:dyDescent="0.25">
      <c r="A1663">
        <v>1986</v>
      </c>
      <c r="B1663" t="s">
        <v>4</v>
      </c>
      <c r="C1663">
        <v>1</v>
      </c>
      <c r="D1663" t="s">
        <v>91</v>
      </c>
      <c r="E1663">
        <v>57</v>
      </c>
      <c r="F1663">
        <v>11</v>
      </c>
      <c r="G1663" t="s">
        <v>177</v>
      </c>
      <c r="H1663">
        <v>59</v>
      </c>
      <c r="I1663" t="str">
        <f t="shared" si="51"/>
        <v>Loser</v>
      </c>
      <c r="J1663">
        <f t="shared" si="52"/>
        <v>11</v>
      </c>
      <c r="K1663" t="str">
        <f t="shared" si="2"/>
        <v>Lower</v>
      </c>
    </row>
    <row r="1664" spans="1:11" x14ac:dyDescent="0.25">
      <c r="A1664">
        <v>1986</v>
      </c>
      <c r="B1664" t="s">
        <v>4</v>
      </c>
      <c r="C1664">
        <v>8</v>
      </c>
      <c r="D1664" t="s">
        <v>246</v>
      </c>
      <c r="E1664">
        <v>76</v>
      </c>
      <c r="F1664">
        <v>2</v>
      </c>
      <c r="G1664" t="s">
        <v>3</v>
      </c>
      <c r="H1664">
        <v>84</v>
      </c>
      <c r="I1664" t="str">
        <f t="shared" si="51"/>
        <v>Loser</v>
      </c>
      <c r="J1664">
        <f t="shared" si="52"/>
        <v>2</v>
      </c>
      <c r="K1664" t="str">
        <f t="shared" si="2"/>
        <v>Lower</v>
      </c>
    </row>
    <row r="1665" spans="1:11" x14ac:dyDescent="0.25">
      <c r="A1665">
        <v>1986</v>
      </c>
      <c r="B1665" t="s">
        <v>7</v>
      </c>
      <c r="C1665">
        <v>1</v>
      </c>
      <c r="D1665" t="s">
        <v>1</v>
      </c>
      <c r="E1665">
        <v>96</v>
      </c>
      <c r="F1665">
        <v>5</v>
      </c>
      <c r="G1665" t="s">
        <v>98</v>
      </c>
      <c r="H1665">
        <v>86</v>
      </c>
      <c r="I1665" t="str">
        <f t="shared" si="51"/>
        <v>Winner</v>
      </c>
      <c r="J1665">
        <f t="shared" si="52"/>
        <v>1</v>
      </c>
      <c r="K1665" t="str">
        <f t="shared" si="2"/>
        <v>Higher</v>
      </c>
    </row>
    <row r="1666" spans="1:11" x14ac:dyDescent="0.25">
      <c r="A1666">
        <v>1986</v>
      </c>
      <c r="B1666" t="s">
        <v>7</v>
      </c>
      <c r="C1666">
        <v>6</v>
      </c>
      <c r="D1666" t="s">
        <v>97</v>
      </c>
      <c r="E1666">
        <v>70</v>
      </c>
      <c r="F1666">
        <v>7</v>
      </c>
      <c r="G1666" t="s">
        <v>109</v>
      </c>
      <c r="H1666">
        <v>66</v>
      </c>
      <c r="I1666" t="str">
        <f t="shared" ref="I1666:I1729" si="53">IF($E1666&gt;$H1666,"Winner","Loser")</f>
        <v>Winner</v>
      </c>
      <c r="J1666">
        <f t="shared" ref="J1666:J1729" si="54">IF($E1666&gt;$H1666,$C1666,$F1666)</f>
        <v>6</v>
      </c>
      <c r="K1666" t="str">
        <f t="shared" si="2"/>
        <v>Higher</v>
      </c>
    </row>
    <row r="1667" spans="1:11" x14ac:dyDescent="0.25">
      <c r="A1667">
        <v>1986</v>
      </c>
      <c r="B1667" t="s">
        <v>7</v>
      </c>
      <c r="C1667">
        <v>1</v>
      </c>
      <c r="D1667" t="s">
        <v>22</v>
      </c>
      <c r="E1667">
        <v>74</v>
      </c>
      <c r="F1667">
        <v>12</v>
      </c>
      <c r="G1667" t="s">
        <v>238</v>
      </c>
      <c r="H1667">
        <v>67</v>
      </c>
      <c r="I1667" t="str">
        <f t="shared" si="53"/>
        <v>Winner</v>
      </c>
      <c r="J1667">
        <f t="shared" si="54"/>
        <v>1</v>
      </c>
      <c r="K1667" t="str">
        <f t="shared" si="2"/>
        <v>Higher</v>
      </c>
    </row>
    <row r="1668" spans="1:11" x14ac:dyDescent="0.25">
      <c r="A1668">
        <v>1986</v>
      </c>
      <c r="B1668" t="s">
        <v>7</v>
      </c>
      <c r="C1668">
        <v>14</v>
      </c>
      <c r="D1668" t="s">
        <v>174</v>
      </c>
      <c r="E1668">
        <v>70</v>
      </c>
      <c r="F1668">
        <v>7</v>
      </c>
      <c r="G1668" t="s">
        <v>284</v>
      </c>
      <c r="H1668">
        <v>71</v>
      </c>
      <c r="I1668" t="str">
        <f t="shared" si="53"/>
        <v>Loser</v>
      </c>
      <c r="J1668">
        <f t="shared" si="54"/>
        <v>7</v>
      </c>
      <c r="K1668" t="str">
        <f t="shared" si="2"/>
        <v>Lower</v>
      </c>
    </row>
    <row r="1669" spans="1:11" x14ac:dyDescent="0.25">
      <c r="A1669">
        <v>1986</v>
      </c>
      <c r="B1669" t="s">
        <v>7</v>
      </c>
      <c r="C1669">
        <v>3</v>
      </c>
      <c r="D1669" t="s">
        <v>94</v>
      </c>
      <c r="E1669">
        <v>79</v>
      </c>
      <c r="F1669">
        <v>2</v>
      </c>
      <c r="G1669" t="s">
        <v>3</v>
      </c>
      <c r="H1669">
        <v>94</v>
      </c>
      <c r="I1669" t="str">
        <f t="shared" si="53"/>
        <v>Loser</v>
      </c>
      <c r="J1669">
        <f t="shared" si="54"/>
        <v>2</v>
      </c>
      <c r="K1669" t="str">
        <f t="shared" si="2"/>
        <v>Lower</v>
      </c>
    </row>
    <row r="1670" spans="1:11" x14ac:dyDescent="0.25">
      <c r="A1670">
        <v>1986</v>
      </c>
      <c r="B1670" t="s">
        <v>7</v>
      </c>
      <c r="C1670">
        <v>1</v>
      </c>
      <c r="D1670" t="s">
        <v>91</v>
      </c>
      <c r="E1670">
        <v>68</v>
      </c>
      <c r="F1670">
        <v>5</v>
      </c>
      <c r="G1670" t="s">
        <v>111</v>
      </c>
      <c r="H1670">
        <v>63</v>
      </c>
      <c r="I1670" t="str">
        <f t="shared" si="53"/>
        <v>Winner</v>
      </c>
      <c r="J1670">
        <f t="shared" si="54"/>
        <v>1</v>
      </c>
      <c r="K1670" t="str">
        <f t="shared" si="2"/>
        <v>Higher</v>
      </c>
    </row>
    <row r="1671" spans="1:11" x14ac:dyDescent="0.25">
      <c r="A1671">
        <v>1986</v>
      </c>
      <c r="B1671" t="s">
        <v>7</v>
      </c>
      <c r="C1671">
        <v>11</v>
      </c>
      <c r="D1671" t="s">
        <v>177</v>
      </c>
      <c r="E1671">
        <v>70</v>
      </c>
      <c r="F1671">
        <v>2</v>
      </c>
      <c r="G1671" t="s">
        <v>160</v>
      </c>
      <c r="H1671">
        <v>64</v>
      </c>
      <c r="I1671" t="str">
        <f t="shared" si="53"/>
        <v>Winner</v>
      </c>
      <c r="J1671">
        <f t="shared" si="54"/>
        <v>11</v>
      </c>
      <c r="K1671" t="str">
        <f t="shared" si="2"/>
        <v>Higher</v>
      </c>
    </row>
    <row r="1672" spans="1:11" x14ac:dyDescent="0.25">
      <c r="A1672">
        <v>1986</v>
      </c>
      <c r="B1672" t="s">
        <v>7</v>
      </c>
      <c r="C1672">
        <v>8</v>
      </c>
      <c r="D1672" t="s">
        <v>246</v>
      </c>
      <c r="E1672">
        <v>70</v>
      </c>
      <c r="F1672">
        <v>4</v>
      </c>
      <c r="G1672" t="s">
        <v>30</v>
      </c>
      <c r="H1672">
        <v>63</v>
      </c>
      <c r="I1672" t="str">
        <f t="shared" si="53"/>
        <v>Winner</v>
      </c>
      <c r="J1672">
        <f t="shared" si="54"/>
        <v>8</v>
      </c>
      <c r="K1672" t="str">
        <f t="shared" si="2"/>
        <v>Higher</v>
      </c>
    </row>
    <row r="1673" spans="1:11" x14ac:dyDescent="0.25">
      <c r="A1673">
        <v>1986</v>
      </c>
      <c r="B1673" t="s">
        <v>12</v>
      </c>
      <c r="C1673">
        <v>1</v>
      </c>
      <c r="D1673" t="s">
        <v>149</v>
      </c>
      <c r="E1673">
        <v>65</v>
      </c>
      <c r="F1673">
        <v>8</v>
      </c>
      <c r="G1673" t="s">
        <v>246</v>
      </c>
      <c r="H1673">
        <v>81</v>
      </c>
      <c r="I1673" t="str">
        <f t="shared" si="53"/>
        <v>Loser</v>
      </c>
      <c r="J1673">
        <f t="shared" si="54"/>
        <v>8</v>
      </c>
      <c r="K1673" t="str">
        <f t="shared" si="2"/>
        <v>Lower</v>
      </c>
    </row>
    <row r="1674" spans="1:11" x14ac:dyDescent="0.25">
      <c r="A1674">
        <v>1986</v>
      </c>
      <c r="B1674" t="s">
        <v>12</v>
      </c>
      <c r="C1674">
        <v>7</v>
      </c>
      <c r="D1674" t="s">
        <v>284</v>
      </c>
      <c r="E1674">
        <v>97</v>
      </c>
      <c r="F1674">
        <v>2</v>
      </c>
      <c r="G1674" t="s">
        <v>6</v>
      </c>
      <c r="H1674">
        <v>85</v>
      </c>
      <c r="I1674" t="str">
        <f t="shared" si="53"/>
        <v>Winner</v>
      </c>
      <c r="J1674">
        <f t="shared" si="54"/>
        <v>7</v>
      </c>
      <c r="K1674" t="str">
        <f t="shared" si="2"/>
        <v>Higher</v>
      </c>
    </row>
    <row r="1675" spans="1:11" x14ac:dyDescent="0.25">
      <c r="A1675">
        <v>1986</v>
      </c>
      <c r="B1675" t="s">
        <v>12</v>
      </c>
      <c r="C1675">
        <v>5</v>
      </c>
      <c r="D1675" t="s">
        <v>111</v>
      </c>
      <c r="E1675">
        <v>58</v>
      </c>
      <c r="F1675">
        <v>4</v>
      </c>
      <c r="G1675" t="s">
        <v>36</v>
      </c>
      <c r="H1675">
        <v>56</v>
      </c>
      <c r="I1675" t="str">
        <f t="shared" si="53"/>
        <v>Winner</v>
      </c>
      <c r="J1675">
        <f t="shared" si="54"/>
        <v>5</v>
      </c>
      <c r="K1675" t="str">
        <f t="shared" si="2"/>
        <v>Higher</v>
      </c>
    </row>
    <row r="1676" spans="1:11" x14ac:dyDescent="0.25">
      <c r="A1676">
        <v>1986</v>
      </c>
      <c r="B1676" t="s">
        <v>12</v>
      </c>
      <c r="C1676">
        <v>1</v>
      </c>
      <c r="D1676" t="s">
        <v>91</v>
      </c>
      <c r="E1676">
        <v>71</v>
      </c>
      <c r="F1676">
        <v>8</v>
      </c>
      <c r="G1676" t="s">
        <v>29</v>
      </c>
      <c r="H1676">
        <v>64</v>
      </c>
      <c r="I1676" t="str">
        <f t="shared" si="53"/>
        <v>Winner</v>
      </c>
      <c r="J1676">
        <f t="shared" si="54"/>
        <v>1</v>
      </c>
      <c r="K1676" t="str">
        <f t="shared" si="2"/>
        <v>Higher</v>
      </c>
    </row>
    <row r="1677" spans="1:11" x14ac:dyDescent="0.25">
      <c r="A1677">
        <v>1986</v>
      </c>
      <c r="B1677" t="s">
        <v>12</v>
      </c>
      <c r="C1677">
        <v>6</v>
      </c>
      <c r="D1677" t="s">
        <v>97</v>
      </c>
      <c r="E1677">
        <v>80</v>
      </c>
      <c r="F1677">
        <v>14</v>
      </c>
      <c r="G1677" t="s">
        <v>156</v>
      </c>
      <c r="H1677">
        <v>66</v>
      </c>
      <c r="I1677" t="str">
        <f t="shared" si="53"/>
        <v>Winner</v>
      </c>
      <c r="J1677">
        <f t="shared" si="54"/>
        <v>6</v>
      </c>
      <c r="K1677" t="str">
        <f t="shared" si="2"/>
        <v>Higher</v>
      </c>
    </row>
    <row r="1678" spans="1:11" x14ac:dyDescent="0.25">
      <c r="A1678">
        <v>1986</v>
      </c>
      <c r="B1678" t="s">
        <v>12</v>
      </c>
      <c r="C1678">
        <v>7</v>
      </c>
      <c r="D1678" t="s">
        <v>109</v>
      </c>
      <c r="E1678">
        <v>72</v>
      </c>
      <c r="F1678">
        <v>2</v>
      </c>
      <c r="G1678" t="s">
        <v>21</v>
      </c>
      <c r="H1678">
        <v>69</v>
      </c>
      <c r="I1678" t="str">
        <f t="shared" si="53"/>
        <v>Winner</v>
      </c>
      <c r="J1678">
        <f t="shared" si="54"/>
        <v>7</v>
      </c>
      <c r="K1678" t="str">
        <f t="shared" si="2"/>
        <v>Higher</v>
      </c>
    </row>
    <row r="1679" spans="1:11" x14ac:dyDescent="0.25">
      <c r="A1679">
        <v>1986</v>
      </c>
      <c r="B1679" t="s">
        <v>12</v>
      </c>
      <c r="C1679">
        <v>6</v>
      </c>
      <c r="D1679" t="s">
        <v>199</v>
      </c>
      <c r="E1679">
        <v>69</v>
      </c>
      <c r="F1679">
        <v>14</v>
      </c>
      <c r="G1679" t="s">
        <v>174</v>
      </c>
      <c r="H1679">
        <v>75</v>
      </c>
      <c r="I1679" t="str">
        <f t="shared" si="53"/>
        <v>Loser</v>
      </c>
      <c r="J1679">
        <f t="shared" si="54"/>
        <v>14</v>
      </c>
      <c r="K1679" t="str">
        <f t="shared" si="2"/>
        <v>Lower</v>
      </c>
    </row>
    <row r="1680" spans="1:11" x14ac:dyDescent="0.25">
      <c r="A1680">
        <v>1986</v>
      </c>
      <c r="B1680" t="s">
        <v>12</v>
      </c>
      <c r="C1680">
        <v>5</v>
      </c>
      <c r="D1680" t="s">
        <v>161</v>
      </c>
      <c r="E1680">
        <v>64</v>
      </c>
      <c r="F1680">
        <v>4</v>
      </c>
      <c r="G1680" t="s">
        <v>30</v>
      </c>
      <c r="H1680">
        <v>70</v>
      </c>
      <c r="I1680" t="str">
        <f t="shared" si="53"/>
        <v>Loser</v>
      </c>
      <c r="J1680">
        <f t="shared" si="54"/>
        <v>4</v>
      </c>
      <c r="K1680" t="str">
        <f t="shared" si="2"/>
        <v>Lower</v>
      </c>
    </row>
    <row r="1681" spans="1:11" x14ac:dyDescent="0.25">
      <c r="A1681">
        <v>1986</v>
      </c>
      <c r="B1681" t="s">
        <v>12</v>
      </c>
      <c r="C1681">
        <v>6</v>
      </c>
      <c r="D1681" t="s">
        <v>157</v>
      </c>
      <c r="E1681">
        <v>59</v>
      </c>
      <c r="F1681">
        <v>3</v>
      </c>
      <c r="G1681" t="s">
        <v>94</v>
      </c>
      <c r="H1681">
        <v>77</v>
      </c>
      <c r="I1681" t="str">
        <f t="shared" si="53"/>
        <v>Loser</v>
      </c>
      <c r="J1681">
        <f t="shared" si="54"/>
        <v>3</v>
      </c>
      <c r="K1681" t="str">
        <f t="shared" si="2"/>
        <v>Lower</v>
      </c>
    </row>
    <row r="1682" spans="1:11" x14ac:dyDescent="0.25">
      <c r="A1682">
        <v>1986</v>
      </c>
      <c r="B1682" t="s">
        <v>12</v>
      </c>
      <c r="C1682">
        <v>11</v>
      </c>
      <c r="D1682" t="s">
        <v>177</v>
      </c>
      <c r="E1682">
        <v>83</v>
      </c>
      <c r="F1682">
        <v>3</v>
      </c>
      <c r="G1682" t="s">
        <v>25</v>
      </c>
      <c r="H1682">
        <v>81</v>
      </c>
      <c r="I1682" t="str">
        <f t="shared" si="53"/>
        <v>Winner</v>
      </c>
      <c r="J1682">
        <f t="shared" si="54"/>
        <v>11</v>
      </c>
      <c r="K1682" t="str">
        <f t="shared" si="2"/>
        <v>Higher</v>
      </c>
    </row>
    <row r="1683" spans="1:11" x14ac:dyDescent="0.25">
      <c r="A1683">
        <v>1986</v>
      </c>
      <c r="B1683" t="s">
        <v>12</v>
      </c>
      <c r="C1683">
        <v>1</v>
      </c>
      <c r="D1683" t="s">
        <v>22</v>
      </c>
      <c r="E1683">
        <v>89</v>
      </c>
      <c r="F1683">
        <v>8</v>
      </c>
      <c r="G1683" t="s">
        <v>153</v>
      </c>
      <c r="H1683">
        <v>61</v>
      </c>
      <c r="I1683" t="str">
        <f t="shared" si="53"/>
        <v>Winner</v>
      </c>
      <c r="J1683">
        <f t="shared" si="54"/>
        <v>1</v>
      </c>
      <c r="K1683" t="str">
        <f t="shared" si="2"/>
        <v>Higher</v>
      </c>
    </row>
    <row r="1684" spans="1:11" x14ac:dyDescent="0.25">
      <c r="A1684">
        <v>1986</v>
      </c>
      <c r="B1684" t="s">
        <v>12</v>
      </c>
      <c r="C1684">
        <v>12</v>
      </c>
      <c r="D1684" t="s">
        <v>238</v>
      </c>
      <c r="E1684">
        <v>74</v>
      </c>
      <c r="F1684">
        <v>4</v>
      </c>
      <c r="G1684" t="s">
        <v>43</v>
      </c>
      <c r="H1684">
        <v>69</v>
      </c>
      <c r="I1684" t="str">
        <f t="shared" si="53"/>
        <v>Winner</v>
      </c>
      <c r="J1684">
        <f t="shared" si="54"/>
        <v>12</v>
      </c>
      <c r="K1684" t="str">
        <f t="shared" si="2"/>
        <v>Higher</v>
      </c>
    </row>
    <row r="1685" spans="1:11" x14ac:dyDescent="0.25">
      <c r="A1685">
        <v>1986</v>
      </c>
      <c r="B1685" t="s">
        <v>12</v>
      </c>
      <c r="C1685">
        <v>1</v>
      </c>
      <c r="D1685" t="s">
        <v>1</v>
      </c>
      <c r="E1685">
        <v>65</v>
      </c>
      <c r="F1685">
        <v>9</v>
      </c>
      <c r="G1685" t="s">
        <v>24</v>
      </c>
      <c r="H1685">
        <v>43</v>
      </c>
      <c r="I1685" t="str">
        <f t="shared" si="53"/>
        <v>Winner</v>
      </c>
      <c r="J1685">
        <f t="shared" si="54"/>
        <v>1</v>
      </c>
      <c r="K1685" t="str">
        <f t="shared" si="2"/>
        <v>Higher</v>
      </c>
    </row>
    <row r="1686" spans="1:11" x14ac:dyDescent="0.25">
      <c r="A1686">
        <v>1986</v>
      </c>
      <c r="B1686" t="s">
        <v>12</v>
      </c>
      <c r="C1686">
        <v>5</v>
      </c>
      <c r="D1686" t="s">
        <v>98</v>
      </c>
      <c r="E1686">
        <v>80</v>
      </c>
      <c r="F1686">
        <v>4</v>
      </c>
      <c r="G1686" t="s">
        <v>13</v>
      </c>
      <c r="H1686">
        <v>68</v>
      </c>
      <c r="I1686" t="str">
        <f t="shared" si="53"/>
        <v>Winner</v>
      </c>
      <c r="J1686">
        <f t="shared" si="54"/>
        <v>5</v>
      </c>
      <c r="K1686" t="str">
        <f t="shared" si="2"/>
        <v>Higher</v>
      </c>
    </row>
    <row r="1687" spans="1:11" x14ac:dyDescent="0.25">
      <c r="A1687">
        <v>1986</v>
      </c>
      <c r="B1687" t="s">
        <v>12</v>
      </c>
      <c r="C1687">
        <v>10</v>
      </c>
      <c r="D1687" t="s">
        <v>40</v>
      </c>
      <c r="E1687">
        <v>61</v>
      </c>
      <c r="F1687">
        <v>2</v>
      </c>
      <c r="G1687" t="s">
        <v>160</v>
      </c>
      <c r="H1687">
        <v>66</v>
      </c>
      <c r="I1687" t="str">
        <f t="shared" si="53"/>
        <v>Loser</v>
      </c>
      <c r="J1687">
        <f t="shared" si="54"/>
        <v>2</v>
      </c>
      <c r="K1687" t="str">
        <f t="shared" si="2"/>
        <v>Lower</v>
      </c>
    </row>
    <row r="1688" spans="1:11" x14ac:dyDescent="0.25">
      <c r="A1688">
        <v>1986</v>
      </c>
      <c r="B1688" t="s">
        <v>12</v>
      </c>
      <c r="C1688">
        <v>7</v>
      </c>
      <c r="D1688" t="s">
        <v>223</v>
      </c>
      <c r="E1688">
        <v>68</v>
      </c>
      <c r="F1688">
        <v>2</v>
      </c>
      <c r="G1688" t="s">
        <v>3</v>
      </c>
      <c r="H1688">
        <v>82</v>
      </c>
      <c r="I1688" t="str">
        <f t="shared" si="53"/>
        <v>Loser</v>
      </c>
      <c r="J1688">
        <f t="shared" si="54"/>
        <v>2</v>
      </c>
      <c r="K1688" t="str">
        <f t="shared" si="2"/>
        <v>Lower</v>
      </c>
    </row>
    <row r="1689" spans="1:11" x14ac:dyDescent="0.25">
      <c r="A1689">
        <v>1986</v>
      </c>
      <c r="B1689" t="s">
        <v>18</v>
      </c>
      <c r="C1689">
        <v>2</v>
      </c>
      <c r="D1689" t="s">
        <v>6</v>
      </c>
      <c r="E1689">
        <v>101</v>
      </c>
      <c r="F1689">
        <v>15</v>
      </c>
      <c r="G1689" t="s">
        <v>329</v>
      </c>
      <c r="H1689">
        <v>52</v>
      </c>
      <c r="I1689" t="str">
        <f t="shared" si="53"/>
        <v>Winner</v>
      </c>
      <c r="J1689">
        <f t="shared" si="54"/>
        <v>2</v>
      </c>
      <c r="K1689" t="str">
        <f t="shared" si="2"/>
        <v>Higher</v>
      </c>
    </row>
    <row r="1690" spans="1:11" x14ac:dyDescent="0.25">
      <c r="A1690">
        <v>1986</v>
      </c>
      <c r="B1690" t="s">
        <v>18</v>
      </c>
      <c r="C1690">
        <v>1</v>
      </c>
      <c r="D1690" t="s">
        <v>149</v>
      </c>
      <c r="E1690">
        <v>83</v>
      </c>
      <c r="F1690">
        <v>16</v>
      </c>
      <c r="G1690" t="s">
        <v>297</v>
      </c>
      <c r="H1690">
        <v>74</v>
      </c>
      <c r="I1690" t="str">
        <f t="shared" si="53"/>
        <v>Winner</v>
      </c>
      <c r="J1690">
        <f t="shared" si="54"/>
        <v>1</v>
      </c>
      <c r="K1690" t="str">
        <f t="shared" si="2"/>
        <v>Higher</v>
      </c>
    </row>
    <row r="1691" spans="1:11" x14ac:dyDescent="0.25">
      <c r="A1691">
        <v>1986</v>
      </c>
      <c r="B1691" t="s">
        <v>18</v>
      </c>
      <c r="C1691">
        <v>8</v>
      </c>
      <c r="D1691" t="s">
        <v>246</v>
      </c>
      <c r="E1691">
        <v>73</v>
      </c>
      <c r="F1691">
        <v>9</v>
      </c>
      <c r="G1691" t="s">
        <v>35</v>
      </c>
      <c r="H1691">
        <v>63</v>
      </c>
      <c r="I1691" t="str">
        <f t="shared" si="53"/>
        <v>Winner</v>
      </c>
      <c r="J1691">
        <f t="shared" si="54"/>
        <v>8</v>
      </c>
      <c r="K1691" t="str">
        <f t="shared" si="2"/>
        <v>Higher</v>
      </c>
    </row>
    <row r="1692" spans="1:11" x14ac:dyDescent="0.25">
      <c r="A1692">
        <v>1986</v>
      </c>
      <c r="B1692" t="s">
        <v>18</v>
      </c>
      <c r="C1692">
        <v>8</v>
      </c>
      <c r="D1692" t="s">
        <v>29</v>
      </c>
      <c r="E1692">
        <v>67</v>
      </c>
      <c r="F1692">
        <v>9</v>
      </c>
      <c r="G1692" t="s">
        <v>287</v>
      </c>
      <c r="H1692">
        <v>59</v>
      </c>
      <c r="I1692" t="str">
        <f t="shared" si="53"/>
        <v>Winner</v>
      </c>
      <c r="J1692">
        <f t="shared" si="54"/>
        <v>8</v>
      </c>
      <c r="K1692" t="str">
        <f t="shared" si="2"/>
        <v>Higher</v>
      </c>
    </row>
    <row r="1693" spans="1:11" x14ac:dyDescent="0.25">
      <c r="A1693">
        <v>1986</v>
      </c>
      <c r="B1693" t="s">
        <v>18</v>
      </c>
      <c r="C1693">
        <v>5</v>
      </c>
      <c r="D1693" t="s">
        <v>161</v>
      </c>
      <c r="E1693">
        <v>69</v>
      </c>
      <c r="F1693">
        <v>12</v>
      </c>
      <c r="G1693" t="s">
        <v>258</v>
      </c>
      <c r="H1693">
        <v>64</v>
      </c>
      <c r="I1693" t="str">
        <f t="shared" si="53"/>
        <v>Winner</v>
      </c>
      <c r="J1693">
        <f t="shared" si="54"/>
        <v>5</v>
      </c>
      <c r="K1693" t="str">
        <f t="shared" si="2"/>
        <v>Higher</v>
      </c>
    </row>
    <row r="1694" spans="1:11" x14ac:dyDescent="0.25">
      <c r="A1694">
        <v>1986</v>
      </c>
      <c r="B1694" t="s">
        <v>18</v>
      </c>
      <c r="C1694">
        <v>6</v>
      </c>
      <c r="D1694" t="s">
        <v>97</v>
      </c>
      <c r="E1694">
        <v>66</v>
      </c>
      <c r="F1694">
        <v>11</v>
      </c>
      <c r="G1694" t="s">
        <v>226</v>
      </c>
      <c r="H1694">
        <v>64</v>
      </c>
      <c r="I1694" t="str">
        <f t="shared" si="53"/>
        <v>Winner</v>
      </c>
      <c r="J1694">
        <f t="shared" si="54"/>
        <v>6</v>
      </c>
      <c r="K1694" t="str">
        <f t="shared" si="2"/>
        <v>Higher</v>
      </c>
    </row>
    <row r="1695" spans="1:11" x14ac:dyDescent="0.25">
      <c r="A1695">
        <v>1986</v>
      </c>
      <c r="B1695" t="s">
        <v>18</v>
      </c>
      <c r="C1695">
        <v>2</v>
      </c>
      <c r="D1695" t="s">
        <v>21</v>
      </c>
      <c r="E1695">
        <v>70</v>
      </c>
      <c r="F1695">
        <v>15</v>
      </c>
      <c r="G1695" t="s">
        <v>39</v>
      </c>
      <c r="H1695">
        <v>64</v>
      </c>
      <c r="I1695" t="str">
        <f t="shared" si="53"/>
        <v>Winner</v>
      </c>
      <c r="J1695">
        <f t="shared" si="54"/>
        <v>2</v>
      </c>
      <c r="K1695" t="str">
        <f t="shared" si="2"/>
        <v>Higher</v>
      </c>
    </row>
    <row r="1696" spans="1:11" x14ac:dyDescent="0.25">
      <c r="A1696">
        <v>1986</v>
      </c>
      <c r="B1696" t="s">
        <v>18</v>
      </c>
      <c r="C1696">
        <v>4</v>
      </c>
      <c r="D1696" t="s">
        <v>30</v>
      </c>
      <c r="E1696">
        <v>74</v>
      </c>
      <c r="F1696">
        <v>13</v>
      </c>
      <c r="G1696" t="s">
        <v>295</v>
      </c>
      <c r="H1696">
        <v>51</v>
      </c>
      <c r="I1696" t="str">
        <f t="shared" si="53"/>
        <v>Winner</v>
      </c>
      <c r="J1696">
        <f t="shared" si="54"/>
        <v>4</v>
      </c>
      <c r="K1696" t="str">
        <f t="shared" si="2"/>
        <v>Higher</v>
      </c>
    </row>
    <row r="1697" spans="1:11" x14ac:dyDescent="0.25">
      <c r="A1697">
        <v>1986</v>
      </c>
      <c r="B1697" t="s">
        <v>18</v>
      </c>
      <c r="C1697">
        <v>1</v>
      </c>
      <c r="D1697" t="s">
        <v>91</v>
      </c>
      <c r="E1697">
        <v>75</v>
      </c>
      <c r="F1697">
        <v>16</v>
      </c>
      <c r="G1697" t="s">
        <v>26</v>
      </c>
      <c r="H1697">
        <v>55</v>
      </c>
      <c r="I1697" t="str">
        <f t="shared" si="53"/>
        <v>Winner</v>
      </c>
      <c r="J1697">
        <f t="shared" si="54"/>
        <v>1</v>
      </c>
      <c r="K1697" t="str">
        <f t="shared" si="2"/>
        <v>Higher</v>
      </c>
    </row>
    <row r="1698" spans="1:11" x14ac:dyDescent="0.25">
      <c r="A1698">
        <v>1986</v>
      </c>
      <c r="B1698" t="s">
        <v>18</v>
      </c>
      <c r="C1698">
        <v>7</v>
      </c>
      <c r="D1698" t="s">
        <v>284</v>
      </c>
      <c r="E1698">
        <v>87</v>
      </c>
      <c r="F1698">
        <v>10</v>
      </c>
      <c r="G1698" t="s">
        <v>247</v>
      </c>
      <c r="H1698">
        <v>68</v>
      </c>
      <c r="I1698" t="str">
        <f t="shared" si="53"/>
        <v>Winner</v>
      </c>
      <c r="J1698">
        <f t="shared" si="54"/>
        <v>7</v>
      </c>
      <c r="K1698" t="str">
        <f t="shared" si="2"/>
        <v>Higher</v>
      </c>
    </row>
    <row r="1699" spans="1:11" x14ac:dyDescent="0.25">
      <c r="A1699">
        <v>1986</v>
      </c>
      <c r="B1699" t="s">
        <v>18</v>
      </c>
      <c r="C1699">
        <v>3</v>
      </c>
      <c r="D1699" t="s">
        <v>23</v>
      </c>
      <c r="E1699">
        <v>83</v>
      </c>
      <c r="F1699">
        <v>14</v>
      </c>
      <c r="G1699" t="s">
        <v>156</v>
      </c>
      <c r="H1699">
        <v>90</v>
      </c>
      <c r="I1699" t="str">
        <f t="shared" si="53"/>
        <v>Loser</v>
      </c>
      <c r="J1699">
        <f t="shared" si="54"/>
        <v>14</v>
      </c>
      <c r="K1699" t="str">
        <f t="shared" si="2"/>
        <v>Lower</v>
      </c>
    </row>
    <row r="1700" spans="1:11" x14ac:dyDescent="0.25">
      <c r="A1700">
        <v>1986</v>
      </c>
      <c r="B1700" t="s">
        <v>18</v>
      </c>
      <c r="C1700">
        <v>6</v>
      </c>
      <c r="D1700" t="s">
        <v>199</v>
      </c>
      <c r="E1700">
        <v>60</v>
      </c>
      <c r="F1700">
        <v>11</v>
      </c>
      <c r="G1700" t="s">
        <v>132</v>
      </c>
      <c r="H1700">
        <v>59</v>
      </c>
      <c r="I1700" t="str">
        <f t="shared" si="53"/>
        <v>Winner</v>
      </c>
      <c r="J1700">
        <f t="shared" si="54"/>
        <v>6</v>
      </c>
      <c r="K1700" t="str">
        <f t="shared" si="2"/>
        <v>Higher</v>
      </c>
    </row>
    <row r="1701" spans="1:11" x14ac:dyDescent="0.25">
      <c r="A1701">
        <v>1986</v>
      </c>
      <c r="B1701" t="s">
        <v>18</v>
      </c>
      <c r="C1701">
        <v>3</v>
      </c>
      <c r="D1701" t="s">
        <v>8</v>
      </c>
      <c r="E1701">
        <v>79</v>
      </c>
      <c r="F1701">
        <v>14</v>
      </c>
      <c r="G1701" t="s">
        <v>174</v>
      </c>
      <c r="H1701">
        <v>83</v>
      </c>
      <c r="I1701" t="str">
        <f t="shared" si="53"/>
        <v>Loser</v>
      </c>
      <c r="J1701">
        <f t="shared" si="54"/>
        <v>14</v>
      </c>
      <c r="K1701" t="str">
        <f t="shared" si="2"/>
        <v>Lower</v>
      </c>
    </row>
    <row r="1702" spans="1:11" x14ac:dyDescent="0.25">
      <c r="A1702">
        <v>1986</v>
      </c>
      <c r="B1702" t="s">
        <v>18</v>
      </c>
      <c r="C1702">
        <v>4</v>
      </c>
      <c r="D1702" t="s">
        <v>36</v>
      </c>
      <c r="E1702">
        <v>75</v>
      </c>
      <c r="F1702">
        <v>13</v>
      </c>
      <c r="G1702" t="s">
        <v>289</v>
      </c>
      <c r="H1702">
        <v>51</v>
      </c>
      <c r="I1702" t="str">
        <f t="shared" si="53"/>
        <v>Winner</v>
      </c>
      <c r="J1702">
        <f t="shared" si="54"/>
        <v>4</v>
      </c>
      <c r="K1702" t="str">
        <f t="shared" si="2"/>
        <v>Higher</v>
      </c>
    </row>
    <row r="1703" spans="1:11" x14ac:dyDescent="0.25">
      <c r="A1703">
        <v>1986</v>
      </c>
      <c r="B1703" t="s">
        <v>18</v>
      </c>
      <c r="C1703">
        <v>8</v>
      </c>
      <c r="D1703" t="s">
        <v>153</v>
      </c>
      <c r="E1703">
        <v>72</v>
      </c>
      <c r="F1703">
        <v>9</v>
      </c>
      <c r="G1703" t="s">
        <v>125</v>
      </c>
      <c r="H1703">
        <v>64</v>
      </c>
      <c r="I1703" t="str">
        <f t="shared" si="53"/>
        <v>Winner</v>
      </c>
      <c r="J1703">
        <f t="shared" si="54"/>
        <v>8</v>
      </c>
      <c r="K1703" t="str">
        <f t="shared" si="2"/>
        <v>Higher</v>
      </c>
    </row>
    <row r="1704" spans="1:11" x14ac:dyDescent="0.25">
      <c r="A1704">
        <v>1986</v>
      </c>
      <c r="B1704" t="s">
        <v>18</v>
      </c>
      <c r="C1704">
        <v>7</v>
      </c>
      <c r="D1704" t="s">
        <v>109</v>
      </c>
      <c r="E1704">
        <v>81</v>
      </c>
      <c r="F1704">
        <v>10</v>
      </c>
      <c r="G1704" t="s">
        <v>211</v>
      </c>
      <c r="H1704">
        <v>79</v>
      </c>
      <c r="I1704" t="str">
        <f t="shared" si="53"/>
        <v>Winner</v>
      </c>
      <c r="J1704">
        <f t="shared" si="54"/>
        <v>7</v>
      </c>
      <c r="K1704" t="str">
        <f t="shared" si="2"/>
        <v>Higher</v>
      </c>
    </row>
    <row r="1705" spans="1:11" x14ac:dyDescent="0.25">
      <c r="A1705">
        <v>1986</v>
      </c>
      <c r="B1705" t="s">
        <v>18</v>
      </c>
      <c r="C1705">
        <v>5</v>
      </c>
      <c r="D1705" t="s">
        <v>111</v>
      </c>
      <c r="E1705">
        <v>97</v>
      </c>
      <c r="F1705">
        <v>12</v>
      </c>
      <c r="G1705" t="s">
        <v>95</v>
      </c>
      <c r="H1705">
        <v>80</v>
      </c>
      <c r="I1705" t="str">
        <f t="shared" si="53"/>
        <v>Winner</v>
      </c>
      <c r="J1705">
        <f t="shared" si="54"/>
        <v>5</v>
      </c>
      <c r="K1705" t="str">
        <f t="shared" si="2"/>
        <v>Higher</v>
      </c>
    </row>
    <row r="1706" spans="1:11" x14ac:dyDescent="0.25">
      <c r="A1706">
        <v>1986</v>
      </c>
      <c r="B1706" t="s">
        <v>18</v>
      </c>
      <c r="C1706">
        <v>2</v>
      </c>
      <c r="D1706" t="s">
        <v>160</v>
      </c>
      <c r="E1706">
        <v>68</v>
      </c>
      <c r="F1706">
        <v>15</v>
      </c>
      <c r="G1706" t="s">
        <v>326</v>
      </c>
      <c r="H1706">
        <v>53</v>
      </c>
      <c r="I1706" t="str">
        <f t="shared" si="53"/>
        <v>Winner</v>
      </c>
      <c r="J1706">
        <f t="shared" si="54"/>
        <v>2</v>
      </c>
      <c r="K1706" t="str">
        <f t="shared" si="2"/>
        <v>Higher</v>
      </c>
    </row>
    <row r="1707" spans="1:11" x14ac:dyDescent="0.25">
      <c r="A1707">
        <v>1986</v>
      </c>
      <c r="B1707" t="s">
        <v>18</v>
      </c>
      <c r="C1707">
        <v>1</v>
      </c>
      <c r="D1707" t="s">
        <v>22</v>
      </c>
      <c r="E1707">
        <v>85</v>
      </c>
      <c r="F1707">
        <v>16</v>
      </c>
      <c r="G1707" t="s">
        <v>131</v>
      </c>
      <c r="H1707">
        <v>78</v>
      </c>
      <c r="I1707" t="str">
        <f t="shared" si="53"/>
        <v>Winner</v>
      </c>
      <c r="J1707">
        <f t="shared" si="54"/>
        <v>1</v>
      </c>
      <c r="K1707" t="str">
        <f t="shared" si="2"/>
        <v>Higher</v>
      </c>
    </row>
    <row r="1708" spans="1:11" x14ac:dyDescent="0.25">
      <c r="A1708">
        <v>1986</v>
      </c>
      <c r="B1708" t="s">
        <v>18</v>
      </c>
      <c r="C1708">
        <v>5</v>
      </c>
      <c r="D1708" t="s">
        <v>113</v>
      </c>
      <c r="E1708">
        <v>68</v>
      </c>
      <c r="F1708">
        <v>12</v>
      </c>
      <c r="G1708" t="s">
        <v>238</v>
      </c>
      <c r="H1708">
        <v>72</v>
      </c>
      <c r="I1708" t="str">
        <f t="shared" si="53"/>
        <v>Loser</v>
      </c>
      <c r="J1708">
        <f t="shared" si="54"/>
        <v>12</v>
      </c>
      <c r="K1708" t="str">
        <f t="shared" si="2"/>
        <v>Lower</v>
      </c>
    </row>
    <row r="1709" spans="1:11" x14ac:dyDescent="0.25">
      <c r="A1709">
        <v>1986</v>
      </c>
      <c r="B1709" t="s">
        <v>18</v>
      </c>
      <c r="C1709">
        <v>4</v>
      </c>
      <c r="D1709" t="s">
        <v>43</v>
      </c>
      <c r="E1709">
        <v>80</v>
      </c>
      <c r="F1709">
        <v>13</v>
      </c>
      <c r="G1709" t="s">
        <v>320</v>
      </c>
      <c r="H1709">
        <v>74</v>
      </c>
      <c r="I1709" t="str">
        <f t="shared" si="53"/>
        <v>Winner</v>
      </c>
      <c r="J1709">
        <f t="shared" si="54"/>
        <v>4</v>
      </c>
      <c r="K1709" t="str">
        <f t="shared" si="2"/>
        <v>Higher</v>
      </c>
    </row>
    <row r="1710" spans="1:11" x14ac:dyDescent="0.25">
      <c r="A1710">
        <v>1986</v>
      </c>
      <c r="B1710" t="s">
        <v>18</v>
      </c>
      <c r="C1710">
        <v>1</v>
      </c>
      <c r="D1710" t="s">
        <v>1</v>
      </c>
      <c r="E1710">
        <v>71</v>
      </c>
      <c r="F1710">
        <v>16</v>
      </c>
      <c r="G1710" t="s">
        <v>305</v>
      </c>
      <c r="H1710">
        <v>46</v>
      </c>
      <c r="I1710" t="str">
        <f t="shared" si="53"/>
        <v>Winner</v>
      </c>
      <c r="J1710">
        <f t="shared" si="54"/>
        <v>1</v>
      </c>
      <c r="K1710" t="str">
        <f t="shared" si="2"/>
        <v>Higher</v>
      </c>
    </row>
    <row r="1711" spans="1:11" x14ac:dyDescent="0.25">
      <c r="A1711">
        <v>1986</v>
      </c>
      <c r="B1711" t="s">
        <v>18</v>
      </c>
      <c r="C1711">
        <v>5</v>
      </c>
      <c r="D1711" t="s">
        <v>98</v>
      </c>
      <c r="E1711">
        <v>72</v>
      </c>
      <c r="F1711">
        <v>12</v>
      </c>
      <c r="G1711" t="s">
        <v>133</v>
      </c>
      <c r="H1711">
        <v>70</v>
      </c>
      <c r="I1711" t="str">
        <f t="shared" si="53"/>
        <v>Winner</v>
      </c>
      <c r="J1711">
        <f t="shared" si="54"/>
        <v>5</v>
      </c>
      <c r="K1711" t="str">
        <f t="shared" si="2"/>
        <v>Higher</v>
      </c>
    </row>
    <row r="1712" spans="1:11" x14ac:dyDescent="0.25">
      <c r="A1712">
        <v>1986</v>
      </c>
      <c r="B1712" t="s">
        <v>18</v>
      </c>
      <c r="C1712">
        <v>7</v>
      </c>
      <c r="D1712" t="s">
        <v>207</v>
      </c>
      <c r="E1712">
        <v>62</v>
      </c>
      <c r="F1712">
        <v>10</v>
      </c>
      <c r="G1712" t="s">
        <v>40</v>
      </c>
      <c r="H1712">
        <v>71</v>
      </c>
      <c r="I1712" t="str">
        <f t="shared" si="53"/>
        <v>Loser</v>
      </c>
      <c r="J1712">
        <f t="shared" si="54"/>
        <v>10</v>
      </c>
      <c r="K1712" t="str">
        <f t="shared" si="2"/>
        <v>Lower</v>
      </c>
    </row>
    <row r="1713" spans="1:11" x14ac:dyDescent="0.25">
      <c r="A1713">
        <v>1986</v>
      </c>
      <c r="B1713" t="s">
        <v>18</v>
      </c>
      <c r="C1713">
        <v>2</v>
      </c>
      <c r="D1713" t="s">
        <v>3</v>
      </c>
      <c r="E1713">
        <v>93</v>
      </c>
      <c r="F1713">
        <v>15</v>
      </c>
      <c r="G1713" t="s">
        <v>292</v>
      </c>
      <c r="H1713">
        <v>73</v>
      </c>
      <c r="I1713" t="str">
        <f t="shared" si="53"/>
        <v>Winner</v>
      </c>
      <c r="J1713">
        <f t="shared" si="54"/>
        <v>2</v>
      </c>
      <c r="K1713" t="str">
        <f t="shared" si="2"/>
        <v>Higher</v>
      </c>
    </row>
    <row r="1714" spans="1:11" x14ac:dyDescent="0.25">
      <c r="A1714">
        <v>1986</v>
      </c>
      <c r="B1714" t="s">
        <v>18</v>
      </c>
      <c r="C1714">
        <v>8</v>
      </c>
      <c r="D1714" t="s">
        <v>330</v>
      </c>
      <c r="E1714">
        <v>50</v>
      </c>
      <c r="F1714">
        <v>9</v>
      </c>
      <c r="G1714" t="s">
        <v>24</v>
      </c>
      <c r="H1714">
        <v>61</v>
      </c>
      <c r="I1714" t="str">
        <f t="shared" si="53"/>
        <v>Loser</v>
      </c>
      <c r="J1714">
        <f t="shared" si="54"/>
        <v>9</v>
      </c>
      <c r="K1714" t="str">
        <f t="shared" si="2"/>
        <v>Lower</v>
      </c>
    </row>
    <row r="1715" spans="1:11" x14ac:dyDescent="0.25">
      <c r="A1715">
        <v>1986</v>
      </c>
      <c r="B1715" t="s">
        <v>18</v>
      </c>
      <c r="C1715">
        <v>4</v>
      </c>
      <c r="D1715" t="s">
        <v>13</v>
      </c>
      <c r="E1715">
        <v>70</v>
      </c>
      <c r="F1715">
        <v>13</v>
      </c>
      <c r="G1715" t="s">
        <v>220</v>
      </c>
      <c r="H1715">
        <v>64</v>
      </c>
      <c r="I1715" t="str">
        <f t="shared" si="53"/>
        <v>Winner</v>
      </c>
      <c r="J1715">
        <f t="shared" si="54"/>
        <v>4</v>
      </c>
      <c r="K1715" t="str">
        <f t="shared" si="2"/>
        <v>Higher</v>
      </c>
    </row>
    <row r="1716" spans="1:11" x14ac:dyDescent="0.25">
      <c r="A1716">
        <v>1986</v>
      </c>
      <c r="B1716" t="s">
        <v>18</v>
      </c>
      <c r="C1716">
        <v>7</v>
      </c>
      <c r="D1716" t="s">
        <v>223</v>
      </c>
      <c r="E1716">
        <v>83</v>
      </c>
      <c r="F1716">
        <v>10</v>
      </c>
      <c r="G1716" t="s">
        <v>169</v>
      </c>
      <c r="H1716">
        <v>65</v>
      </c>
      <c r="I1716" t="str">
        <f t="shared" si="53"/>
        <v>Winner</v>
      </c>
      <c r="J1716">
        <f t="shared" si="54"/>
        <v>7</v>
      </c>
      <c r="K1716" t="str">
        <f t="shared" si="2"/>
        <v>Higher</v>
      </c>
    </row>
    <row r="1717" spans="1:11" x14ac:dyDescent="0.25">
      <c r="A1717">
        <v>1986</v>
      </c>
      <c r="B1717" t="s">
        <v>18</v>
      </c>
      <c r="C1717">
        <v>6</v>
      </c>
      <c r="D1717" t="s">
        <v>102</v>
      </c>
      <c r="E1717">
        <v>87</v>
      </c>
      <c r="F1717">
        <v>11</v>
      </c>
      <c r="G1717" t="s">
        <v>177</v>
      </c>
      <c r="H1717">
        <v>94</v>
      </c>
      <c r="I1717" t="str">
        <f t="shared" si="53"/>
        <v>Loser</v>
      </c>
      <c r="J1717">
        <f t="shared" si="54"/>
        <v>11</v>
      </c>
      <c r="K1717" t="str">
        <f t="shared" si="2"/>
        <v>Lower</v>
      </c>
    </row>
    <row r="1718" spans="1:11" x14ac:dyDescent="0.25">
      <c r="A1718">
        <v>1986</v>
      </c>
      <c r="B1718" t="s">
        <v>18</v>
      </c>
      <c r="C1718">
        <v>3</v>
      </c>
      <c r="D1718" t="s">
        <v>94</v>
      </c>
      <c r="E1718">
        <v>84</v>
      </c>
      <c r="F1718">
        <v>14</v>
      </c>
      <c r="G1718" t="s">
        <v>182</v>
      </c>
      <c r="H1718">
        <v>72</v>
      </c>
      <c r="I1718" t="str">
        <f t="shared" si="53"/>
        <v>Winner</v>
      </c>
      <c r="J1718">
        <f t="shared" si="54"/>
        <v>3</v>
      </c>
      <c r="K1718" t="str">
        <f t="shared" si="2"/>
        <v>Higher</v>
      </c>
    </row>
    <row r="1719" spans="1:11" x14ac:dyDescent="0.25">
      <c r="A1719">
        <v>1986</v>
      </c>
      <c r="B1719" t="s">
        <v>18</v>
      </c>
      <c r="C1719">
        <v>6</v>
      </c>
      <c r="D1719" t="s">
        <v>157</v>
      </c>
      <c r="E1719">
        <v>66</v>
      </c>
      <c r="F1719">
        <v>11</v>
      </c>
      <c r="G1719" t="s">
        <v>20</v>
      </c>
      <c r="H1719">
        <v>64</v>
      </c>
      <c r="I1719" t="str">
        <f t="shared" si="53"/>
        <v>Winner</v>
      </c>
      <c r="J1719">
        <f t="shared" si="54"/>
        <v>6</v>
      </c>
      <c r="K1719" t="str">
        <f t="shared" si="2"/>
        <v>Higher</v>
      </c>
    </row>
    <row r="1720" spans="1:11" x14ac:dyDescent="0.25">
      <c r="A1720">
        <v>1986</v>
      </c>
      <c r="B1720" t="s">
        <v>18</v>
      </c>
      <c r="C1720">
        <v>3</v>
      </c>
      <c r="D1720" t="s">
        <v>25</v>
      </c>
      <c r="E1720">
        <v>95</v>
      </c>
      <c r="F1720">
        <v>14</v>
      </c>
      <c r="G1720" t="s">
        <v>269</v>
      </c>
      <c r="H1720">
        <v>63</v>
      </c>
      <c r="I1720" t="str">
        <f t="shared" si="53"/>
        <v>Winner</v>
      </c>
      <c r="J1720">
        <f t="shared" si="54"/>
        <v>3</v>
      </c>
      <c r="K1720" t="str">
        <f t="shared" si="2"/>
        <v>Higher</v>
      </c>
    </row>
    <row r="1721" spans="1:11" x14ac:dyDescent="0.25">
      <c r="A1721">
        <v>1985</v>
      </c>
      <c r="B1721" t="s">
        <v>0</v>
      </c>
      <c r="C1721">
        <v>1</v>
      </c>
      <c r="D1721" t="s">
        <v>13</v>
      </c>
      <c r="E1721">
        <v>64</v>
      </c>
      <c r="F1721">
        <v>8</v>
      </c>
      <c r="G1721" t="s">
        <v>40</v>
      </c>
      <c r="H1721">
        <v>66</v>
      </c>
      <c r="I1721" t="str">
        <f t="shared" si="53"/>
        <v>Loser</v>
      </c>
      <c r="J1721">
        <f t="shared" si="54"/>
        <v>8</v>
      </c>
      <c r="K1721" t="str">
        <f t="shared" si="2"/>
        <v>Lower</v>
      </c>
    </row>
    <row r="1722" spans="1:11" x14ac:dyDescent="0.25">
      <c r="A1722">
        <v>1985</v>
      </c>
      <c r="B1722" t="s">
        <v>2</v>
      </c>
      <c r="C1722">
        <v>1</v>
      </c>
      <c r="D1722" t="s">
        <v>149</v>
      </c>
      <c r="E1722">
        <v>59</v>
      </c>
      <c r="F1722">
        <v>1</v>
      </c>
      <c r="G1722" t="s">
        <v>13</v>
      </c>
      <c r="H1722">
        <v>77</v>
      </c>
      <c r="I1722" t="str">
        <f t="shared" si="53"/>
        <v>Loser</v>
      </c>
      <c r="J1722">
        <f t="shared" si="54"/>
        <v>1</v>
      </c>
      <c r="K1722" t="str">
        <f t="shared" si="2"/>
        <v>Lower</v>
      </c>
    </row>
    <row r="1723" spans="1:11" x14ac:dyDescent="0.25">
      <c r="A1723">
        <v>1985</v>
      </c>
      <c r="B1723" t="s">
        <v>2</v>
      </c>
      <c r="C1723">
        <v>2</v>
      </c>
      <c r="D1723" t="s">
        <v>25</v>
      </c>
      <c r="E1723">
        <v>45</v>
      </c>
      <c r="F1723">
        <v>8</v>
      </c>
      <c r="G1723" t="s">
        <v>40</v>
      </c>
      <c r="H1723">
        <v>52</v>
      </c>
      <c r="I1723" t="str">
        <f t="shared" si="53"/>
        <v>Loser</v>
      </c>
      <c r="J1723">
        <f t="shared" si="54"/>
        <v>8</v>
      </c>
      <c r="K1723" t="str">
        <f t="shared" si="2"/>
        <v>Lower</v>
      </c>
    </row>
    <row r="1724" spans="1:11" x14ac:dyDescent="0.25">
      <c r="A1724">
        <v>1985</v>
      </c>
      <c r="B1724" t="s">
        <v>4</v>
      </c>
      <c r="C1724">
        <v>1</v>
      </c>
      <c r="D1724" t="s">
        <v>149</v>
      </c>
      <c r="E1724">
        <v>69</v>
      </c>
      <c r="F1724">
        <v>3</v>
      </c>
      <c r="G1724" t="s">
        <v>97</v>
      </c>
      <c r="H1724">
        <v>60</v>
      </c>
      <c r="I1724" t="str">
        <f t="shared" si="53"/>
        <v>Winner</v>
      </c>
      <c r="J1724">
        <f t="shared" si="54"/>
        <v>1</v>
      </c>
      <c r="K1724" t="str">
        <f t="shared" si="2"/>
        <v>Higher</v>
      </c>
    </row>
    <row r="1725" spans="1:11" x14ac:dyDescent="0.25">
      <c r="A1725">
        <v>1985</v>
      </c>
      <c r="B1725" t="s">
        <v>4</v>
      </c>
      <c r="C1725">
        <v>8</v>
      </c>
      <c r="D1725" t="s">
        <v>40</v>
      </c>
      <c r="E1725">
        <v>56</v>
      </c>
      <c r="F1725">
        <v>2</v>
      </c>
      <c r="G1725" t="s">
        <v>94</v>
      </c>
      <c r="H1725">
        <v>44</v>
      </c>
      <c r="I1725" t="str">
        <f t="shared" si="53"/>
        <v>Winner</v>
      </c>
      <c r="J1725">
        <f t="shared" si="54"/>
        <v>8</v>
      </c>
      <c r="K1725" t="str">
        <f t="shared" si="2"/>
        <v>Higher</v>
      </c>
    </row>
    <row r="1726" spans="1:11" x14ac:dyDescent="0.25">
      <c r="A1726">
        <v>1985</v>
      </c>
      <c r="B1726" t="s">
        <v>4</v>
      </c>
      <c r="C1726">
        <v>1</v>
      </c>
      <c r="D1726" t="s">
        <v>13</v>
      </c>
      <c r="E1726">
        <v>60</v>
      </c>
      <c r="F1726">
        <v>2</v>
      </c>
      <c r="G1726" t="s">
        <v>160</v>
      </c>
      <c r="H1726">
        <v>54</v>
      </c>
      <c r="I1726" t="str">
        <f t="shared" si="53"/>
        <v>Winner</v>
      </c>
      <c r="J1726">
        <f t="shared" si="54"/>
        <v>1</v>
      </c>
      <c r="K1726" t="str">
        <f t="shared" si="2"/>
        <v>Higher</v>
      </c>
    </row>
    <row r="1727" spans="1:11" x14ac:dyDescent="0.25">
      <c r="A1727">
        <v>1985</v>
      </c>
      <c r="B1727" t="s">
        <v>4</v>
      </c>
      <c r="C1727">
        <v>1</v>
      </c>
      <c r="D1727" t="s">
        <v>43</v>
      </c>
      <c r="E1727">
        <v>61</v>
      </c>
      <c r="F1727">
        <v>2</v>
      </c>
      <c r="G1727" t="s">
        <v>25</v>
      </c>
      <c r="H1727">
        <v>63</v>
      </c>
      <c r="I1727" t="str">
        <f t="shared" si="53"/>
        <v>Loser</v>
      </c>
      <c r="J1727">
        <f t="shared" si="54"/>
        <v>2</v>
      </c>
      <c r="K1727" t="str">
        <f t="shared" si="2"/>
        <v>Lower</v>
      </c>
    </row>
    <row r="1728" spans="1:11" x14ac:dyDescent="0.25">
      <c r="A1728">
        <v>1985</v>
      </c>
      <c r="B1728" t="s">
        <v>7</v>
      </c>
      <c r="C1728">
        <v>3</v>
      </c>
      <c r="D1728" t="s">
        <v>97</v>
      </c>
      <c r="E1728">
        <v>61</v>
      </c>
      <c r="F1728">
        <v>7</v>
      </c>
      <c r="G1728" t="s">
        <v>111</v>
      </c>
      <c r="H1728">
        <v>55</v>
      </c>
      <c r="I1728" t="str">
        <f t="shared" si="53"/>
        <v>Winner</v>
      </c>
      <c r="J1728">
        <f t="shared" si="54"/>
        <v>3</v>
      </c>
      <c r="K1728" t="str">
        <f t="shared" si="2"/>
        <v>Higher</v>
      </c>
    </row>
    <row r="1729" spans="1:11" x14ac:dyDescent="0.25">
      <c r="A1729">
        <v>1985</v>
      </c>
      <c r="B1729" t="s">
        <v>7</v>
      </c>
      <c r="C1729">
        <v>11</v>
      </c>
      <c r="D1729" t="s">
        <v>246</v>
      </c>
      <c r="E1729">
        <v>56</v>
      </c>
      <c r="F1729">
        <v>2</v>
      </c>
      <c r="G1729" t="s">
        <v>94</v>
      </c>
      <c r="H1729">
        <v>62</v>
      </c>
      <c r="I1729" t="str">
        <f t="shared" si="53"/>
        <v>Loser</v>
      </c>
      <c r="J1729">
        <f t="shared" si="54"/>
        <v>2</v>
      </c>
      <c r="K1729" t="str">
        <f t="shared" si="2"/>
        <v>Lower</v>
      </c>
    </row>
    <row r="1730" spans="1:11" x14ac:dyDescent="0.25">
      <c r="A1730">
        <v>1985</v>
      </c>
      <c r="B1730" t="s">
        <v>7</v>
      </c>
      <c r="C1730">
        <v>1</v>
      </c>
      <c r="D1730" t="s">
        <v>149</v>
      </c>
      <c r="E1730">
        <v>86</v>
      </c>
      <c r="F1730">
        <v>12</v>
      </c>
      <c r="G1730" t="s">
        <v>91</v>
      </c>
      <c r="H1730">
        <v>70</v>
      </c>
      <c r="I1730" t="str">
        <f t="shared" ref="I1730:I1783" si="55">IF($E1730&gt;$H1730,"Winner","Loser")</f>
        <v>Winner</v>
      </c>
      <c r="J1730">
        <f t="shared" ref="J1730:J1783" si="56">IF($E1730&gt;$H1730,$C1730,$F1730)</f>
        <v>1</v>
      </c>
      <c r="K1730" t="str">
        <f t="shared" si="2"/>
        <v>Higher</v>
      </c>
    </row>
    <row r="1731" spans="1:11" x14ac:dyDescent="0.25">
      <c r="A1731">
        <v>1985</v>
      </c>
      <c r="B1731" t="s">
        <v>7</v>
      </c>
      <c r="C1731">
        <v>8</v>
      </c>
      <c r="D1731" t="s">
        <v>40</v>
      </c>
      <c r="E1731">
        <v>46</v>
      </c>
      <c r="F1731">
        <v>5</v>
      </c>
      <c r="G1731" t="s">
        <v>161</v>
      </c>
      <c r="H1731">
        <v>43</v>
      </c>
      <c r="I1731" t="str">
        <f t="shared" si="55"/>
        <v>Winner</v>
      </c>
      <c r="J1731">
        <f t="shared" si="56"/>
        <v>8</v>
      </c>
      <c r="K1731" t="str">
        <f t="shared" si="2"/>
        <v>Higher</v>
      </c>
    </row>
    <row r="1732" spans="1:11" x14ac:dyDescent="0.25">
      <c r="A1732">
        <v>1985</v>
      </c>
      <c r="B1732" t="s">
        <v>7</v>
      </c>
      <c r="C1732">
        <v>3</v>
      </c>
      <c r="D1732" t="s">
        <v>36</v>
      </c>
      <c r="E1732">
        <v>53</v>
      </c>
      <c r="F1732">
        <v>2</v>
      </c>
      <c r="G1732" t="s">
        <v>160</v>
      </c>
      <c r="H1732">
        <v>61</v>
      </c>
      <c r="I1732" t="str">
        <f t="shared" si="55"/>
        <v>Loser</v>
      </c>
      <c r="J1732">
        <f t="shared" si="56"/>
        <v>2</v>
      </c>
      <c r="K1732" t="str">
        <f t="shared" si="2"/>
        <v>Lower</v>
      </c>
    </row>
    <row r="1733" spans="1:11" x14ac:dyDescent="0.25">
      <c r="A1733">
        <v>1985</v>
      </c>
      <c r="B1733" t="s">
        <v>7</v>
      </c>
      <c r="C1733">
        <v>11</v>
      </c>
      <c r="D1733" t="s">
        <v>178</v>
      </c>
      <c r="E1733">
        <v>57</v>
      </c>
      <c r="F1733">
        <v>2</v>
      </c>
      <c r="G1733" t="s">
        <v>25</v>
      </c>
      <c r="H1733">
        <v>59</v>
      </c>
      <c r="I1733" t="str">
        <f t="shared" si="55"/>
        <v>Loser</v>
      </c>
      <c r="J1733">
        <f t="shared" si="56"/>
        <v>2</v>
      </c>
      <c r="K1733" t="str">
        <f t="shared" si="2"/>
        <v>Lower</v>
      </c>
    </row>
    <row r="1734" spans="1:11" x14ac:dyDescent="0.25">
      <c r="A1734">
        <v>1985</v>
      </c>
      <c r="B1734" t="s">
        <v>7</v>
      </c>
      <c r="C1734">
        <v>1</v>
      </c>
      <c r="D1734" t="s">
        <v>43</v>
      </c>
      <c r="E1734">
        <v>86</v>
      </c>
      <c r="F1734">
        <v>5</v>
      </c>
      <c r="G1734" t="s">
        <v>319</v>
      </c>
      <c r="H1734">
        <v>84</v>
      </c>
      <c r="I1734" t="str">
        <f t="shared" si="55"/>
        <v>Winner</v>
      </c>
      <c r="J1734">
        <f t="shared" si="56"/>
        <v>1</v>
      </c>
      <c r="K1734" t="str">
        <f t="shared" si="2"/>
        <v>Higher</v>
      </c>
    </row>
    <row r="1735" spans="1:11" x14ac:dyDescent="0.25">
      <c r="A1735">
        <v>1985</v>
      </c>
      <c r="B1735" t="s">
        <v>7</v>
      </c>
      <c r="C1735">
        <v>1</v>
      </c>
      <c r="D1735" t="s">
        <v>13</v>
      </c>
      <c r="E1735">
        <v>65</v>
      </c>
      <c r="F1735">
        <v>4</v>
      </c>
      <c r="G1735" t="s">
        <v>331</v>
      </c>
      <c r="H1735">
        <v>53</v>
      </c>
      <c r="I1735" t="str">
        <f t="shared" si="55"/>
        <v>Winner</v>
      </c>
      <c r="J1735">
        <f t="shared" si="56"/>
        <v>1</v>
      </c>
      <c r="K1735" t="str">
        <f t="shared" si="2"/>
        <v>Higher</v>
      </c>
    </row>
    <row r="1736" spans="1:11" x14ac:dyDescent="0.25">
      <c r="A1736">
        <v>1985</v>
      </c>
      <c r="B1736" t="s">
        <v>12</v>
      </c>
      <c r="C1736">
        <v>11</v>
      </c>
      <c r="D1736" t="s">
        <v>169</v>
      </c>
      <c r="E1736">
        <v>73</v>
      </c>
      <c r="F1736">
        <v>3</v>
      </c>
      <c r="G1736" t="s">
        <v>97</v>
      </c>
      <c r="H1736">
        <v>86</v>
      </c>
      <c r="I1736" t="str">
        <f t="shared" si="55"/>
        <v>Loser</v>
      </c>
      <c r="J1736">
        <f t="shared" si="56"/>
        <v>3</v>
      </c>
      <c r="K1736" t="str">
        <f t="shared" si="2"/>
        <v>Lower</v>
      </c>
    </row>
    <row r="1737" spans="1:11" x14ac:dyDescent="0.25">
      <c r="A1737">
        <v>1985</v>
      </c>
      <c r="B1737" t="s">
        <v>12</v>
      </c>
      <c r="C1737">
        <v>7</v>
      </c>
      <c r="D1737" t="s">
        <v>6</v>
      </c>
      <c r="E1737">
        <v>53</v>
      </c>
      <c r="F1737">
        <v>2</v>
      </c>
      <c r="G1737" t="s">
        <v>160</v>
      </c>
      <c r="H1737">
        <v>70</v>
      </c>
      <c r="I1737" t="str">
        <f t="shared" si="55"/>
        <v>Loser</v>
      </c>
      <c r="J1737">
        <f t="shared" si="56"/>
        <v>2</v>
      </c>
      <c r="K1737" t="str">
        <f t="shared" si="2"/>
        <v>Lower</v>
      </c>
    </row>
    <row r="1738" spans="1:11" x14ac:dyDescent="0.25">
      <c r="A1738">
        <v>1985</v>
      </c>
      <c r="B1738" t="s">
        <v>12</v>
      </c>
      <c r="C1738">
        <v>7</v>
      </c>
      <c r="D1738" t="s">
        <v>157</v>
      </c>
      <c r="E1738">
        <v>66</v>
      </c>
      <c r="F1738">
        <v>2</v>
      </c>
      <c r="G1738" t="s">
        <v>25</v>
      </c>
      <c r="H1738">
        <v>67</v>
      </c>
      <c r="I1738" t="str">
        <f t="shared" si="55"/>
        <v>Loser</v>
      </c>
      <c r="J1738">
        <f t="shared" si="56"/>
        <v>2</v>
      </c>
      <c r="K1738" t="str">
        <f t="shared" si="2"/>
        <v>Lower</v>
      </c>
    </row>
    <row r="1739" spans="1:11" x14ac:dyDescent="0.25">
      <c r="A1739">
        <v>1985</v>
      </c>
      <c r="B1739" t="s">
        <v>12</v>
      </c>
      <c r="C1739">
        <v>7</v>
      </c>
      <c r="D1739" t="s">
        <v>111</v>
      </c>
      <c r="E1739">
        <v>63</v>
      </c>
      <c r="F1739">
        <v>2</v>
      </c>
      <c r="G1739" t="s">
        <v>108</v>
      </c>
      <c r="H1739">
        <v>59</v>
      </c>
      <c r="I1739" t="str">
        <f t="shared" si="55"/>
        <v>Winner</v>
      </c>
      <c r="J1739">
        <f t="shared" si="56"/>
        <v>7</v>
      </c>
      <c r="K1739" t="str">
        <f t="shared" si="2"/>
        <v>Higher</v>
      </c>
    </row>
    <row r="1740" spans="1:11" x14ac:dyDescent="0.25">
      <c r="A1740">
        <v>1985</v>
      </c>
      <c r="B1740" t="s">
        <v>12</v>
      </c>
      <c r="C1740">
        <v>6</v>
      </c>
      <c r="D1740" t="s">
        <v>144</v>
      </c>
      <c r="E1740">
        <v>58</v>
      </c>
      <c r="F1740">
        <v>3</v>
      </c>
      <c r="G1740" t="s">
        <v>36</v>
      </c>
      <c r="H1740">
        <v>74</v>
      </c>
      <c r="I1740" t="str">
        <f t="shared" si="55"/>
        <v>Loser</v>
      </c>
      <c r="J1740">
        <f t="shared" si="56"/>
        <v>3</v>
      </c>
      <c r="K1740" t="str">
        <f t="shared" si="2"/>
        <v>Lower</v>
      </c>
    </row>
    <row r="1741" spans="1:11" x14ac:dyDescent="0.25">
      <c r="A1741">
        <v>1985</v>
      </c>
      <c r="B1741" t="s">
        <v>12</v>
      </c>
      <c r="C1741">
        <v>11</v>
      </c>
      <c r="D1741" t="s">
        <v>178</v>
      </c>
      <c r="E1741">
        <v>74</v>
      </c>
      <c r="F1741">
        <v>3</v>
      </c>
      <c r="G1741" t="s">
        <v>22</v>
      </c>
      <c r="H1741">
        <v>73</v>
      </c>
      <c r="I1741" t="str">
        <f t="shared" si="55"/>
        <v>Winner</v>
      </c>
      <c r="J1741">
        <f t="shared" si="56"/>
        <v>11</v>
      </c>
      <c r="K1741" t="str">
        <f t="shared" si="2"/>
        <v>Higher</v>
      </c>
    </row>
    <row r="1742" spans="1:11" x14ac:dyDescent="0.25">
      <c r="A1742">
        <v>1985</v>
      </c>
      <c r="B1742" t="s">
        <v>12</v>
      </c>
      <c r="C1742">
        <v>1</v>
      </c>
      <c r="D1742" t="s">
        <v>21</v>
      </c>
      <c r="E1742">
        <v>55</v>
      </c>
      <c r="F1742">
        <v>8</v>
      </c>
      <c r="G1742" t="s">
        <v>40</v>
      </c>
      <c r="H1742">
        <v>59</v>
      </c>
      <c r="I1742" t="str">
        <f t="shared" si="55"/>
        <v>Loser</v>
      </c>
      <c r="J1742">
        <f t="shared" si="56"/>
        <v>8</v>
      </c>
      <c r="K1742" t="str">
        <f t="shared" si="2"/>
        <v>Lower</v>
      </c>
    </row>
    <row r="1743" spans="1:11" x14ac:dyDescent="0.25">
      <c r="A1743">
        <v>1985</v>
      </c>
      <c r="B1743" t="s">
        <v>12</v>
      </c>
      <c r="C1743">
        <v>5</v>
      </c>
      <c r="D1743" t="s">
        <v>161</v>
      </c>
      <c r="E1743">
        <v>64</v>
      </c>
      <c r="F1743">
        <v>13</v>
      </c>
      <c r="G1743" t="s">
        <v>284</v>
      </c>
      <c r="H1743">
        <v>59</v>
      </c>
      <c r="I1743" t="str">
        <f t="shared" si="55"/>
        <v>Winner</v>
      </c>
      <c r="J1743">
        <f t="shared" si="56"/>
        <v>5</v>
      </c>
      <c r="K1743" t="str">
        <f t="shared" si="2"/>
        <v>Higher</v>
      </c>
    </row>
    <row r="1744" spans="1:11" x14ac:dyDescent="0.25">
      <c r="A1744">
        <v>1985</v>
      </c>
      <c r="B1744" t="s">
        <v>12</v>
      </c>
      <c r="C1744">
        <v>1</v>
      </c>
      <c r="D1744" t="s">
        <v>43</v>
      </c>
      <c r="E1744">
        <v>75</v>
      </c>
      <c r="F1744">
        <v>9</v>
      </c>
      <c r="G1744" t="s">
        <v>279</v>
      </c>
      <c r="H1744">
        <v>69</v>
      </c>
      <c r="I1744" t="str">
        <f t="shared" si="55"/>
        <v>Winner</v>
      </c>
      <c r="J1744">
        <f t="shared" si="56"/>
        <v>1</v>
      </c>
      <c r="K1744" t="str">
        <f t="shared" si="2"/>
        <v>Higher</v>
      </c>
    </row>
    <row r="1745" spans="1:11" x14ac:dyDescent="0.25">
      <c r="A1745">
        <v>1985</v>
      </c>
      <c r="B1745" t="s">
        <v>12</v>
      </c>
      <c r="C1745">
        <v>1</v>
      </c>
      <c r="D1745" t="s">
        <v>13</v>
      </c>
      <c r="E1745">
        <v>63</v>
      </c>
      <c r="F1745">
        <v>8</v>
      </c>
      <c r="G1745" t="s">
        <v>24</v>
      </c>
      <c r="H1745">
        <v>46</v>
      </c>
      <c r="I1745" t="str">
        <f t="shared" si="55"/>
        <v>Winner</v>
      </c>
      <c r="J1745">
        <f t="shared" si="56"/>
        <v>1</v>
      </c>
      <c r="K1745" t="str">
        <f t="shared" si="2"/>
        <v>Higher</v>
      </c>
    </row>
    <row r="1746" spans="1:11" x14ac:dyDescent="0.25">
      <c r="A1746">
        <v>1985</v>
      </c>
      <c r="B1746" t="s">
        <v>12</v>
      </c>
      <c r="C1746">
        <v>7</v>
      </c>
      <c r="D1746" t="s">
        <v>23</v>
      </c>
      <c r="E1746">
        <v>58</v>
      </c>
      <c r="F1746">
        <v>2</v>
      </c>
      <c r="G1746" t="s">
        <v>94</v>
      </c>
      <c r="H1746">
        <v>60</v>
      </c>
      <c r="I1746" t="str">
        <f t="shared" si="55"/>
        <v>Loser</v>
      </c>
      <c r="J1746">
        <f t="shared" si="56"/>
        <v>2</v>
      </c>
      <c r="K1746" t="str">
        <f t="shared" si="2"/>
        <v>Lower</v>
      </c>
    </row>
    <row r="1747" spans="1:11" x14ac:dyDescent="0.25">
      <c r="A1747">
        <v>1985</v>
      </c>
      <c r="B1747" t="s">
        <v>12</v>
      </c>
      <c r="C1747">
        <v>5</v>
      </c>
      <c r="D1747" t="s">
        <v>311</v>
      </c>
      <c r="E1747">
        <v>57</v>
      </c>
      <c r="F1747">
        <v>4</v>
      </c>
      <c r="G1747" t="s">
        <v>331</v>
      </c>
      <c r="H1747">
        <v>70</v>
      </c>
      <c r="I1747" t="str">
        <f t="shared" si="55"/>
        <v>Loser</v>
      </c>
      <c r="J1747">
        <f t="shared" si="56"/>
        <v>4</v>
      </c>
      <c r="K1747" t="str">
        <f t="shared" si="2"/>
        <v>Lower</v>
      </c>
    </row>
    <row r="1748" spans="1:11" x14ac:dyDescent="0.25">
      <c r="A1748">
        <v>1985</v>
      </c>
      <c r="B1748" t="s">
        <v>12</v>
      </c>
      <c r="C1748">
        <v>12</v>
      </c>
      <c r="D1748" t="s">
        <v>91</v>
      </c>
      <c r="E1748">
        <v>64</v>
      </c>
      <c r="F1748">
        <v>4</v>
      </c>
      <c r="G1748" t="s">
        <v>30</v>
      </c>
      <c r="H1748">
        <v>61</v>
      </c>
      <c r="I1748" t="str">
        <f t="shared" si="55"/>
        <v>Winner</v>
      </c>
      <c r="J1748">
        <f t="shared" si="56"/>
        <v>12</v>
      </c>
      <c r="K1748" t="str">
        <f t="shared" si="2"/>
        <v>Higher</v>
      </c>
    </row>
    <row r="1749" spans="1:11" x14ac:dyDescent="0.25">
      <c r="A1749">
        <v>1985</v>
      </c>
      <c r="B1749" t="s">
        <v>12</v>
      </c>
      <c r="C1749">
        <v>1</v>
      </c>
      <c r="D1749" t="s">
        <v>149</v>
      </c>
      <c r="E1749">
        <v>68</v>
      </c>
      <c r="F1749">
        <v>9</v>
      </c>
      <c r="G1749" t="s">
        <v>193</v>
      </c>
      <c r="H1749">
        <v>65</v>
      </c>
      <c r="I1749" t="str">
        <f t="shared" si="55"/>
        <v>Winner</v>
      </c>
      <c r="J1749">
        <f t="shared" si="56"/>
        <v>1</v>
      </c>
      <c r="K1749" t="str">
        <f t="shared" si="2"/>
        <v>Higher</v>
      </c>
    </row>
    <row r="1750" spans="1:11" x14ac:dyDescent="0.25">
      <c r="A1750">
        <v>1985</v>
      </c>
      <c r="B1750" t="s">
        <v>12</v>
      </c>
      <c r="C1750">
        <v>11</v>
      </c>
      <c r="D1750" t="s">
        <v>246</v>
      </c>
      <c r="E1750">
        <v>66</v>
      </c>
      <c r="F1750">
        <v>3</v>
      </c>
      <c r="G1750" t="s">
        <v>1</v>
      </c>
      <c r="H1750">
        <v>64</v>
      </c>
      <c r="I1750" t="str">
        <f t="shared" si="55"/>
        <v>Winner</v>
      </c>
      <c r="J1750">
        <f t="shared" si="56"/>
        <v>11</v>
      </c>
      <c r="K1750" t="str">
        <f t="shared" si="2"/>
        <v>Higher</v>
      </c>
    </row>
    <row r="1751" spans="1:11" x14ac:dyDescent="0.25">
      <c r="A1751">
        <v>1985</v>
      </c>
      <c r="B1751" t="s">
        <v>12</v>
      </c>
      <c r="C1751">
        <v>5</v>
      </c>
      <c r="D1751" t="s">
        <v>319</v>
      </c>
      <c r="E1751">
        <v>79</v>
      </c>
      <c r="F1751">
        <v>4</v>
      </c>
      <c r="G1751" t="s">
        <v>92</v>
      </c>
      <c r="H1751">
        <v>67</v>
      </c>
      <c r="I1751" t="str">
        <f t="shared" si="55"/>
        <v>Winner</v>
      </c>
      <c r="J1751">
        <f t="shared" si="56"/>
        <v>5</v>
      </c>
      <c r="K1751" t="str">
        <f t="shared" si="2"/>
        <v>Higher</v>
      </c>
    </row>
    <row r="1752" spans="1:11" x14ac:dyDescent="0.25">
      <c r="A1752">
        <v>1985</v>
      </c>
      <c r="B1752" t="s">
        <v>18</v>
      </c>
      <c r="C1752">
        <v>6</v>
      </c>
      <c r="D1752" t="s">
        <v>220</v>
      </c>
      <c r="E1752">
        <v>53</v>
      </c>
      <c r="F1752">
        <v>11</v>
      </c>
      <c r="G1752" t="s">
        <v>178</v>
      </c>
      <c r="H1752">
        <v>55</v>
      </c>
      <c r="I1752" t="str">
        <f t="shared" si="55"/>
        <v>Loser</v>
      </c>
      <c r="J1752">
        <f t="shared" si="56"/>
        <v>11</v>
      </c>
      <c r="K1752" t="str">
        <f t="shared" si="2"/>
        <v>Lower</v>
      </c>
    </row>
    <row r="1753" spans="1:11" x14ac:dyDescent="0.25">
      <c r="A1753">
        <v>1985</v>
      </c>
      <c r="B1753" t="s">
        <v>18</v>
      </c>
      <c r="C1753">
        <v>7</v>
      </c>
      <c r="D1753" t="s">
        <v>111</v>
      </c>
      <c r="E1753">
        <v>50</v>
      </c>
      <c r="F1753">
        <v>10</v>
      </c>
      <c r="G1753" t="s">
        <v>35</v>
      </c>
      <c r="H1753">
        <v>41</v>
      </c>
      <c r="I1753" t="str">
        <f t="shared" si="55"/>
        <v>Winner</v>
      </c>
      <c r="J1753">
        <f t="shared" si="56"/>
        <v>7</v>
      </c>
      <c r="K1753" t="str">
        <f t="shared" si="2"/>
        <v>Higher</v>
      </c>
    </row>
    <row r="1754" spans="1:11" x14ac:dyDescent="0.25">
      <c r="A1754">
        <v>1985</v>
      </c>
      <c r="B1754" t="s">
        <v>18</v>
      </c>
      <c r="C1754">
        <v>2</v>
      </c>
      <c r="D1754" t="s">
        <v>108</v>
      </c>
      <c r="E1754">
        <v>81</v>
      </c>
      <c r="F1754">
        <v>15</v>
      </c>
      <c r="G1754" t="s">
        <v>328</v>
      </c>
      <c r="H1754">
        <v>65</v>
      </c>
      <c r="I1754" t="str">
        <f t="shared" si="55"/>
        <v>Winner</v>
      </c>
      <c r="J1754">
        <f t="shared" si="56"/>
        <v>2</v>
      </c>
      <c r="K1754" t="str">
        <f t="shared" si="2"/>
        <v>Higher</v>
      </c>
    </row>
    <row r="1755" spans="1:11" x14ac:dyDescent="0.25">
      <c r="A1755">
        <v>1985</v>
      </c>
      <c r="B1755" t="s">
        <v>18</v>
      </c>
      <c r="C1755">
        <v>3</v>
      </c>
      <c r="D1755" t="s">
        <v>36</v>
      </c>
      <c r="E1755">
        <v>76</v>
      </c>
      <c r="F1755">
        <v>14</v>
      </c>
      <c r="G1755" t="s">
        <v>320</v>
      </c>
      <c r="H1755">
        <v>57</v>
      </c>
      <c r="I1755" t="str">
        <f t="shared" si="55"/>
        <v>Winner</v>
      </c>
      <c r="J1755">
        <f t="shared" si="56"/>
        <v>3</v>
      </c>
      <c r="K1755" t="str">
        <f t="shared" si="2"/>
        <v>Higher</v>
      </c>
    </row>
    <row r="1756" spans="1:11" x14ac:dyDescent="0.25">
      <c r="A1756">
        <v>1985</v>
      </c>
      <c r="B1756" t="s">
        <v>18</v>
      </c>
      <c r="C1756">
        <v>6</v>
      </c>
      <c r="D1756" t="s">
        <v>144</v>
      </c>
      <c r="E1756">
        <v>67</v>
      </c>
      <c r="F1756">
        <v>11</v>
      </c>
      <c r="G1756" t="s">
        <v>124</v>
      </c>
      <c r="H1756">
        <v>59</v>
      </c>
      <c r="I1756" t="str">
        <f t="shared" si="55"/>
        <v>Winner</v>
      </c>
      <c r="J1756">
        <f t="shared" si="56"/>
        <v>6</v>
      </c>
      <c r="K1756" t="str">
        <f t="shared" si="2"/>
        <v>Higher</v>
      </c>
    </row>
    <row r="1757" spans="1:11" x14ac:dyDescent="0.25">
      <c r="A1757">
        <v>1985</v>
      </c>
      <c r="B1757" t="s">
        <v>18</v>
      </c>
      <c r="C1757">
        <v>7</v>
      </c>
      <c r="D1757" t="s">
        <v>6</v>
      </c>
      <c r="E1757">
        <v>70</v>
      </c>
      <c r="F1757">
        <v>10</v>
      </c>
      <c r="G1757" t="s">
        <v>238</v>
      </c>
      <c r="H1757">
        <v>65</v>
      </c>
      <c r="I1757" t="str">
        <f t="shared" si="55"/>
        <v>Winner</v>
      </c>
      <c r="J1757">
        <f t="shared" si="56"/>
        <v>7</v>
      </c>
      <c r="K1757" t="str">
        <f t="shared" si="2"/>
        <v>Higher</v>
      </c>
    </row>
    <row r="1758" spans="1:11" x14ac:dyDescent="0.25">
      <c r="A1758">
        <v>1985</v>
      </c>
      <c r="B1758" t="s">
        <v>18</v>
      </c>
      <c r="C1758">
        <v>2</v>
      </c>
      <c r="D1758" t="s">
        <v>160</v>
      </c>
      <c r="E1758">
        <v>65</v>
      </c>
      <c r="F1758">
        <v>15</v>
      </c>
      <c r="G1758" t="s">
        <v>332</v>
      </c>
      <c r="H1758">
        <v>58</v>
      </c>
      <c r="I1758" t="str">
        <f t="shared" si="55"/>
        <v>Winner</v>
      </c>
      <c r="J1758">
        <f t="shared" si="56"/>
        <v>2</v>
      </c>
      <c r="K1758" t="str">
        <f t="shared" si="2"/>
        <v>Higher</v>
      </c>
    </row>
    <row r="1759" spans="1:11" x14ac:dyDescent="0.25">
      <c r="A1759">
        <v>1985</v>
      </c>
      <c r="B1759" t="s">
        <v>18</v>
      </c>
      <c r="C1759">
        <v>3</v>
      </c>
      <c r="D1759" t="s">
        <v>22</v>
      </c>
      <c r="E1759">
        <v>75</v>
      </c>
      <c r="F1759">
        <v>14</v>
      </c>
      <c r="G1759" t="s">
        <v>258</v>
      </c>
      <c r="H1759">
        <v>62</v>
      </c>
      <c r="I1759" t="str">
        <f t="shared" si="55"/>
        <v>Winner</v>
      </c>
      <c r="J1759">
        <f t="shared" si="56"/>
        <v>3</v>
      </c>
      <c r="K1759" t="str">
        <f t="shared" si="2"/>
        <v>Higher</v>
      </c>
    </row>
    <row r="1760" spans="1:11" x14ac:dyDescent="0.25">
      <c r="A1760">
        <v>1985</v>
      </c>
      <c r="B1760" t="s">
        <v>18</v>
      </c>
      <c r="C1760">
        <v>7</v>
      </c>
      <c r="D1760" t="s">
        <v>157</v>
      </c>
      <c r="E1760">
        <v>70</v>
      </c>
      <c r="F1760">
        <v>10</v>
      </c>
      <c r="G1760" t="s">
        <v>98</v>
      </c>
      <c r="H1760">
        <v>68</v>
      </c>
      <c r="I1760" t="str">
        <f t="shared" si="55"/>
        <v>Winner</v>
      </c>
      <c r="J1760">
        <f t="shared" si="56"/>
        <v>7</v>
      </c>
      <c r="K1760" t="str">
        <f t="shared" si="2"/>
        <v>Higher</v>
      </c>
    </row>
    <row r="1761" spans="1:11" x14ac:dyDescent="0.25">
      <c r="A1761">
        <v>1985</v>
      </c>
      <c r="B1761" t="s">
        <v>18</v>
      </c>
      <c r="C1761">
        <v>1</v>
      </c>
      <c r="D1761" t="s">
        <v>21</v>
      </c>
      <c r="E1761">
        <v>59</v>
      </c>
      <c r="F1761">
        <v>16</v>
      </c>
      <c r="G1761" t="s">
        <v>236</v>
      </c>
      <c r="H1761">
        <v>55</v>
      </c>
      <c r="I1761" t="str">
        <f t="shared" si="55"/>
        <v>Winner</v>
      </c>
      <c r="J1761">
        <f t="shared" si="56"/>
        <v>1</v>
      </c>
      <c r="K1761" t="str">
        <f t="shared" si="2"/>
        <v>Higher</v>
      </c>
    </row>
    <row r="1762" spans="1:11" x14ac:dyDescent="0.25">
      <c r="A1762">
        <v>1985</v>
      </c>
      <c r="B1762" t="s">
        <v>18</v>
      </c>
      <c r="C1762">
        <v>8</v>
      </c>
      <c r="D1762" t="s">
        <v>40</v>
      </c>
      <c r="E1762">
        <v>51</v>
      </c>
      <c r="F1762">
        <v>9</v>
      </c>
      <c r="G1762" t="s">
        <v>176</v>
      </c>
      <c r="H1762">
        <v>49</v>
      </c>
      <c r="I1762" t="str">
        <f t="shared" si="55"/>
        <v>Winner</v>
      </c>
      <c r="J1762">
        <f t="shared" si="56"/>
        <v>8</v>
      </c>
      <c r="K1762" t="str">
        <f t="shared" si="2"/>
        <v>Higher</v>
      </c>
    </row>
    <row r="1763" spans="1:11" x14ac:dyDescent="0.25">
      <c r="A1763">
        <v>1985</v>
      </c>
      <c r="B1763" t="s">
        <v>18</v>
      </c>
      <c r="C1763">
        <v>6</v>
      </c>
      <c r="D1763" t="s">
        <v>247</v>
      </c>
      <c r="E1763">
        <v>75</v>
      </c>
      <c r="F1763">
        <v>11</v>
      </c>
      <c r="G1763" t="s">
        <v>169</v>
      </c>
      <c r="H1763">
        <v>79</v>
      </c>
      <c r="I1763" t="str">
        <f t="shared" si="55"/>
        <v>Loser</v>
      </c>
      <c r="J1763">
        <f t="shared" si="56"/>
        <v>11</v>
      </c>
      <c r="K1763" t="str">
        <f t="shared" si="2"/>
        <v>Lower</v>
      </c>
    </row>
    <row r="1764" spans="1:11" x14ac:dyDescent="0.25">
      <c r="A1764">
        <v>1985</v>
      </c>
      <c r="B1764" t="s">
        <v>18</v>
      </c>
      <c r="C1764">
        <v>4</v>
      </c>
      <c r="D1764" t="s">
        <v>177</v>
      </c>
      <c r="E1764">
        <v>55</v>
      </c>
      <c r="F1764">
        <v>13</v>
      </c>
      <c r="G1764" t="s">
        <v>284</v>
      </c>
      <c r="H1764">
        <v>78</v>
      </c>
      <c r="I1764" t="str">
        <f t="shared" si="55"/>
        <v>Loser</v>
      </c>
      <c r="J1764">
        <f t="shared" si="56"/>
        <v>13</v>
      </c>
      <c r="K1764" t="str">
        <f t="shared" si="2"/>
        <v>Lower</v>
      </c>
    </row>
    <row r="1765" spans="1:11" x14ac:dyDescent="0.25">
      <c r="A1765">
        <v>1985</v>
      </c>
      <c r="B1765" t="s">
        <v>18</v>
      </c>
      <c r="C1765">
        <v>5</v>
      </c>
      <c r="D1765" t="s">
        <v>161</v>
      </c>
      <c r="E1765">
        <v>69</v>
      </c>
      <c r="F1765">
        <v>12</v>
      </c>
      <c r="G1765" t="s">
        <v>211</v>
      </c>
      <c r="H1765">
        <v>68</v>
      </c>
      <c r="I1765" t="str">
        <f t="shared" si="55"/>
        <v>Winner</v>
      </c>
      <c r="J1765">
        <f t="shared" si="56"/>
        <v>5</v>
      </c>
      <c r="K1765" t="str">
        <f t="shared" si="2"/>
        <v>Higher</v>
      </c>
    </row>
    <row r="1766" spans="1:11" x14ac:dyDescent="0.25">
      <c r="A1766">
        <v>1985</v>
      </c>
      <c r="B1766" t="s">
        <v>18</v>
      </c>
      <c r="C1766">
        <v>2</v>
      </c>
      <c r="D1766" t="s">
        <v>25</v>
      </c>
      <c r="E1766">
        <v>67</v>
      </c>
      <c r="F1766">
        <v>15</v>
      </c>
      <c r="G1766" t="s">
        <v>216</v>
      </c>
      <c r="H1766">
        <v>55</v>
      </c>
      <c r="I1766" t="str">
        <f t="shared" si="55"/>
        <v>Winner</v>
      </c>
      <c r="J1766">
        <f t="shared" si="56"/>
        <v>2</v>
      </c>
      <c r="K1766" t="str">
        <f t="shared" si="2"/>
        <v>Higher</v>
      </c>
    </row>
    <row r="1767" spans="1:11" x14ac:dyDescent="0.25">
      <c r="A1767">
        <v>1985</v>
      </c>
      <c r="B1767" t="s">
        <v>18</v>
      </c>
      <c r="C1767">
        <v>3</v>
      </c>
      <c r="D1767" t="s">
        <v>97</v>
      </c>
      <c r="E1767">
        <v>65</v>
      </c>
      <c r="F1767">
        <v>14</v>
      </c>
      <c r="G1767" t="s">
        <v>208</v>
      </c>
      <c r="H1767">
        <v>56</v>
      </c>
      <c r="I1767" t="str">
        <f t="shared" si="55"/>
        <v>Winner</v>
      </c>
      <c r="J1767">
        <f t="shared" si="56"/>
        <v>3</v>
      </c>
      <c r="K1767" t="str">
        <f t="shared" si="2"/>
        <v>Higher</v>
      </c>
    </row>
    <row r="1768" spans="1:11" x14ac:dyDescent="0.25">
      <c r="A1768">
        <v>1985</v>
      </c>
      <c r="B1768" t="s">
        <v>18</v>
      </c>
      <c r="C1768">
        <v>8</v>
      </c>
      <c r="D1768" t="s">
        <v>155</v>
      </c>
      <c r="E1768">
        <v>55</v>
      </c>
      <c r="F1768">
        <v>9</v>
      </c>
      <c r="G1768" t="s">
        <v>279</v>
      </c>
      <c r="H1768">
        <v>58</v>
      </c>
      <c r="I1768" t="str">
        <f t="shared" si="55"/>
        <v>Loser</v>
      </c>
      <c r="J1768">
        <f t="shared" si="56"/>
        <v>9</v>
      </c>
      <c r="K1768" t="str">
        <f t="shared" si="2"/>
        <v>Lower</v>
      </c>
    </row>
    <row r="1769" spans="1:11" x14ac:dyDescent="0.25">
      <c r="A1769">
        <v>1985</v>
      </c>
      <c r="B1769" t="s">
        <v>18</v>
      </c>
      <c r="C1769">
        <v>6</v>
      </c>
      <c r="D1769" t="s">
        <v>102</v>
      </c>
      <c r="E1769">
        <v>58</v>
      </c>
      <c r="F1769">
        <v>11</v>
      </c>
      <c r="G1769" t="s">
        <v>246</v>
      </c>
      <c r="H1769">
        <v>59</v>
      </c>
      <c r="I1769" t="str">
        <f t="shared" si="55"/>
        <v>Loser</v>
      </c>
      <c r="J1769">
        <f t="shared" si="56"/>
        <v>11</v>
      </c>
      <c r="K1769" t="str">
        <f t="shared" si="2"/>
        <v>Lower</v>
      </c>
    </row>
    <row r="1770" spans="1:11" x14ac:dyDescent="0.25">
      <c r="A1770">
        <v>1985</v>
      </c>
      <c r="B1770" t="s">
        <v>18</v>
      </c>
      <c r="C1770">
        <v>7</v>
      </c>
      <c r="D1770" t="s">
        <v>23</v>
      </c>
      <c r="E1770">
        <v>79</v>
      </c>
      <c r="F1770">
        <v>10</v>
      </c>
      <c r="G1770" t="s">
        <v>324</v>
      </c>
      <c r="H1770">
        <v>70</v>
      </c>
      <c r="I1770" t="str">
        <f t="shared" si="55"/>
        <v>Winner</v>
      </c>
      <c r="J1770">
        <f t="shared" si="56"/>
        <v>7</v>
      </c>
      <c r="K1770" t="str">
        <f t="shared" si="2"/>
        <v>Higher</v>
      </c>
    </row>
    <row r="1771" spans="1:11" x14ac:dyDescent="0.25">
      <c r="A1771">
        <v>1985</v>
      </c>
      <c r="B1771" t="s">
        <v>18</v>
      </c>
      <c r="C1771">
        <v>2</v>
      </c>
      <c r="D1771" t="s">
        <v>94</v>
      </c>
      <c r="E1771">
        <v>76</v>
      </c>
      <c r="F1771">
        <v>15</v>
      </c>
      <c r="G1771" t="s">
        <v>325</v>
      </c>
      <c r="H1771">
        <v>57</v>
      </c>
      <c r="I1771" t="str">
        <f t="shared" si="55"/>
        <v>Winner</v>
      </c>
      <c r="J1771">
        <f t="shared" si="56"/>
        <v>2</v>
      </c>
      <c r="K1771" t="str">
        <f t="shared" si="2"/>
        <v>Higher</v>
      </c>
    </row>
    <row r="1772" spans="1:11" x14ac:dyDescent="0.25">
      <c r="A1772">
        <v>1985</v>
      </c>
      <c r="B1772" t="s">
        <v>18</v>
      </c>
      <c r="C1772">
        <v>4</v>
      </c>
      <c r="D1772" t="s">
        <v>92</v>
      </c>
      <c r="E1772">
        <v>75</v>
      </c>
      <c r="F1772">
        <v>13</v>
      </c>
      <c r="G1772" t="s">
        <v>109</v>
      </c>
      <c r="H1772">
        <v>64</v>
      </c>
      <c r="I1772" t="str">
        <f t="shared" si="55"/>
        <v>Winner</v>
      </c>
      <c r="J1772">
        <f t="shared" si="56"/>
        <v>4</v>
      </c>
      <c r="K1772" t="str">
        <f t="shared" si="2"/>
        <v>Higher</v>
      </c>
    </row>
    <row r="1773" spans="1:11" x14ac:dyDescent="0.25">
      <c r="A1773">
        <v>1985</v>
      </c>
      <c r="B1773" t="s">
        <v>18</v>
      </c>
      <c r="C1773">
        <v>1</v>
      </c>
      <c r="D1773" t="s">
        <v>13</v>
      </c>
      <c r="E1773">
        <v>68</v>
      </c>
      <c r="F1773">
        <v>16</v>
      </c>
      <c r="G1773" t="s">
        <v>104</v>
      </c>
      <c r="H1773">
        <v>43</v>
      </c>
      <c r="I1773" t="str">
        <f t="shared" si="55"/>
        <v>Winner</v>
      </c>
      <c r="J1773">
        <f t="shared" si="56"/>
        <v>1</v>
      </c>
      <c r="K1773" t="str">
        <f t="shared" si="2"/>
        <v>Higher</v>
      </c>
    </row>
    <row r="1774" spans="1:11" x14ac:dyDescent="0.25">
      <c r="A1774">
        <v>1985</v>
      </c>
      <c r="B1774" t="s">
        <v>18</v>
      </c>
      <c r="C1774">
        <v>5</v>
      </c>
      <c r="D1774" t="s">
        <v>319</v>
      </c>
      <c r="E1774">
        <v>78</v>
      </c>
      <c r="F1774">
        <v>12</v>
      </c>
      <c r="G1774" t="s">
        <v>38</v>
      </c>
      <c r="H1774">
        <v>54</v>
      </c>
      <c r="I1774" t="str">
        <f t="shared" si="55"/>
        <v>Winner</v>
      </c>
      <c r="J1774">
        <f t="shared" si="56"/>
        <v>5</v>
      </c>
      <c r="K1774" t="str">
        <f t="shared" si="2"/>
        <v>Higher</v>
      </c>
    </row>
    <row r="1775" spans="1:11" x14ac:dyDescent="0.25">
      <c r="A1775">
        <v>1985</v>
      </c>
      <c r="B1775" t="s">
        <v>18</v>
      </c>
      <c r="C1775">
        <v>1</v>
      </c>
      <c r="D1775" t="s">
        <v>43</v>
      </c>
      <c r="E1775">
        <v>96</v>
      </c>
      <c r="F1775">
        <v>16</v>
      </c>
      <c r="G1775" t="s">
        <v>305</v>
      </c>
      <c r="H1775">
        <v>83</v>
      </c>
      <c r="I1775" t="str">
        <f t="shared" si="55"/>
        <v>Winner</v>
      </c>
      <c r="J1775">
        <f t="shared" si="56"/>
        <v>1</v>
      </c>
      <c r="K1775" t="str">
        <f t="shared" si="2"/>
        <v>Higher</v>
      </c>
    </row>
    <row r="1776" spans="1:11" x14ac:dyDescent="0.25">
      <c r="A1776">
        <v>1985</v>
      </c>
      <c r="B1776" t="s">
        <v>18</v>
      </c>
      <c r="C1776">
        <v>5</v>
      </c>
      <c r="D1776" t="s">
        <v>133</v>
      </c>
      <c r="E1776">
        <v>58</v>
      </c>
      <c r="F1776">
        <v>12</v>
      </c>
      <c r="G1776" t="s">
        <v>91</v>
      </c>
      <c r="H1776">
        <v>66</v>
      </c>
      <c r="I1776" t="str">
        <f t="shared" si="55"/>
        <v>Loser</v>
      </c>
      <c r="J1776">
        <f t="shared" si="56"/>
        <v>12</v>
      </c>
      <c r="K1776" t="str">
        <f t="shared" si="2"/>
        <v>Lower</v>
      </c>
    </row>
    <row r="1777" spans="1:11" x14ac:dyDescent="0.25">
      <c r="A1777">
        <v>1985</v>
      </c>
      <c r="B1777" t="s">
        <v>18</v>
      </c>
      <c r="C1777">
        <v>4</v>
      </c>
      <c r="D1777" t="s">
        <v>331</v>
      </c>
      <c r="E1777">
        <v>59</v>
      </c>
      <c r="F1777">
        <v>13</v>
      </c>
      <c r="G1777" t="s">
        <v>33</v>
      </c>
      <c r="H1777">
        <v>58</v>
      </c>
      <c r="I1777" t="str">
        <f t="shared" si="55"/>
        <v>Winner</v>
      </c>
      <c r="J1777">
        <f t="shared" si="56"/>
        <v>4</v>
      </c>
      <c r="K1777" t="str">
        <f t="shared" si="2"/>
        <v>Higher</v>
      </c>
    </row>
    <row r="1778" spans="1:11" x14ac:dyDescent="0.25">
      <c r="A1778">
        <v>1985</v>
      </c>
      <c r="B1778" t="s">
        <v>18</v>
      </c>
      <c r="C1778">
        <v>5</v>
      </c>
      <c r="D1778" t="s">
        <v>311</v>
      </c>
      <c r="E1778">
        <v>85</v>
      </c>
      <c r="F1778">
        <v>12</v>
      </c>
      <c r="G1778" t="s">
        <v>153</v>
      </c>
      <c r="H1778">
        <v>68</v>
      </c>
      <c r="I1778" t="str">
        <f t="shared" si="55"/>
        <v>Winner</v>
      </c>
      <c r="J1778">
        <f t="shared" si="56"/>
        <v>5</v>
      </c>
      <c r="K1778" t="str">
        <f t="shared" si="2"/>
        <v>Higher</v>
      </c>
    </row>
    <row r="1779" spans="1:11" x14ac:dyDescent="0.25">
      <c r="A1779">
        <v>1985</v>
      </c>
      <c r="B1779" t="s">
        <v>18</v>
      </c>
      <c r="C1779">
        <v>4</v>
      </c>
      <c r="D1779" t="s">
        <v>30</v>
      </c>
      <c r="E1779">
        <v>85</v>
      </c>
      <c r="F1779">
        <v>13</v>
      </c>
      <c r="G1779" t="s">
        <v>112</v>
      </c>
      <c r="H1779">
        <v>80</v>
      </c>
      <c r="I1779" t="str">
        <f t="shared" si="55"/>
        <v>Winner</v>
      </c>
      <c r="J1779">
        <f t="shared" si="56"/>
        <v>4</v>
      </c>
      <c r="K1779" t="str">
        <f t="shared" si="2"/>
        <v>Higher</v>
      </c>
    </row>
    <row r="1780" spans="1:11" x14ac:dyDescent="0.25">
      <c r="A1780">
        <v>1985</v>
      </c>
      <c r="B1780" t="s">
        <v>18</v>
      </c>
      <c r="C1780">
        <v>8</v>
      </c>
      <c r="D1780" t="s">
        <v>24</v>
      </c>
      <c r="E1780">
        <v>60</v>
      </c>
      <c r="F1780">
        <v>9</v>
      </c>
      <c r="G1780" t="s">
        <v>207</v>
      </c>
      <c r="H1780">
        <v>57</v>
      </c>
      <c r="I1780" t="str">
        <f t="shared" si="55"/>
        <v>Winner</v>
      </c>
      <c r="J1780">
        <f t="shared" si="56"/>
        <v>8</v>
      </c>
      <c r="K1780" t="str">
        <f t="shared" si="2"/>
        <v>Higher</v>
      </c>
    </row>
    <row r="1781" spans="1:11" x14ac:dyDescent="0.25">
      <c r="A1781">
        <v>1985</v>
      </c>
      <c r="B1781" t="s">
        <v>18</v>
      </c>
      <c r="C1781">
        <v>1</v>
      </c>
      <c r="D1781" t="s">
        <v>149</v>
      </c>
      <c r="E1781">
        <v>83</v>
      </c>
      <c r="F1781">
        <v>16</v>
      </c>
      <c r="G1781" t="s">
        <v>45</v>
      </c>
      <c r="H1781">
        <v>59</v>
      </c>
      <c r="I1781" t="str">
        <f t="shared" si="55"/>
        <v>Winner</v>
      </c>
      <c r="J1781">
        <f t="shared" si="56"/>
        <v>1</v>
      </c>
      <c r="K1781" t="str">
        <f t="shared" si="2"/>
        <v>Higher</v>
      </c>
    </row>
    <row r="1782" spans="1:11" x14ac:dyDescent="0.25">
      <c r="A1782">
        <v>1985</v>
      </c>
      <c r="B1782" t="s">
        <v>18</v>
      </c>
      <c r="C1782">
        <v>3</v>
      </c>
      <c r="D1782" t="s">
        <v>1</v>
      </c>
      <c r="E1782">
        <v>49</v>
      </c>
      <c r="F1782">
        <v>14</v>
      </c>
      <c r="G1782" t="s">
        <v>96</v>
      </c>
      <c r="H1782">
        <v>38</v>
      </c>
      <c r="I1782" t="str">
        <f t="shared" si="55"/>
        <v>Winner</v>
      </c>
      <c r="J1782">
        <f t="shared" si="56"/>
        <v>3</v>
      </c>
      <c r="K1782" t="str">
        <f t="shared" si="2"/>
        <v>Higher</v>
      </c>
    </row>
    <row r="1783" spans="1:11" x14ac:dyDescent="0.25">
      <c r="A1783">
        <v>1985</v>
      </c>
      <c r="B1783" t="s">
        <v>18</v>
      </c>
      <c r="C1783">
        <v>8</v>
      </c>
      <c r="D1783" t="s">
        <v>226</v>
      </c>
      <c r="E1783">
        <v>54</v>
      </c>
      <c r="F1783">
        <v>9</v>
      </c>
      <c r="G1783" t="s">
        <v>193</v>
      </c>
      <c r="H1783">
        <v>63</v>
      </c>
      <c r="I1783" t="str">
        <f t="shared" si="55"/>
        <v>Loser</v>
      </c>
      <c r="J1783">
        <f t="shared" si="56"/>
        <v>9</v>
      </c>
      <c r="K1783" t="str">
        <f t="shared" si="2"/>
        <v>Lower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H18" sqref="H18"/>
    </sheetView>
  </sheetViews>
  <sheetFormatPr defaultRowHeight="15" x14ac:dyDescent="0.25"/>
  <cols>
    <col min="2" max="2" width="14.28515625" bestFit="1" customWidth="1"/>
    <col min="5" max="5" width="17.42578125" bestFit="1" customWidth="1"/>
  </cols>
  <sheetData>
    <row r="1" spans="1:5" x14ac:dyDescent="0.25">
      <c r="A1" s="13">
        <v>1</v>
      </c>
      <c r="B1" s="14" t="s">
        <v>3</v>
      </c>
      <c r="D1" s="21">
        <v>1</v>
      </c>
      <c r="E1" s="22" t="s">
        <v>1</v>
      </c>
    </row>
    <row r="2" spans="1:5" ht="15.75" thickBot="1" x14ac:dyDescent="0.3">
      <c r="A2" s="15">
        <v>16</v>
      </c>
      <c r="B2" s="16" t="s">
        <v>67</v>
      </c>
      <c r="D2" s="23">
        <v>16</v>
      </c>
      <c r="E2" s="24" t="s">
        <v>29</v>
      </c>
    </row>
    <row r="3" spans="1:5" x14ac:dyDescent="0.25">
      <c r="A3" s="13">
        <v>8</v>
      </c>
      <c r="B3" s="14" t="s">
        <v>68</v>
      </c>
      <c r="D3" s="21">
        <v>8</v>
      </c>
      <c r="E3" s="22" t="s">
        <v>74</v>
      </c>
    </row>
    <row r="4" spans="1:5" ht="15.75" thickBot="1" x14ac:dyDescent="0.3">
      <c r="A4" s="15">
        <v>9</v>
      </c>
      <c r="B4" s="16" t="s">
        <v>20</v>
      </c>
      <c r="D4" s="23">
        <v>9</v>
      </c>
      <c r="E4" s="24" t="s">
        <v>40</v>
      </c>
    </row>
    <row r="5" spans="1:5" x14ac:dyDescent="0.25">
      <c r="A5" s="13">
        <v>5</v>
      </c>
      <c r="B5" s="14" t="s">
        <v>69</v>
      </c>
      <c r="D5" s="21">
        <v>5</v>
      </c>
      <c r="E5" s="22" t="s">
        <v>75</v>
      </c>
    </row>
    <row r="6" spans="1:5" ht="15.75" thickBot="1" x14ac:dyDescent="0.3">
      <c r="A6" s="15">
        <v>12</v>
      </c>
      <c r="B6" s="16" t="s">
        <v>44</v>
      </c>
      <c r="D6" s="23">
        <v>12</v>
      </c>
      <c r="E6" s="24" t="s">
        <v>39</v>
      </c>
    </row>
    <row r="7" spans="1:5" x14ac:dyDescent="0.25">
      <c r="A7" s="13">
        <v>4</v>
      </c>
      <c r="B7" s="14" t="s">
        <v>70</v>
      </c>
      <c r="D7" s="21">
        <v>4</v>
      </c>
      <c r="E7" s="22" t="s">
        <v>21</v>
      </c>
    </row>
    <row r="8" spans="1:5" ht="15.75" thickBot="1" x14ac:dyDescent="0.3">
      <c r="A8" s="15">
        <v>13</v>
      </c>
      <c r="B8" s="16" t="s">
        <v>71</v>
      </c>
      <c r="D8" s="23">
        <v>13</v>
      </c>
      <c r="E8" s="24" t="s">
        <v>76</v>
      </c>
    </row>
    <row r="9" spans="1:5" x14ac:dyDescent="0.25">
      <c r="A9" s="13">
        <v>6</v>
      </c>
      <c r="B9" s="14" t="s">
        <v>25</v>
      </c>
      <c r="D9" s="21">
        <v>6</v>
      </c>
      <c r="E9" s="22" t="s">
        <v>37</v>
      </c>
    </row>
    <row r="10" spans="1:5" ht="15.75" thickBot="1" x14ac:dyDescent="0.3">
      <c r="A10" s="15">
        <v>11</v>
      </c>
      <c r="B10" s="16" t="s">
        <v>67</v>
      </c>
      <c r="D10" s="23">
        <v>11</v>
      </c>
      <c r="E10" s="24" t="s">
        <v>42</v>
      </c>
    </row>
    <row r="11" spans="1:5" x14ac:dyDescent="0.25">
      <c r="A11" s="13">
        <v>3</v>
      </c>
      <c r="B11" s="14" t="s">
        <v>72</v>
      </c>
      <c r="D11" s="21">
        <v>3</v>
      </c>
      <c r="E11" s="22" t="s">
        <v>5</v>
      </c>
    </row>
    <row r="12" spans="1:5" ht="15.75" thickBot="1" x14ac:dyDescent="0.3">
      <c r="A12" s="15">
        <v>14</v>
      </c>
      <c r="B12" s="16" t="s">
        <v>47</v>
      </c>
      <c r="D12" s="23">
        <v>14</v>
      </c>
      <c r="E12" s="24" t="s">
        <v>77</v>
      </c>
    </row>
    <row r="13" spans="1:5" x14ac:dyDescent="0.25">
      <c r="A13" s="13">
        <v>7</v>
      </c>
      <c r="B13" s="14" t="s">
        <v>14</v>
      </c>
      <c r="D13" s="21">
        <v>7</v>
      </c>
      <c r="E13" s="22" t="s">
        <v>78</v>
      </c>
    </row>
    <row r="14" spans="1:5" ht="15.75" thickBot="1" x14ac:dyDescent="0.3">
      <c r="A14" s="15">
        <v>10</v>
      </c>
      <c r="B14" s="16" t="s">
        <v>10</v>
      </c>
      <c r="D14" s="23">
        <v>10</v>
      </c>
      <c r="E14" s="24" t="s">
        <v>43</v>
      </c>
    </row>
    <row r="15" spans="1:5" x14ac:dyDescent="0.25">
      <c r="A15" s="13">
        <v>2</v>
      </c>
      <c r="B15" s="14" t="s">
        <v>22</v>
      </c>
      <c r="D15" s="21">
        <v>2</v>
      </c>
      <c r="E15" s="22" t="s">
        <v>13</v>
      </c>
    </row>
    <row r="16" spans="1:5" ht="15.75" thickBot="1" x14ac:dyDescent="0.3">
      <c r="A16" s="15">
        <v>15</v>
      </c>
      <c r="B16" s="16" t="s">
        <v>73</v>
      </c>
      <c r="D16" s="23">
        <v>15</v>
      </c>
      <c r="E16" s="24" t="s">
        <v>79</v>
      </c>
    </row>
    <row r="18" spans="1:5" ht="15.75" thickBot="1" x14ac:dyDescent="0.3"/>
    <row r="19" spans="1:5" x14ac:dyDescent="0.25">
      <c r="A19" s="17">
        <v>1</v>
      </c>
      <c r="B19" s="18" t="s">
        <v>15</v>
      </c>
      <c r="D19" s="25">
        <v>1</v>
      </c>
      <c r="E19" s="26" t="s">
        <v>8</v>
      </c>
    </row>
    <row r="20" spans="1:5" ht="15.75" thickBot="1" x14ac:dyDescent="0.3">
      <c r="A20" s="19">
        <v>16</v>
      </c>
      <c r="B20" s="20" t="s">
        <v>45</v>
      </c>
      <c r="D20" s="27">
        <v>16</v>
      </c>
      <c r="E20" s="28" t="s">
        <v>67</v>
      </c>
    </row>
    <row r="21" spans="1:5" x14ac:dyDescent="0.25">
      <c r="A21" s="17">
        <v>8</v>
      </c>
      <c r="B21" s="18" t="s">
        <v>38</v>
      </c>
      <c r="D21" s="25">
        <v>8</v>
      </c>
      <c r="E21" s="26" t="s">
        <v>85</v>
      </c>
    </row>
    <row r="22" spans="1:5" ht="15.75" thickBot="1" x14ac:dyDescent="0.3">
      <c r="A22" s="19">
        <v>9</v>
      </c>
      <c r="B22" s="20" t="s">
        <v>80</v>
      </c>
      <c r="D22" s="27">
        <v>9</v>
      </c>
      <c r="E22" s="28" t="s">
        <v>24</v>
      </c>
    </row>
    <row r="23" spans="1:5" x14ac:dyDescent="0.25">
      <c r="A23" s="17">
        <v>5</v>
      </c>
      <c r="B23" s="18" t="s">
        <v>9</v>
      </c>
      <c r="D23" s="25">
        <v>5</v>
      </c>
      <c r="E23" s="26" t="s">
        <v>30</v>
      </c>
    </row>
    <row r="24" spans="1:5" ht="15.75" thickBot="1" x14ac:dyDescent="0.3">
      <c r="A24" s="19">
        <v>12</v>
      </c>
      <c r="B24" s="20" t="s">
        <v>81</v>
      </c>
      <c r="D24" s="27">
        <v>12</v>
      </c>
      <c r="E24" s="28" t="s">
        <v>32</v>
      </c>
    </row>
    <row r="25" spans="1:5" x14ac:dyDescent="0.25">
      <c r="A25" s="17">
        <v>4</v>
      </c>
      <c r="B25" s="18" t="s">
        <v>82</v>
      </c>
      <c r="D25" s="25">
        <v>4</v>
      </c>
      <c r="E25" s="26" t="s">
        <v>6</v>
      </c>
    </row>
    <row r="26" spans="1:5" ht="15.75" thickBot="1" x14ac:dyDescent="0.3">
      <c r="A26" s="19">
        <v>13</v>
      </c>
      <c r="B26" s="20" t="s">
        <v>67</v>
      </c>
      <c r="D26" s="27">
        <v>13</v>
      </c>
      <c r="E26" s="28" t="s">
        <v>27</v>
      </c>
    </row>
    <row r="27" spans="1:5" x14ac:dyDescent="0.25">
      <c r="A27" s="17">
        <v>6</v>
      </c>
      <c r="B27" s="18" t="s">
        <v>35</v>
      </c>
      <c r="D27" s="25">
        <v>6</v>
      </c>
      <c r="E27" s="26" t="s">
        <v>34</v>
      </c>
    </row>
    <row r="28" spans="1:5" ht="15.75" thickBot="1" x14ac:dyDescent="0.3">
      <c r="A28" s="19">
        <v>11</v>
      </c>
      <c r="B28" s="20" t="s">
        <v>19</v>
      </c>
      <c r="D28" s="27">
        <v>11</v>
      </c>
      <c r="E28" s="28" t="s">
        <v>41</v>
      </c>
    </row>
    <row r="29" spans="1:5" x14ac:dyDescent="0.25">
      <c r="A29" s="17">
        <v>3</v>
      </c>
      <c r="B29" s="18" t="s">
        <v>17</v>
      </c>
      <c r="D29" s="25">
        <v>3</v>
      </c>
      <c r="E29" s="26" t="s">
        <v>11</v>
      </c>
    </row>
    <row r="30" spans="1:5" ht="15.75" thickBot="1" x14ac:dyDescent="0.3">
      <c r="A30" s="19">
        <v>14</v>
      </c>
      <c r="B30" s="20" t="s">
        <v>28</v>
      </c>
      <c r="D30" s="27">
        <v>14</v>
      </c>
      <c r="E30" s="28" t="s">
        <v>26</v>
      </c>
    </row>
    <row r="31" spans="1:5" x14ac:dyDescent="0.25">
      <c r="A31" s="17">
        <v>7</v>
      </c>
      <c r="B31" s="18" t="s">
        <v>23</v>
      </c>
      <c r="D31" s="25">
        <v>7</v>
      </c>
      <c r="E31" s="26" t="s">
        <v>36</v>
      </c>
    </row>
    <row r="32" spans="1:5" ht="15.75" thickBot="1" x14ac:dyDescent="0.3">
      <c r="A32" s="19">
        <v>10</v>
      </c>
      <c r="B32" s="20" t="s">
        <v>83</v>
      </c>
      <c r="D32" s="27">
        <v>10</v>
      </c>
      <c r="E32" s="28" t="s">
        <v>16</v>
      </c>
    </row>
    <row r="33" spans="1:5" x14ac:dyDescent="0.25">
      <c r="A33" s="17">
        <v>2</v>
      </c>
      <c r="B33" s="18" t="s">
        <v>84</v>
      </c>
      <c r="D33" s="25">
        <v>2</v>
      </c>
      <c r="E33" s="26" t="s">
        <v>86</v>
      </c>
    </row>
    <row r="34" spans="1:5" ht="15.75" thickBot="1" x14ac:dyDescent="0.3">
      <c r="A34" s="19">
        <v>15</v>
      </c>
      <c r="B34" s="20" t="s">
        <v>33</v>
      </c>
      <c r="D34" s="27">
        <v>15</v>
      </c>
      <c r="E34" s="28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7"/>
  <sheetViews>
    <sheetView workbookViewId="0">
      <selection activeCell="M7" sqref="M7"/>
    </sheetView>
  </sheetViews>
  <sheetFormatPr defaultRowHeight="15" x14ac:dyDescent="0.25"/>
  <cols>
    <col min="1" max="1" width="13" customWidth="1"/>
    <col min="2" max="2" width="16.140625" customWidth="1"/>
    <col min="3" max="3" width="9.7109375" bestFit="1" customWidth="1"/>
    <col min="4" max="4" width="11" bestFit="1" customWidth="1"/>
    <col min="5" max="5" width="22.140625" bestFit="1" customWidth="1"/>
    <col min="6" max="6" width="8.140625" customWidth="1"/>
    <col min="7" max="7" width="13.7109375" bestFit="1" customWidth="1"/>
    <col min="8" max="8" width="9" customWidth="1"/>
    <col min="9" max="9" width="11.140625" bestFit="1" customWidth="1"/>
  </cols>
  <sheetData>
    <row r="3" spans="1:9" x14ac:dyDescent="0.25">
      <c r="A3" s="1" t="s">
        <v>61</v>
      </c>
      <c r="B3" s="1" t="s">
        <v>62</v>
      </c>
    </row>
    <row r="4" spans="1:9" x14ac:dyDescent="0.25">
      <c r="A4" s="1" t="s">
        <v>57</v>
      </c>
      <c r="B4" t="s">
        <v>4</v>
      </c>
      <c r="C4" t="s">
        <v>2</v>
      </c>
      <c r="D4" t="s">
        <v>18</v>
      </c>
      <c r="E4" t="s">
        <v>0</v>
      </c>
      <c r="F4" t="s">
        <v>31</v>
      </c>
      <c r="G4" t="s">
        <v>12</v>
      </c>
      <c r="H4" t="s">
        <v>7</v>
      </c>
      <c r="I4" t="s">
        <v>58</v>
      </c>
    </row>
    <row r="5" spans="1:9" x14ac:dyDescent="0.25">
      <c r="A5" s="2">
        <v>1</v>
      </c>
      <c r="B5" s="4"/>
      <c r="C5" s="4"/>
      <c r="D5" s="4"/>
      <c r="E5" s="4"/>
      <c r="F5" s="4"/>
      <c r="G5" s="4"/>
      <c r="H5" s="4"/>
      <c r="I5" s="4"/>
    </row>
    <row r="6" spans="1:9" x14ac:dyDescent="0.25">
      <c r="A6" s="3" t="s">
        <v>59</v>
      </c>
      <c r="B6" s="4">
        <v>0.41025641025641024</v>
      </c>
      <c r="C6" s="4">
        <v>0.52</v>
      </c>
      <c r="D6" s="4">
        <v>0</v>
      </c>
      <c r="E6" s="4">
        <v>0.41666666666666669</v>
      </c>
      <c r="F6" s="4"/>
      <c r="G6" s="4">
        <v>0.125</v>
      </c>
      <c r="H6" s="4">
        <v>0.19387755102040816</v>
      </c>
      <c r="I6" s="4">
        <v>0.18993135011441648</v>
      </c>
    </row>
    <row r="7" spans="1:9" x14ac:dyDescent="0.25">
      <c r="A7" s="3" t="s">
        <v>56</v>
      </c>
      <c r="B7" s="4">
        <v>0.58974358974358976</v>
      </c>
      <c r="C7" s="4">
        <v>0.48</v>
      </c>
      <c r="D7" s="4">
        <v>1</v>
      </c>
      <c r="E7" s="4">
        <v>0.58333333333333337</v>
      </c>
      <c r="F7" s="4"/>
      <c r="G7" s="4">
        <v>0.875</v>
      </c>
      <c r="H7" s="4">
        <v>0.80612244897959184</v>
      </c>
      <c r="I7" s="4">
        <v>0.81006864988558347</v>
      </c>
    </row>
    <row r="8" spans="1:9" x14ac:dyDescent="0.25">
      <c r="A8" s="2">
        <v>2</v>
      </c>
      <c r="B8" s="4"/>
      <c r="C8" s="4"/>
      <c r="D8" s="4"/>
      <c r="E8" s="4"/>
      <c r="F8" s="4"/>
      <c r="G8" s="4"/>
      <c r="H8" s="4"/>
      <c r="I8" s="4"/>
    </row>
    <row r="9" spans="1:9" x14ac:dyDescent="0.25">
      <c r="A9" s="3" t="s">
        <v>59</v>
      </c>
      <c r="B9" s="4"/>
      <c r="C9" s="4">
        <v>0.66666666666666663</v>
      </c>
      <c r="D9" s="4">
        <v>5.3571428571428568E-2</v>
      </c>
      <c r="E9" s="4">
        <v>0.7142857142857143</v>
      </c>
      <c r="F9" s="4"/>
      <c r="G9" s="4"/>
      <c r="H9" s="4"/>
      <c r="I9" s="4">
        <v>0.1328125</v>
      </c>
    </row>
    <row r="10" spans="1:9" x14ac:dyDescent="0.25">
      <c r="A10" s="3" t="s">
        <v>56</v>
      </c>
      <c r="B10" s="4"/>
      <c r="C10" s="4">
        <v>0.33333333333333331</v>
      </c>
      <c r="D10" s="4">
        <v>0.9464285714285714</v>
      </c>
      <c r="E10" s="4">
        <v>0.2857142857142857</v>
      </c>
      <c r="F10" s="4"/>
      <c r="G10" s="4"/>
      <c r="H10" s="4"/>
      <c r="I10" s="4">
        <v>0.8671875</v>
      </c>
    </row>
    <row r="11" spans="1:9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</row>
    <row r="12" spans="1:9" x14ac:dyDescent="0.25">
      <c r="A12" s="3" t="s">
        <v>59</v>
      </c>
      <c r="B12" s="4"/>
      <c r="C12" s="4">
        <v>0.66666666666666663</v>
      </c>
      <c r="D12" s="4">
        <v>0.14285714285714285</v>
      </c>
      <c r="E12" s="4">
        <v>0.5</v>
      </c>
      <c r="F12" s="4"/>
      <c r="G12" s="4"/>
      <c r="H12" s="4">
        <v>0.50877192982456143</v>
      </c>
      <c r="I12" s="4">
        <v>0.28491620111731841</v>
      </c>
    </row>
    <row r="13" spans="1:9" x14ac:dyDescent="0.25">
      <c r="A13" s="3" t="s">
        <v>56</v>
      </c>
      <c r="B13" s="4"/>
      <c r="C13" s="4">
        <v>0.33333333333333331</v>
      </c>
      <c r="D13" s="4">
        <v>0.8571428571428571</v>
      </c>
      <c r="E13" s="4">
        <v>0.5</v>
      </c>
      <c r="F13" s="4"/>
      <c r="G13" s="4"/>
      <c r="H13" s="4">
        <v>0.49122807017543857</v>
      </c>
      <c r="I13" s="4">
        <v>0.71508379888268159</v>
      </c>
    </row>
    <row r="14" spans="1:9" x14ac:dyDescent="0.25">
      <c r="A14" s="2">
        <v>4</v>
      </c>
      <c r="B14" s="4"/>
      <c r="C14" s="4"/>
      <c r="D14" s="4"/>
      <c r="E14" s="4"/>
      <c r="F14" s="4"/>
      <c r="G14" s="4"/>
      <c r="H14" s="4"/>
      <c r="I14" s="4"/>
    </row>
    <row r="15" spans="1:9" x14ac:dyDescent="0.25">
      <c r="A15" s="3" t="s">
        <v>59</v>
      </c>
      <c r="B15" s="4">
        <v>0.3125</v>
      </c>
      <c r="C15" s="4">
        <v>1</v>
      </c>
      <c r="D15" s="4">
        <v>0.21428571428571427</v>
      </c>
      <c r="E15" s="4">
        <v>1</v>
      </c>
      <c r="F15" s="4"/>
      <c r="G15" s="4"/>
      <c r="H15" s="4"/>
      <c r="I15" s="4">
        <v>0.26666666666666666</v>
      </c>
    </row>
    <row r="16" spans="1:9" x14ac:dyDescent="0.25">
      <c r="A16" s="3" t="s">
        <v>56</v>
      </c>
      <c r="B16" s="4">
        <v>0.6875</v>
      </c>
      <c r="C16" s="4">
        <v>0</v>
      </c>
      <c r="D16" s="4">
        <v>0.7857142857142857</v>
      </c>
      <c r="E16" s="4">
        <v>0</v>
      </c>
      <c r="F16" s="4"/>
      <c r="G16" s="4"/>
      <c r="H16" s="4"/>
      <c r="I16" s="4">
        <v>0.73333333333333328</v>
      </c>
    </row>
    <row r="17" spans="1:9" x14ac:dyDescent="0.25">
      <c r="A17" s="2">
        <v>5</v>
      </c>
      <c r="B17" s="4"/>
      <c r="C17" s="4"/>
      <c r="D17" s="4"/>
      <c r="E17" s="4"/>
      <c r="F17" s="4"/>
      <c r="G17" s="4"/>
      <c r="H17" s="4"/>
      <c r="I17" s="4"/>
    </row>
    <row r="18" spans="1:9" x14ac:dyDescent="0.25">
      <c r="A18" s="3" t="s">
        <v>59</v>
      </c>
      <c r="B18" s="4">
        <v>0.25</v>
      </c>
      <c r="C18" s="4">
        <v>0.5</v>
      </c>
      <c r="D18" s="4">
        <v>0.3392857142857143</v>
      </c>
      <c r="E18" s="4">
        <v>1</v>
      </c>
      <c r="F18" s="4"/>
      <c r="G18" s="4">
        <v>0.47297297297297297</v>
      </c>
      <c r="H18" s="4"/>
      <c r="I18" s="4">
        <v>0.39500000000000002</v>
      </c>
    </row>
    <row r="19" spans="1:9" x14ac:dyDescent="0.25">
      <c r="A19" s="3" t="s">
        <v>56</v>
      </c>
      <c r="B19" s="4">
        <v>0.75</v>
      </c>
      <c r="C19" s="4">
        <v>0.5</v>
      </c>
      <c r="D19" s="4">
        <v>0.6607142857142857</v>
      </c>
      <c r="E19" s="4">
        <v>0</v>
      </c>
      <c r="F19" s="4"/>
      <c r="G19" s="4">
        <v>0.52702702702702697</v>
      </c>
      <c r="H19" s="4"/>
      <c r="I19" s="4">
        <v>0.60499999999999998</v>
      </c>
    </row>
    <row r="20" spans="1:9" x14ac:dyDescent="0.25">
      <c r="A20" s="2">
        <v>6</v>
      </c>
      <c r="B20" s="4"/>
      <c r="C20" s="4"/>
      <c r="D20" s="4"/>
      <c r="E20" s="4"/>
      <c r="F20" s="4"/>
      <c r="G20" s="4"/>
      <c r="H20" s="4"/>
      <c r="I20" s="4"/>
    </row>
    <row r="21" spans="1:9" x14ac:dyDescent="0.25">
      <c r="A21" s="3" t="s">
        <v>59</v>
      </c>
      <c r="B21" s="4">
        <v>0</v>
      </c>
      <c r="C21" s="4">
        <v>0.5</v>
      </c>
      <c r="D21" s="4">
        <v>0.3392857142857143</v>
      </c>
      <c r="E21" s="4">
        <v>0.5</v>
      </c>
      <c r="F21" s="4"/>
      <c r="G21" s="4">
        <v>0.48648648648648651</v>
      </c>
      <c r="H21" s="4">
        <v>0.65789473684210531</v>
      </c>
      <c r="I21" s="4">
        <v>0.44104803493449779</v>
      </c>
    </row>
    <row r="22" spans="1:9" x14ac:dyDescent="0.25">
      <c r="A22" s="3" t="s">
        <v>56</v>
      </c>
      <c r="B22" s="4">
        <v>1</v>
      </c>
      <c r="C22" s="4">
        <v>0.5</v>
      </c>
      <c r="D22" s="4">
        <v>0.6607142857142857</v>
      </c>
      <c r="E22" s="4">
        <v>0.5</v>
      </c>
      <c r="F22" s="4"/>
      <c r="G22" s="4">
        <v>0.51351351351351349</v>
      </c>
      <c r="H22" s="4">
        <v>0.34210526315789475</v>
      </c>
      <c r="I22" s="4">
        <v>0.55895196506550215</v>
      </c>
    </row>
    <row r="23" spans="1:9" x14ac:dyDescent="0.25">
      <c r="A23" s="2">
        <v>7</v>
      </c>
      <c r="B23" s="4"/>
      <c r="C23" s="4"/>
      <c r="D23" s="4"/>
      <c r="E23" s="4"/>
      <c r="F23" s="4"/>
      <c r="G23" s="4"/>
      <c r="H23" s="4"/>
      <c r="I23" s="4"/>
    </row>
    <row r="24" spans="1:9" x14ac:dyDescent="0.25">
      <c r="A24" s="3" t="s">
        <v>59</v>
      </c>
      <c r="B24" s="4"/>
      <c r="C24" s="4"/>
      <c r="D24" s="4">
        <v>0.4017857142857143</v>
      </c>
      <c r="E24" s="4"/>
      <c r="F24" s="4"/>
      <c r="G24" s="4">
        <v>0.71641791044776115</v>
      </c>
      <c r="H24" s="4"/>
      <c r="I24" s="4">
        <v>0.51955307262569828</v>
      </c>
    </row>
    <row r="25" spans="1:9" x14ac:dyDescent="0.25">
      <c r="A25" s="3" t="s">
        <v>56</v>
      </c>
      <c r="B25" s="4"/>
      <c r="C25" s="4"/>
      <c r="D25" s="4">
        <v>0.5982142857142857</v>
      </c>
      <c r="E25" s="4"/>
      <c r="F25" s="4"/>
      <c r="G25" s="4">
        <v>0.28358208955223879</v>
      </c>
      <c r="H25" s="4"/>
      <c r="I25" s="4">
        <v>0.48044692737430167</v>
      </c>
    </row>
    <row r="26" spans="1:9" x14ac:dyDescent="0.25">
      <c r="A26" s="2">
        <v>8</v>
      </c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3" t="s">
        <v>59</v>
      </c>
      <c r="B27" s="4">
        <v>0.42857142857142855</v>
      </c>
      <c r="C27" s="4">
        <v>1</v>
      </c>
      <c r="D27" s="4">
        <v>0.5178571428571429</v>
      </c>
      <c r="E27" s="4"/>
      <c r="F27" s="4"/>
      <c r="G27" s="4"/>
      <c r="H27" s="4">
        <v>0.3</v>
      </c>
      <c r="I27" s="4">
        <v>0.5</v>
      </c>
    </row>
    <row r="28" spans="1:9" x14ac:dyDescent="0.25">
      <c r="A28" s="3" t="s">
        <v>56</v>
      </c>
      <c r="B28" s="4">
        <v>0.5714285714285714</v>
      </c>
      <c r="C28" s="4">
        <v>0</v>
      </c>
      <c r="D28" s="4">
        <v>0.48214285714285715</v>
      </c>
      <c r="E28" s="4"/>
      <c r="F28" s="4"/>
      <c r="G28" s="4"/>
      <c r="H28" s="4">
        <v>0.7</v>
      </c>
      <c r="I28" s="4">
        <v>0.5</v>
      </c>
    </row>
    <row r="29" spans="1:9" x14ac:dyDescent="0.25">
      <c r="A29" s="2">
        <v>9</v>
      </c>
      <c r="B29" s="4"/>
      <c r="C29" s="4"/>
      <c r="D29" s="4"/>
      <c r="E29" s="4"/>
      <c r="F29" s="4"/>
      <c r="G29" s="4"/>
      <c r="H29" s="4"/>
      <c r="I29" s="4"/>
    </row>
    <row r="30" spans="1:9" x14ac:dyDescent="0.25">
      <c r="A30" s="3" t="s">
        <v>59</v>
      </c>
      <c r="B30" s="4">
        <v>1</v>
      </c>
      <c r="C30" s="4"/>
      <c r="D30" s="4"/>
      <c r="E30" s="4"/>
      <c r="F30" s="4"/>
      <c r="G30" s="4"/>
      <c r="H30" s="4">
        <v>0.75</v>
      </c>
      <c r="I30" s="4">
        <v>0.8</v>
      </c>
    </row>
    <row r="31" spans="1:9" x14ac:dyDescent="0.25">
      <c r="A31" s="3" t="s">
        <v>56</v>
      </c>
      <c r="B31" s="4">
        <v>0</v>
      </c>
      <c r="C31" s="4"/>
      <c r="D31" s="4"/>
      <c r="E31" s="4"/>
      <c r="F31" s="4"/>
      <c r="G31" s="4"/>
      <c r="H31" s="4">
        <v>0.25</v>
      </c>
      <c r="I31" s="4">
        <v>0.2</v>
      </c>
    </row>
    <row r="32" spans="1:9" x14ac:dyDescent="0.25">
      <c r="A32" s="2">
        <v>10</v>
      </c>
      <c r="B32" s="4"/>
      <c r="C32" s="4"/>
      <c r="D32" s="4"/>
      <c r="E32" s="4"/>
      <c r="F32" s="4"/>
      <c r="G32" s="4"/>
      <c r="H32" s="4"/>
      <c r="I32" s="4"/>
    </row>
    <row r="33" spans="1:9" x14ac:dyDescent="0.25">
      <c r="A33" s="3" t="s">
        <v>59</v>
      </c>
      <c r="B33" s="4"/>
      <c r="C33" s="4"/>
      <c r="D33" s="4"/>
      <c r="E33" s="4"/>
      <c r="F33" s="4"/>
      <c r="G33" s="4">
        <v>0.53333333333333333</v>
      </c>
      <c r="H33" s="4"/>
      <c r="I33" s="4">
        <v>0.53333333333333333</v>
      </c>
    </row>
    <row r="34" spans="1:9" x14ac:dyDescent="0.25">
      <c r="A34" s="3" t="s">
        <v>56</v>
      </c>
      <c r="B34" s="4"/>
      <c r="C34" s="4"/>
      <c r="D34" s="4"/>
      <c r="E34" s="4"/>
      <c r="F34" s="4"/>
      <c r="G34" s="4">
        <v>0.46666666666666667</v>
      </c>
      <c r="H34" s="4"/>
      <c r="I34" s="4">
        <v>0.46666666666666667</v>
      </c>
    </row>
    <row r="35" spans="1:9" x14ac:dyDescent="0.25">
      <c r="A35" s="2">
        <v>11</v>
      </c>
      <c r="B35" s="4"/>
      <c r="C35" s="4"/>
      <c r="D35" s="4"/>
      <c r="E35" s="4"/>
      <c r="F35" s="4"/>
      <c r="G35" s="4"/>
      <c r="H35" s="4"/>
      <c r="I35" s="4"/>
    </row>
    <row r="36" spans="1:9" x14ac:dyDescent="0.25">
      <c r="A36" s="3" t="s">
        <v>59</v>
      </c>
      <c r="B36" s="4"/>
      <c r="C36" s="4">
        <v>1</v>
      </c>
      <c r="D36" s="4"/>
      <c r="E36" s="4"/>
      <c r="F36" s="4">
        <v>1</v>
      </c>
      <c r="G36" s="4">
        <v>0.60526315789473684</v>
      </c>
      <c r="H36" s="4">
        <v>0.66666666666666663</v>
      </c>
      <c r="I36" s="4">
        <v>0.64912280701754388</v>
      </c>
    </row>
    <row r="37" spans="1:9" x14ac:dyDescent="0.25">
      <c r="A37" s="3" t="s">
        <v>56</v>
      </c>
      <c r="B37" s="4"/>
      <c r="C37" s="4">
        <v>0</v>
      </c>
      <c r="D37" s="4"/>
      <c r="E37" s="4"/>
      <c r="F37" s="4">
        <v>0</v>
      </c>
      <c r="G37" s="4">
        <v>0.39473684210526316</v>
      </c>
      <c r="H37" s="4">
        <v>0.33333333333333331</v>
      </c>
      <c r="I37" s="4">
        <v>0.35087719298245612</v>
      </c>
    </row>
    <row r="38" spans="1:9" x14ac:dyDescent="0.25">
      <c r="A38" s="2">
        <v>12</v>
      </c>
      <c r="B38" s="4"/>
      <c r="C38" s="4"/>
      <c r="D38" s="4"/>
      <c r="E38" s="4"/>
      <c r="F38" s="4"/>
      <c r="G38" s="4"/>
      <c r="H38" s="4"/>
      <c r="I38" s="4"/>
    </row>
    <row r="39" spans="1:9" x14ac:dyDescent="0.25">
      <c r="A39" s="3" t="s">
        <v>59</v>
      </c>
      <c r="B39" s="4">
        <v>1</v>
      </c>
      <c r="C39" s="4"/>
      <c r="D39" s="4"/>
      <c r="E39" s="4"/>
      <c r="F39" s="4">
        <v>1</v>
      </c>
      <c r="G39" s="4">
        <v>0.5</v>
      </c>
      <c r="H39" s="4"/>
      <c r="I39" s="4">
        <v>0.53658536585365857</v>
      </c>
    </row>
    <row r="40" spans="1:9" x14ac:dyDescent="0.25">
      <c r="A40" s="3" t="s">
        <v>56</v>
      </c>
      <c r="B40" s="4">
        <v>0</v>
      </c>
      <c r="C40" s="4"/>
      <c r="D40" s="4"/>
      <c r="E40" s="4"/>
      <c r="F40" s="4">
        <v>0</v>
      </c>
      <c r="G40" s="4">
        <v>0.5</v>
      </c>
      <c r="H40" s="4"/>
      <c r="I40" s="4">
        <v>0.46341463414634149</v>
      </c>
    </row>
    <row r="41" spans="1:9" x14ac:dyDescent="0.25">
      <c r="A41" s="2">
        <v>14</v>
      </c>
      <c r="B41" s="4"/>
      <c r="C41" s="4"/>
      <c r="D41" s="4"/>
      <c r="E41" s="4"/>
      <c r="F41" s="4"/>
      <c r="G41" s="4"/>
      <c r="H41" s="4"/>
      <c r="I41" s="4"/>
    </row>
    <row r="42" spans="1:9" x14ac:dyDescent="0.25">
      <c r="A42" s="3" t="s">
        <v>59</v>
      </c>
      <c r="B42" s="4"/>
      <c r="C42" s="4"/>
      <c r="D42" s="4"/>
      <c r="E42" s="4"/>
      <c r="F42" s="4">
        <v>0</v>
      </c>
      <c r="G42" s="4"/>
      <c r="H42" s="4">
        <v>1</v>
      </c>
      <c r="I42" s="4">
        <v>0.66666666666666663</v>
      </c>
    </row>
    <row r="43" spans="1:9" x14ac:dyDescent="0.25">
      <c r="A43" s="3" t="s">
        <v>56</v>
      </c>
      <c r="B43" s="4"/>
      <c r="C43" s="4"/>
      <c r="D43" s="4"/>
      <c r="E43" s="4"/>
      <c r="F43" s="4">
        <v>1</v>
      </c>
      <c r="G43" s="4"/>
      <c r="H43" s="4">
        <v>0</v>
      </c>
      <c r="I43" s="4">
        <v>0.33333333333333331</v>
      </c>
    </row>
    <row r="44" spans="1:9" x14ac:dyDescent="0.25">
      <c r="A44" s="2">
        <v>16</v>
      </c>
      <c r="B44" s="4"/>
      <c r="C44" s="4"/>
      <c r="D44" s="4"/>
      <c r="E44" s="4"/>
      <c r="F44" s="4"/>
      <c r="G44" s="4"/>
      <c r="H44" s="4"/>
      <c r="I44" s="4"/>
    </row>
    <row r="45" spans="1:9" x14ac:dyDescent="0.25">
      <c r="A45" s="3" t="s">
        <v>59</v>
      </c>
      <c r="B45" s="4"/>
      <c r="C45" s="4"/>
      <c r="D45" s="4"/>
      <c r="E45" s="4"/>
      <c r="F45" s="4">
        <v>0.21428571428571427</v>
      </c>
      <c r="G45" s="4"/>
      <c r="H45" s="4"/>
      <c r="I45" s="4">
        <v>0.21428571428571427</v>
      </c>
    </row>
    <row r="46" spans="1:9" x14ac:dyDescent="0.25">
      <c r="A46" s="3" t="s">
        <v>56</v>
      </c>
      <c r="B46" s="4"/>
      <c r="C46" s="4"/>
      <c r="D46" s="4"/>
      <c r="E46" s="4"/>
      <c r="F46" s="4">
        <v>0.7857142857142857</v>
      </c>
      <c r="G46" s="4"/>
      <c r="H46" s="4"/>
      <c r="I46" s="4">
        <v>0.7857142857142857</v>
      </c>
    </row>
    <row r="47" spans="1:9" x14ac:dyDescent="0.25">
      <c r="A47" s="2" t="s">
        <v>58</v>
      </c>
      <c r="B47" s="4">
        <v>1</v>
      </c>
      <c r="C47" s="4">
        <v>1</v>
      </c>
      <c r="D47" s="4">
        <v>1</v>
      </c>
      <c r="E47" s="4">
        <v>1</v>
      </c>
      <c r="F47" s="4">
        <v>1</v>
      </c>
      <c r="G47" s="4">
        <v>1</v>
      </c>
      <c r="H47" s="4">
        <v>1</v>
      </c>
      <c r="I47" s="4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workbookViewId="0">
      <selection activeCell="C4" sqref="C4"/>
    </sheetView>
  </sheetViews>
  <sheetFormatPr defaultRowHeight="15" x14ac:dyDescent="0.25"/>
  <cols>
    <col min="1" max="1" width="4.7109375" customWidth="1"/>
    <col min="2" max="2" width="17.7109375" customWidth="1"/>
    <col min="3" max="3" width="4.7109375" customWidth="1"/>
    <col min="4" max="4" width="17.7109375" customWidth="1"/>
    <col min="5" max="5" width="4.7109375" customWidth="1"/>
    <col min="6" max="6" width="17.7109375" customWidth="1"/>
    <col min="7" max="7" width="4.7109375" customWidth="1"/>
    <col min="8" max="8" width="17.7109375" customWidth="1"/>
    <col min="9" max="9" width="5.7109375" customWidth="1"/>
    <col min="10" max="10" width="5.85546875" bestFit="1" customWidth="1"/>
    <col min="11" max="11" width="17.7109375" customWidth="1"/>
    <col min="12" max="12" width="5.7109375" customWidth="1"/>
    <col min="13" max="13" width="4.7109375" customWidth="1"/>
    <col min="14" max="14" width="17.7109375" customWidth="1"/>
    <col min="15" max="15" width="4.7109375" customWidth="1"/>
    <col min="16" max="16" width="17.7109375" customWidth="1"/>
    <col min="17" max="17" width="4.7109375" customWidth="1"/>
    <col min="18" max="18" width="17.7109375" customWidth="1"/>
    <col min="19" max="19" width="4.7109375" customWidth="1"/>
    <col min="20" max="20" width="17.7109375" customWidth="1"/>
  </cols>
  <sheetData>
    <row r="1" spans="1:20" ht="27" thickBot="1" x14ac:dyDescent="0.45">
      <c r="A1" s="32" t="s">
        <v>63</v>
      </c>
      <c r="B1" s="33"/>
      <c r="C1" s="33"/>
      <c r="D1" s="33"/>
      <c r="E1" s="33"/>
      <c r="F1" s="33"/>
      <c r="G1" s="33"/>
      <c r="H1" s="37"/>
      <c r="M1" s="34"/>
      <c r="N1" s="35"/>
      <c r="O1" s="35"/>
      <c r="P1" s="35"/>
      <c r="Q1" s="35"/>
      <c r="R1" s="35"/>
      <c r="S1" s="35"/>
      <c r="T1" s="36" t="s">
        <v>66</v>
      </c>
    </row>
    <row r="2" spans="1:20" ht="15.75" thickBot="1" x14ac:dyDescent="0.3"/>
    <row r="3" spans="1:20" ht="15.75" thickBot="1" x14ac:dyDescent="0.3">
      <c r="A3" s="13">
        <v>1</v>
      </c>
      <c r="B3" s="14" t="str">
        <f>'2013Seeding'!B1</f>
        <v>Louisville</v>
      </c>
      <c r="S3" s="21">
        <v>1</v>
      </c>
      <c r="T3" s="22" t="str">
        <f>'2013Seeding'!E1</f>
        <v>Kansas</v>
      </c>
    </row>
    <row r="4" spans="1:20" ht="15.75" thickBot="1" x14ac:dyDescent="0.3">
      <c r="A4" s="15">
        <v>16</v>
      </c>
      <c r="B4" s="16" t="str">
        <f>'2013Seeding'!B2</f>
        <v>Rnd1 Winner</v>
      </c>
      <c r="C4" s="13">
        <f ca="1">IF(RAND()&lt;=GETPIVOTDATA("Result",RoundSuccessBySeed!$A$3,"Round","First Round","Home Team Seed",MIN(A3,A4),"Result","Winner"),A3,A4)</f>
        <v>1</v>
      </c>
      <c r="D4" s="14" t="str">
        <f ca="1">VLOOKUP(C4,A3:B4,2,FALSE)</f>
        <v>Louisville</v>
      </c>
      <c r="Q4" s="21">
        <f ca="1">IF(RAND()&lt;=GETPIVOTDATA("Result",RoundSuccessBySeed!$A$3,"Round","First Round","Home Team Seed",MIN(S3,S4),"Result","Winner"),S3,S4)</f>
        <v>1</v>
      </c>
      <c r="R4" s="22" t="str">
        <f ca="1">VLOOKUP(Q4,S3:T4,2,FALSE)</f>
        <v>Kansas</v>
      </c>
      <c r="S4" s="23">
        <v>16</v>
      </c>
      <c r="T4" s="24" t="str">
        <f>'2013Seeding'!E2</f>
        <v>Western Kentucky</v>
      </c>
    </row>
    <row r="5" spans="1:20" ht="15.75" thickBot="1" x14ac:dyDescent="0.3">
      <c r="A5" s="13">
        <v>8</v>
      </c>
      <c r="B5" s="14" t="str">
        <f>'2013Seeding'!B3</f>
        <v>Colorado St</v>
      </c>
      <c r="C5" s="15">
        <f ca="1">IF(RAND()&lt;=GETPIVOTDATA("Result",RoundSuccessBySeed!$A$3,"Round","First Round","Home Team Seed",MIN(A5,A6),"Result","Winner"),A5,A6)</f>
        <v>9</v>
      </c>
      <c r="D5" s="16" t="str">
        <f ca="1">VLOOKUP(C5,A5:B6,2,FALSE)</f>
        <v>Missouri</v>
      </c>
      <c r="Q5" s="23">
        <f ca="1">IF(RAND()&lt;=GETPIVOTDATA("Result",RoundSuccessBySeed!$A$3,"Round","First Round","Home Team Seed",MIN(S5,S6),"Result","Winner"),S5,S6)</f>
        <v>8</v>
      </c>
      <c r="R5" s="24" t="str">
        <f ca="1">VLOOKUP(Q5,S5:T6,2,FALSE)</f>
        <v>N Carolina</v>
      </c>
      <c r="S5" s="21">
        <v>8</v>
      </c>
      <c r="T5" s="22" t="str">
        <f>'2013Seeding'!E3</f>
        <v>N Carolina</v>
      </c>
    </row>
    <row r="6" spans="1:20" ht="15.75" thickBot="1" x14ac:dyDescent="0.3">
      <c r="A6" s="15">
        <v>9</v>
      </c>
      <c r="B6" s="16" t="str">
        <f>'2013Seeding'!B4</f>
        <v>Missouri</v>
      </c>
      <c r="E6" s="13">
        <f ca="1">IF(RAND()&lt;=GETPIVOTDATA("Result",RoundSuccessBySeed!$A$3,"Round","Second Round","Home Team Seed",MIN(C4,C5),"Result","Winner"),C4,C5)</f>
        <v>9</v>
      </c>
      <c r="F6" s="14" t="str">
        <f ca="1">VLOOKUP(E6,C4:D5,2, FALSE)</f>
        <v>Missouri</v>
      </c>
      <c r="O6" s="21">
        <f ca="1">IF(RAND()&lt;=GETPIVOTDATA("Result",RoundSuccessBySeed!$A$3,"Round","Second Round","Home Team Seed",MIN(Q4,Q5),"Result","Winner"),Q4,Q5)</f>
        <v>1</v>
      </c>
      <c r="P6" s="22" t="str">
        <f ca="1">VLOOKUP(O6,Q4:R5,2, FALSE)</f>
        <v>Kansas</v>
      </c>
      <c r="S6" s="23">
        <v>9</v>
      </c>
      <c r="T6" s="24" t="str">
        <f>'2013Seeding'!E4</f>
        <v>Villanova</v>
      </c>
    </row>
    <row r="7" spans="1:20" ht="15.75" thickBot="1" x14ac:dyDescent="0.3">
      <c r="A7" s="13">
        <v>5</v>
      </c>
      <c r="B7" s="14" t="str">
        <f>'2013Seeding'!B5</f>
        <v>Oklahoma St</v>
      </c>
      <c r="E7" s="15">
        <f ca="1">IF(RAND()&lt;=GETPIVOTDATA("Result",RoundSuccessBySeed!$A$3,"Round","Second Round","Home Team Seed",MIN(C8,C9),"Result","Winner"),C8,C9)</f>
        <v>4</v>
      </c>
      <c r="F7" s="16" t="str">
        <f ca="1">VLOOKUP(E7,C8:D9,2,FALSE)</f>
        <v>Saint Louis</v>
      </c>
      <c r="O7" s="23">
        <f ca="1">IF(RAND()&lt;=GETPIVOTDATA("Result",RoundSuccessBySeed!$A$3,"Round","Second Round","Home Team Seed",MIN(Q8,Q9),"Result","Winner"),Q8,Q9)</f>
        <v>4</v>
      </c>
      <c r="P7" s="24" t="str">
        <f ca="1">VLOOKUP(O7,Q8:R9,2,FALSE)</f>
        <v>Michigan</v>
      </c>
      <c r="S7" s="21">
        <v>5</v>
      </c>
      <c r="T7" s="22" t="str">
        <f>'2013Seeding'!E5</f>
        <v>VCU</v>
      </c>
    </row>
    <row r="8" spans="1:20" ht="15.75" thickBot="1" x14ac:dyDescent="0.3">
      <c r="A8" s="15">
        <v>12</v>
      </c>
      <c r="B8" s="16" t="str">
        <f>'2013Seeding'!B6</f>
        <v>Oregon</v>
      </c>
      <c r="C8" s="13">
        <f ca="1">IF(RAND()&lt;=GETPIVOTDATA("Result",RoundSuccessBySeed!$A$3,"Round","First Round","Home Team Seed",MIN(A7,A8),"Result","Winner"),A7,A8)</f>
        <v>5</v>
      </c>
      <c r="D8" s="14" t="str">
        <f ca="1">VLOOKUP(C8,A7:B8,2,FALSE)</f>
        <v>Oklahoma St</v>
      </c>
      <c r="Q8" s="21">
        <f ca="1">IF(RAND()&lt;=GETPIVOTDATA("Result",RoundSuccessBySeed!$A$3,"Round","First Round","Home Team Seed",MIN(S7,S8),"Result","Winner"),S7,S8)</f>
        <v>5</v>
      </c>
      <c r="R8" s="22" t="str">
        <f ca="1">VLOOKUP(Q8,S7:T8,2,FALSE)</f>
        <v>VCU</v>
      </c>
      <c r="S8" s="23">
        <v>12</v>
      </c>
      <c r="T8" s="24" t="str">
        <f>'2013Seeding'!E6</f>
        <v>Akron</v>
      </c>
    </row>
    <row r="9" spans="1:20" ht="15.75" thickBot="1" x14ac:dyDescent="0.3">
      <c r="A9" s="13">
        <v>4</v>
      </c>
      <c r="B9" s="14" t="str">
        <f>'2013Seeding'!B7</f>
        <v>Saint Louis</v>
      </c>
      <c r="C9" s="15">
        <f ca="1">IF(RAND()&lt;=GETPIVOTDATA("Result",RoundSuccessBySeed!$A$3,"Round","First Round","Home Team Seed",MIN(A9,A10),"Result","Winner"),A9,A10)</f>
        <v>4</v>
      </c>
      <c r="D9" s="16" t="str">
        <f ca="1">VLOOKUP(C9,A9:B10,2,FALSE)</f>
        <v>Saint Louis</v>
      </c>
      <c r="Q9" s="23">
        <f ca="1">IF(RAND()&lt;=GETPIVOTDATA("Result",RoundSuccessBySeed!$A$3,"Round","First Round","Home Team Seed",MIN(S9,S10),"Result","Winner"),S9,S10)</f>
        <v>4</v>
      </c>
      <c r="R9" s="24" t="str">
        <f ca="1">VLOOKUP(Q9,S9:T10,2,FALSE)</f>
        <v>Michigan</v>
      </c>
      <c r="S9" s="21">
        <v>4</v>
      </c>
      <c r="T9" s="22" t="str">
        <f>'2013Seeding'!E7</f>
        <v>Michigan</v>
      </c>
    </row>
    <row r="10" spans="1:20" ht="15.75" thickBot="1" x14ac:dyDescent="0.3">
      <c r="A10" s="15">
        <v>13</v>
      </c>
      <c r="B10" s="16" t="str">
        <f>'2013Seeding'!B8</f>
        <v>New Mexico St</v>
      </c>
      <c r="G10" s="13">
        <f ca="1">IF(RAND()&lt;=GETPIVOTDATA("Result",RoundSuccessBySeed!$A$3,"Round","Sweet 16","Home Team Seed",MIN(E6,E7),"Result","Winner"),E6,E7)</f>
        <v>4</v>
      </c>
      <c r="H10" s="14" t="str">
        <f ca="1">VLOOKUP(G10,E6:F7,2, FALSE)</f>
        <v>Saint Louis</v>
      </c>
      <c r="M10" s="21">
        <f ca="1">IF(RAND()&lt;=GETPIVOTDATA("Result",RoundSuccessBySeed!$A$3,"Round","Sweet 16","Home Team Seed",MIN(O6,O7),"Result","Winner"),O6,O7)</f>
        <v>1</v>
      </c>
      <c r="N10" s="22" t="str">
        <f ca="1">VLOOKUP(M10,O6:P7,2, FALSE)</f>
        <v>Kansas</v>
      </c>
      <c r="S10" s="23">
        <v>13</v>
      </c>
      <c r="T10" s="24" t="str">
        <f>'2013Seeding'!E8</f>
        <v>South Dakota St</v>
      </c>
    </row>
    <row r="11" spans="1:20" ht="15.75" thickBot="1" x14ac:dyDescent="0.3">
      <c r="A11" s="13">
        <v>6</v>
      </c>
      <c r="B11" s="14" t="str">
        <f>'2013Seeding'!B9</f>
        <v>Memphis</v>
      </c>
      <c r="G11" s="15">
        <f ca="1">IF(RAND()&lt;=GETPIVOTDATA("Result",RoundSuccessBySeed!$A$3,"Round","Sweet 16","Home Team Seed",MIN(E14,E15),"Result","Winner"),E14,E15)</f>
        <v>2</v>
      </c>
      <c r="H11" s="16" t="str">
        <f ca="1">VLOOKUP(G11,E14:F15,2,FALSE)</f>
        <v>Duke</v>
      </c>
      <c r="M11" s="23">
        <f ca="1">IF(RAND()&lt;=GETPIVOTDATA("Result",RoundSuccessBySeed!$A$3,"Round","Sweet 16","Home Team Seed",MIN(O14,O15),"Result","Winner"),O14,O15)</f>
        <v>15</v>
      </c>
      <c r="N11" s="24" t="str">
        <f ca="1">VLOOKUP(M11,O14:P15,2,FALSE)</f>
        <v>Florida Gulf Coast</v>
      </c>
      <c r="S11" s="21">
        <v>6</v>
      </c>
      <c r="T11" s="22" t="str">
        <f>'2013Seeding'!E9</f>
        <v>UCLA</v>
      </c>
    </row>
    <row r="12" spans="1:20" ht="15.75" thickBot="1" x14ac:dyDescent="0.3">
      <c r="A12" s="15">
        <v>11</v>
      </c>
      <c r="B12" s="16" t="str">
        <f>'2013Seeding'!B10</f>
        <v>Rnd1 Winner</v>
      </c>
      <c r="C12" s="13">
        <f ca="1">IF(RAND()&lt;=GETPIVOTDATA("Result",RoundSuccessBySeed!$A$3,"Round","First Round","Home Team Seed",MIN(A11,A12),"Result","Winner"),A11,A12)</f>
        <v>11</v>
      </c>
      <c r="D12" s="14" t="str">
        <f ca="1">VLOOKUP(C12,A11:B12,2,FALSE)</f>
        <v>Rnd1 Winner</v>
      </c>
      <c r="Q12" s="21">
        <f ca="1">IF(RAND()&lt;=GETPIVOTDATA("Result",RoundSuccessBySeed!$A$3,"Round","First Round","Home Team Seed",MIN(S11,S12),"Result","Winner"),S11,S12)</f>
        <v>11</v>
      </c>
      <c r="R12" s="22" t="str">
        <f ca="1">VLOOKUP(Q12,S11:T12,2,FALSE)</f>
        <v>Minnesota</v>
      </c>
      <c r="S12" s="23">
        <v>11</v>
      </c>
      <c r="T12" s="24" t="str">
        <f>'2013Seeding'!E10</f>
        <v>Minnesota</v>
      </c>
    </row>
    <row r="13" spans="1:20" ht="15.75" thickBot="1" x14ac:dyDescent="0.3">
      <c r="A13" s="13">
        <v>3</v>
      </c>
      <c r="B13" s="14" t="str">
        <f>'2013Seeding'!B11</f>
        <v>Michigan St</v>
      </c>
      <c r="C13" s="15">
        <f ca="1">IF(RAND()&lt;=GETPIVOTDATA("Result",RoundSuccessBySeed!$A$3,"Round","First Round","Home Team Seed",MIN(A13,A14),"Result","Winner"),A13,A14)</f>
        <v>3</v>
      </c>
      <c r="D13" s="16" t="str">
        <f ca="1">VLOOKUP(C13,A13:B14,2,FALSE)</f>
        <v>Michigan St</v>
      </c>
      <c r="Q13" s="23">
        <f ca="1">IF(RAND()&lt;=GETPIVOTDATA("Result",RoundSuccessBySeed!$A$3,"Round","First Round","Home Team Seed",MIN(S13,S14),"Result","Winner"),S13,S14)</f>
        <v>3</v>
      </c>
      <c r="R13" s="24" t="str">
        <f ca="1">VLOOKUP(Q13,S13:T14,2,FALSE)</f>
        <v>Florida</v>
      </c>
      <c r="S13" s="21">
        <v>3</v>
      </c>
      <c r="T13" s="22" t="str">
        <f>'2013Seeding'!E11</f>
        <v>Florida</v>
      </c>
    </row>
    <row r="14" spans="1:20" ht="15.75" thickBot="1" x14ac:dyDescent="0.3">
      <c r="A14" s="15">
        <v>14</v>
      </c>
      <c r="B14" s="16" t="str">
        <f>'2013Seeding'!B12</f>
        <v>Valparaiso</v>
      </c>
      <c r="E14" s="13">
        <f ca="1">IF(RAND()&lt;=GETPIVOTDATA("Result",RoundSuccessBySeed!$A$3,"Round","Second Round","Home Team Seed",MIN(C12,C13),"Result","Winner"),C12,C13)</f>
        <v>3</v>
      </c>
      <c r="F14" s="14" t="str">
        <f ca="1">VLOOKUP(E14,C12:D13,2, FALSE)</f>
        <v>Michigan St</v>
      </c>
      <c r="O14" s="21">
        <f ca="1">IF(RAND()&lt;=GETPIVOTDATA("Result",RoundSuccessBySeed!$A$3,"Round","Second Round","Home Team Seed",MIN(Q12,Q13),"Result","Winner"),Q12,Q13)</f>
        <v>3</v>
      </c>
      <c r="P14" s="22" t="str">
        <f ca="1">VLOOKUP(O14,Q12:R13,2, FALSE)</f>
        <v>Florida</v>
      </c>
      <c r="S14" s="23">
        <v>14</v>
      </c>
      <c r="T14" s="24" t="str">
        <f>'2013Seeding'!E12</f>
        <v>Northwestern St</v>
      </c>
    </row>
    <row r="15" spans="1:20" ht="15.75" thickBot="1" x14ac:dyDescent="0.3">
      <c r="A15" s="13">
        <v>7</v>
      </c>
      <c r="B15" s="14" t="str">
        <f>'2013Seeding'!B13</f>
        <v>Creighton</v>
      </c>
      <c r="E15" s="15">
        <f ca="1">IF(RAND()&lt;=GETPIVOTDATA("Result",RoundSuccessBySeed!$A$3,"Round","Second Round","Home Team Seed",MIN(C16,C17),"Result","Winner"),C16,C17)</f>
        <v>2</v>
      </c>
      <c r="F15" s="16" t="str">
        <f ca="1">VLOOKUP(E15,C16:D17,2,FALSE)</f>
        <v>Duke</v>
      </c>
      <c r="O15" s="23">
        <f ca="1">IF(RAND()&lt;=GETPIVOTDATA("Result",RoundSuccessBySeed!$A$3,"Round","Second Round","Home Team Seed",MIN(Q16,Q17),"Result","Winner"),Q16,Q17)</f>
        <v>15</v>
      </c>
      <c r="P15" s="24" t="str">
        <f ca="1">VLOOKUP(O15,Q16:R17,2,FALSE)</f>
        <v>Florida Gulf Coast</v>
      </c>
      <c r="S15" s="21">
        <v>7</v>
      </c>
      <c r="T15" s="22" t="str">
        <f>'2013Seeding'!E13</f>
        <v>San Diego St</v>
      </c>
    </row>
    <row r="16" spans="1:20" ht="15.75" thickBot="1" x14ac:dyDescent="0.3">
      <c r="A16" s="15">
        <v>10</v>
      </c>
      <c r="B16" s="16" t="str">
        <f>'2013Seeding'!B14</f>
        <v>Cincinnati</v>
      </c>
      <c r="C16" s="13">
        <f ca="1">IF(RAND()&lt;=GETPIVOTDATA("Result",RoundSuccessBySeed!$A$3,"Round","First Round","Home Team Seed",MIN(A15,A16),"Result","Winner"),A15,A16)</f>
        <v>7</v>
      </c>
      <c r="D16" s="14" t="str">
        <f ca="1">VLOOKUP(C16,A15:B16,2,FALSE)</f>
        <v>Creighton</v>
      </c>
      <c r="J16" s="41">
        <f ca="1">IF(RAND()&lt;=GETPIVOTDATA("Result",RoundSuccessBySeed!$A$3,"Round","National Championship","Home Team Seed",MIN(J19,J20),"Result","Winner"),J19,J20)</f>
        <v>1</v>
      </c>
      <c r="K16" s="42" t="str">
        <f ca="1">VLOOKUP(J16,J19:K20,2, FALSE)</f>
        <v>Kansas</v>
      </c>
      <c r="Q16" s="21">
        <f ca="1">IF(RAND()&lt;=GETPIVOTDATA("Result",RoundSuccessBySeed!$A$3,"Round","First Round","Home Team Seed",MIN(S15,S16),"Result","Winner"),S15,S16)</f>
        <v>7</v>
      </c>
      <c r="R16" s="22" t="str">
        <f ca="1">VLOOKUP(Q16,S15:T16,2,FALSE)</f>
        <v>San Diego St</v>
      </c>
      <c r="S16" s="23">
        <v>10</v>
      </c>
      <c r="T16" s="24" t="str">
        <f>'2013Seeding'!E14</f>
        <v>Oklahoma</v>
      </c>
    </row>
    <row r="17" spans="1:20" ht="15.75" thickBot="1" x14ac:dyDescent="0.3">
      <c r="A17" s="13">
        <v>2</v>
      </c>
      <c r="B17" s="14" t="str">
        <f>'2013Seeding'!B15</f>
        <v>Duke</v>
      </c>
      <c r="C17" s="15">
        <f ca="1">IF(RAND()&lt;=GETPIVOTDATA("Result",RoundSuccessBySeed!$A$3,"Round","First Round","Home Team Seed",MIN(A17,A18),"Result","Winner"),A17,A18)</f>
        <v>2</v>
      </c>
      <c r="D17" s="16" t="str">
        <f ca="1">VLOOKUP(C17,A17:B18,2,FALSE)</f>
        <v>Duke</v>
      </c>
      <c r="Q17" s="23">
        <f ca="1">IF(RAND()&lt;=GETPIVOTDATA("Result",RoundSuccessBySeed!$A$3,"Round","First Round","Home Team Seed",MIN(S17,S18),"Result","Winner"),S17,S18)</f>
        <v>15</v>
      </c>
      <c r="R17" s="24" t="str">
        <f ca="1">VLOOKUP(Q17,S17:T18,2,FALSE)</f>
        <v>Florida Gulf Coast</v>
      </c>
      <c r="S17" s="21">
        <v>2</v>
      </c>
      <c r="T17" s="22" t="str">
        <f>'2013Seeding'!E15</f>
        <v>Georgetown</v>
      </c>
    </row>
    <row r="18" spans="1:20" ht="15.75" thickBot="1" x14ac:dyDescent="0.3">
      <c r="A18" s="15">
        <v>15</v>
      </c>
      <c r="B18" s="16" t="str">
        <f>'2013Seeding'!B16</f>
        <v>Albany</v>
      </c>
      <c r="S18" s="23">
        <v>15</v>
      </c>
      <c r="T18" s="24" t="str">
        <f>'2013Seeding'!E16</f>
        <v>Florida Gulf Coast</v>
      </c>
    </row>
    <row r="19" spans="1:20" x14ac:dyDescent="0.25">
      <c r="G19" s="9">
        <f ca="1">IF(RAND()&lt;=GETPIVOTDATA("Result",RoundSuccessBySeed!$A$3,"Round","Elite Eight","Home Team Seed",MIN(G10,G11),"Result","Winner"),G10,G11)</f>
        <v>2</v>
      </c>
      <c r="H19" s="10" t="str">
        <f ca="1">VLOOKUP(G19,G10:H11,2, FALSE)</f>
        <v>Duke</v>
      </c>
      <c r="J19" s="5">
        <f ca="1">IF(RAND()&lt;=GETPIVOTDATA("Result",RoundSuccessBySeed!$A$3,"Round","Final Four","Home Team Seed",MIN(G19,G20),"Result","Winner"),G19,G20)</f>
        <v>2</v>
      </c>
      <c r="K19" s="6" t="str">
        <f ca="1">VLOOKUP(J19,G19:H20,2, FALSE)</f>
        <v>Duke</v>
      </c>
      <c r="M19" s="9">
        <f ca="1">IF(RAND()&lt;=GETPIVOTDATA("Result",RoundSuccessBySeed!$A$3,"Round","Elite Eight","Home Team Seed",MIN(M10,M11),"Result","Winner"),M10,M11)</f>
        <v>1</v>
      </c>
      <c r="N19" s="10" t="str">
        <f ca="1">VLOOKUP(M19,M10:N11,2, FALSE)</f>
        <v>Kansas</v>
      </c>
    </row>
    <row r="20" spans="1:20" ht="15.75" thickBot="1" x14ac:dyDescent="0.3">
      <c r="G20" s="11">
        <f ca="1">IF(RAND()&lt;=GETPIVOTDATA("Result",RoundSuccessBySeed!$A$3,"Round","Elite Eight","Home Team Seed",MIN(G28,G29),"Result","Winner"),G28,G29)</f>
        <v>2</v>
      </c>
      <c r="H20" s="12" t="str">
        <f ca="1">VLOOKUP(G20,G28:H29,2,FALSE)</f>
        <v>Ohio St</v>
      </c>
      <c r="J20" s="7">
        <f ca="1">IF(RAND()&lt;=GETPIVOTDATA("Result",RoundSuccessBySeed!$A$3,"Round","Elite Eight","Home Team Seed",MIN(M19,M20),"Result","Winner"),M19,M20)</f>
        <v>1</v>
      </c>
      <c r="K20" s="8" t="str">
        <f ca="1">VLOOKUP(J20,M19:N20,2,FALSE)</f>
        <v>Kansas</v>
      </c>
      <c r="M20" s="11">
        <f ca="1">IF(RAND()&lt;=GETPIVOTDATA("Result",RoundSuccessBySeed!$A$3,"Round","Elite Eight","Home Team Seed",MIN(M28,M29),"Result","Winner"),M28,M29)</f>
        <v>2</v>
      </c>
      <c r="N20" s="12" t="str">
        <f ca="1">VLOOKUP(M20,M28:N29,2,FALSE)</f>
        <v>Miami (FL)</v>
      </c>
    </row>
    <row r="21" spans="1:20" ht="15.75" thickBot="1" x14ac:dyDescent="0.3">
      <c r="A21" s="17">
        <v>1</v>
      </c>
      <c r="B21" s="18" t="str">
        <f>'2013Seeding'!B19</f>
        <v>Gonzaga</v>
      </c>
      <c r="S21" s="25">
        <v>1</v>
      </c>
      <c r="T21" s="26" t="str">
        <f>'2013Seeding'!E19</f>
        <v>Indiana</v>
      </c>
    </row>
    <row r="22" spans="1:20" ht="15.75" thickBot="1" x14ac:dyDescent="0.3">
      <c r="A22" s="19">
        <v>16</v>
      </c>
      <c r="B22" s="20" t="str">
        <f>'2013Seeding'!B20</f>
        <v>Southern</v>
      </c>
      <c r="C22" s="17">
        <f ca="1">IF(RAND()&lt;=GETPIVOTDATA("Result",RoundSuccessBySeed!$A$3,"Round","First Round","Home Team Seed",MIN(A21,A22),"Result","Winner"),A21,A22)</f>
        <v>1</v>
      </c>
      <c r="D22" s="18" t="str">
        <f ca="1">VLOOKUP(C22,A21:B22,2,FALSE)</f>
        <v>Gonzaga</v>
      </c>
      <c r="Q22" s="25">
        <f ca="1">IF(RAND()&lt;=GETPIVOTDATA("Result",RoundSuccessBySeed!$A$3,"Round","First Round","Home Team Seed",MIN(S21,S22),"Result","Winner"),S21,S22)</f>
        <v>1</v>
      </c>
      <c r="R22" s="26" t="str">
        <f ca="1">VLOOKUP(Q22,S21:T22,2,FALSE)</f>
        <v>Indiana</v>
      </c>
      <c r="S22" s="27">
        <v>16</v>
      </c>
      <c r="T22" s="28" t="str">
        <f>'2013Seeding'!E20</f>
        <v>Rnd1 Winner</v>
      </c>
    </row>
    <row r="23" spans="1:20" ht="15.75" thickBot="1" x14ac:dyDescent="0.3">
      <c r="A23" s="17">
        <v>8</v>
      </c>
      <c r="B23" s="18" t="str">
        <f>'2013Seeding'!B21</f>
        <v>Pittsburgh</v>
      </c>
      <c r="C23" s="19">
        <f ca="1">IF(RAND()&lt;=GETPIVOTDATA("Result",RoundSuccessBySeed!$A$3,"Round","First Round","Home Team Seed",MIN(A23,A24),"Result","Winner"),A23,A24)</f>
        <v>9</v>
      </c>
      <c r="D23" s="20" t="str">
        <f ca="1">VLOOKUP(C23,A23:B24,2,FALSE)</f>
        <v>Wichita St</v>
      </c>
      <c r="Q23" s="27">
        <f ca="1">IF(RAND()&lt;=GETPIVOTDATA("Result",RoundSuccessBySeed!$A$3,"Round","First Round","Home Team Seed",MIN(S23,S24),"Result","Winner"),S23,S24)</f>
        <v>8</v>
      </c>
      <c r="R23" s="28" t="str">
        <f ca="1">VLOOKUP(Q23,S23:T24,2,FALSE)</f>
        <v>NC State</v>
      </c>
      <c r="S23" s="25">
        <v>8</v>
      </c>
      <c r="T23" s="26" t="str">
        <f>'2013Seeding'!E21</f>
        <v>NC State</v>
      </c>
    </row>
    <row r="24" spans="1:20" ht="15.75" thickBot="1" x14ac:dyDescent="0.3">
      <c r="A24" s="19">
        <v>9</v>
      </c>
      <c r="B24" s="20" t="str">
        <f>'2013Seeding'!B22</f>
        <v>Wichita St</v>
      </c>
      <c r="E24" s="17">
        <f ca="1">IF(RAND()&lt;=GETPIVOTDATA("Result",RoundSuccessBySeed!$A$3,"Round","Second Round","Home Team Seed",MIN(C22,C23),"Result","Winner"),C22,C23)</f>
        <v>1</v>
      </c>
      <c r="F24" s="18" t="str">
        <f ca="1">VLOOKUP(E24,C22:D23,2, FALSE)</f>
        <v>Gonzaga</v>
      </c>
      <c r="O24" s="25">
        <f ca="1">IF(RAND()&lt;=GETPIVOTDATA("Result",RoundSuccessBySeed!$A$3,"Round","Second Round","Home Team Seed",MIN(Q22,Q23),"Result","Winner"),Q22,Q23)</f>
        <v>1</v>
      </c>
      <c r="P24" s="26" t="str">
        <f ca="1">VLOOKUP(O24,Q22:R23,2, FALSE)</f>
        <v>Indiana</v>
      </c>
      <c r="S24" s="27">
        <v>9</v>
      </c>
      <c r="T24" s="28" t="str">
        <f>'2013Seeding'!E22</f>
        <v>Temple</v>
      </c>
    </row>
    <row r="25" spans="1:20" ht="15.75" thickBot="1" x14ac:dyDescent="0.3">
      <c r="A25" s="17">
        <v>5</v>
      </c>
      <c r="B25" s="18" t="str">
        <f>'2013Seeding'!B23</f>
        <v>Wisconsin</v>
      </c>
      <c r="E25" s="19">
        <f ca="1">IF(RAND()&lt;=GETPIVOTDATA("Result",RoundSuccessBySeed!$A$3,"Round","Second Round","Home Team Seed",MIN(C26,C27),"Result","Winner"),C26,C27)</f>
        <v>4</v>
      </c>
      <c r="F25" s="20" t="str">
        <f ca="1">VLOOKUP(E25,C26:D27,2,FALSE)</f>
        <v>Kansas St</v>
      </c>
      <c r="O25" s="27">
        <f ca="1">IF(RAND()&lt;=GETPIVOTDATA("Result",RoundSuccessBySeed!$A$3,"Round","Second Round","Home Team Seed",MIN(Q26,Q27),"Result","Winner"),Q26,Q27)</f>
        <v>4</v>
      </c>
      <c r="P25" s="28" t="str">
        <f ca="1">VLOOKUP(O25,Q26:R27,2,FALSE)</f>
        <v>Syracuse</v>
      </c>
      <c r="S25" s="25">
        <v>5</v>
      </c>
      <c r="T25" s="26" t="str">
        <f>'2013Seeding'!E23</f>
        <v>UNLV</v>
      </c>
    </row>
    <row r="26" spans="1:20" ht="15.75" thickBot="1" x14ac:dyDescent="0.3">
      <c r="A26" s="19">
        <v>12</v>
      </c>
      <c r="B26" s="20" t="str">
        <f>'2013Seeding'!B24</f>
        <v>Ole Miss</v>
      </c>
      <c r="C26" s="17">
        <f ca="1">IF(RAND()&lt;=GETPIVOTDATA("Result",RoundSuccessBySeed!$A$3,"Round","First Round","Home Team Seed",MIN(A25,A26),"Result","Winner"),A25,A26)</f>
        <v>5</v>
      </c>
      <c r="D26" s="18" t="str">
        <f ca="1">VLOOKUP(C26,A25:B26,2,FALSE)</f>
        <v>Wisconsin</v>
      </c>
      <c r="Q26" s="25">
        <f ca="1">IF(RAND()&lt;=GETPIVOTDATA("Result",RoundSuccessBySeed!$A$3,"Round","First Round","Home Team Seed",MIN(S25,S26),"Result","Winner"),S25,S26)</f>
        <v>5</v>
      </c>
      <c r="R26" s="26" t="str">
        <f ca="1">VLOOKUP(Q26,S25:T26,2,FALSE)</f>
        <v>UNLV</v>
      </c>
      <c r="S26" s="27">
        <v>12</v>
      </c>
      <c r="T26" s="28" t="str">
        <f>'2013Seeding'!E24</f>
        <v>California</v>
      </c>
    </row>
    <row r="27" spans="1:20" ht="15.75" thickBot="1" x14ac:dyDescent="0.3">
      <c r="A27" s="17">
        <v>4</v>
      </c>
      <c r="B27" s="18" t="str">
        <f>'2013Seeding'!B25</f>
        <v>Kansas St</v>
      </c>
      <c r="C27" s="19">
        <f ca="1">IF(RAND()&lt;=GETPIVOTDATA("Result",RoundSuccessBySeed!$A$3,"Round","First Round","Home Team Seed",MIN(A27,A28),"Result","Winner"),A27,A28)</f>
        <v>4</v>
      </c>
      <c r="D27" s="20" t="str">
        <f ca="1">VLOOKUP(C27,A27:B28,2,FALSE)</f>
        <v>Kansas St</v>
      </c>
      <c r="Q27" s="27">
        <f ca="1">IF(RAND()&lt;=GETPIVOTDATA("Result",RoundSuccessBySeed!$A$3,"Round","First Round","Home Team Seed",MIN(S27,S28),"Result","Winner"),S27,S28)</f>
        <v>4</v>
      </c>
      <c r="R27" s="28" t="str">
        <f ca="1">VLOOKUP(Q27,S27:T28,2,FALSE)</f>
        <v>Syracuse</v>
      </c>
      <c r="S27" s="25">
        <v>4</v>
      </c>
      <c r="T27" s="26" t="str">
        <f>'2013Seeding'!E25</f>
        <v>Syracuse</v>
      </c>
    </row>
    <row r="28" spans="1:20" ht="15.75" thickBot="1" x14ac:dyDescent="0.3">
      <c r="A28" s="19">
        <v>13</v>
      </c>
      <c r="B28" s="20" t="str">
        <f>'2013Seeding'!B26</f>
        <v>Rnd1 Winner</v>
      </c>
      <c r="G28" s="17">
        <f ca="1">IF(RAND()&lt;=GETPIVOTDATA("Result",RoundSuccessBySeed!$A$3,"Round","Sweet 16","Home Team Seed",MIN(E24,E25),"Result","Winner"),E24,E25)</f>
        <v>1</v>
      </c>
      <c r="H28" s="18" t="str">
        <f ca="1">VLOOKUP(G28,E24:F25,2, FALSE)</f>
        <v>Gonzaga</v>
      </c>
      <c r="M28" s="25">
        <f ca="1">IF(RAND()&lt;=GETPIVOTDATA("Result",RoundSuccessBySeed!$A$3,"Round","Sweet 16","Home Team Seed",MIN(O24,O25),"Result","Winner"),O24,O25)</f>
        <v>4</v>
      </c>
      <c r="N28" s="26" t="str">
        <f ca="1">VLOOKUP(M28,O24:P25,2, FALSE)</f>
        <v>Syracuse</v>
      </c>
      <c r="S28" s="27">
        <v>13</v>
      </c>
      <c r="T28" s="28" t="str">
        <f>'2013Seeding'!E26</f>
        <v>Montana</v>
      </c>
    </row>
    <row r="29" spans="1:20" ht="15.75" thickBot="1" x14ac:dyDescent="0.3">
      <c r="A29" s="17">
        <v>6</v>
      </c>
      <c r="B29" s="18" t="str">
        <f>'2013Seeding'!B27</f>
        <v>Arizona</v>
      </c>
      <c r="G29" s="19">
        <f ca="1">IF(RAND()&lt;=GETPIVOTDATA("Result",RoundSuccessBySeed!$A$3,"Round","Sweet 16","Home Team Seed",MIN(E32,E33),"Result","Winner"),E32,E33)</f>
        <v>2</v>
      </c>
      <c r="H29" s="20" t="str">
        <f ca="1">VLOOKUP(G29,E32:F33,2,FALSE)</f>
        <v>Ohio St</v>
      </c>
      <c r="M29" s="27">
        <f ca="1">IF(RAND()&lt;=GETPIVOTDATA("Result",RoundSuccessBySeed!$A$3,"Round","Sweet 16","Home Team Seed",MIN(O32,O33),"Result","Winner"),O32,O33)</f>
        <v>2</v>
      </c>
      <c r="N29" s="28" t="str">
        <f ca="1">VLOOKUP(M29,O32:P33,2,FALSE)</f>
        <v>Miami (FL)</v>
      </c>
      <c r="S29" s="25">
        <v>6</v>
      </c>
      <c r="T29" s="26" t="str">
        <f>'2013Seeding'!E27</f>
        <v>Butler</v>
      </c>
    </row>
    <row r="30" spans="1:20" ht="15.75" thickBot="1" x14ac:dyDescent="0.3">
      <c r="A30" s="19">
        <v>11</v>
      </c>
      <c r="B30" s="20" t="str">
        <f>'2013Seeding'!B28</f>
        <v>Belmont</v>
      </c>
      <c r="C30" s="17">
        <f ca="1">IF(RAND()&lt;=GETPIVOTDATA("Result",RoundSuccessBySeed!$A$3,"Round","First Round","Home Team Seed",MIN(A29,A30),"Result","Winner"),A29,A30)</f>
        <v>6</v>
      </c>
      <c r="D30" s="18" t="str">
        <f ca="1">VLOOKUP(C30,A29:B30,2,FALSE)</f>
        <v>Arizona</v>
      </c>
      <c r="Q30" s="25">
        <f ca="1">IF(RAND()&lt;=GETPIVOTDATA("Result",RoundSuccessBySeed!$A$3,"Round","First Round","Home Team Seed",MIN(S29,S30),"Result","Winner"),S29,S30)</f>
        <v>11</v>
      </c>
      <c r="R30" s="26" t="str">
        <f ca="1">VLOOKUP(Q30,S29:T30,2,FALSE)</f>
        <v>Bucknell</v>
      </c>
      <c r="S30" s="27">
        <v>11</v>
      </c>
      <c r="T30" s="28" t="str">
        <f>'2013Seeding'!E28</f>
        <v>Bucknell</v>
      </c>
    </row>
    <row r="31" spans="1:20" ht="15.75" thickBot="1" x14ac:dyDescent="0.3">
      <c r="A31" s="17">
        <v>3</v>
      </c>
      <c r="B31" s="18" t="str">
        <f>'2013Seeding'!B29</f>
        <v>New Mexico</v>
      </c>
      <c r="C31" s="19">
        <f ca="1">IF(RAND()&lt;=GETPIVOTDATA("Result",RoundSuccessBySeed!$A$3,"Round","First Round","Home Team Seed",MIN(A31,A32),"Result","Winner"),A31,A32)</f>
        <v>3</v>
      </c>
      <c r="D31" s="20" t="str">
        <f ca="1">VLOOKUP(C31,A31:B32,2,FALSE)</f>
        <v>New Mexico</v>
      </c>
      <c r="Q31" s="27">
        <f ca="1">IF(RAND()&lt;=GETPIVOTDATA("Result",RoundSuccessBySeed!$A$3,"Round","First Round","Home Team Seed",MIN(S31,S32),"Result","Winner"),S31,S32)</f>
        <v>3</v>
      </c>
      <c r="R31" s="28" t="str">
        <f ca="1">VLOOKUP(Q31,S31:T32,2,FALSE)</f>
        <v>Marquette</v>
      </c>
      <c r="S31" s="25">
        <v>3</v>
      </c>
      <c r="T31" s="26" t="str">
        <f>'2013Seeding'!E29</f>
        <v>Marquette</v>
      </c>
    </row>
    <row r="32" spans="1:20" ht="15.75" thickBot="1" x14ac:dyDescent="0.3">
      <c r="A32" s="19">
        <v>14</v>
      </c>
      <c r="B32" s="20" t="str">
        <f>'2013Seeding'!B30</f>
        <v>Harvard</v>
      </c>
      <c r="E32" s="17">
        <f ca="1">IF(RAND()&lt;=GETPIVOTDATA("Result",RoundSuccessBySeed!$A$3,"Round","Second Round","Home Team Seed",MIN(C30,C31),"Result","Winner"),C30,C31)</f>
        <v>3</v>
      </c>
      <c r="F32" s="18" t="str">
        <f ca="1">VLOOKUP(E32,C30:D31,2, FALSE)</f>
        <v>New Mexico</v>
      </c>
      <c r="O32" s="25">
        <f ca="1">IF(RAND()&lt;=GETPIVOTDATA("Result",RoundSuccessBySeed!$A$3,"Round","Second Round","Home Team Seed",MIN(Q30,Q31),"Result","Winner"),Q30,Q31)</f>
        <v>3</v>
      </c>
      <c r="P32" s="26" t="str">
        <f ca="1">VLOOKUP(O32,Q30:R31,2, FALSE)</f>
        <v>Marquette</v>
      </c>
      <c r="S32" s="27">
        <v>14</v>
      </c>
      <c r="T32" s="28" t="str">
        <f>'2013Seeding'!E30</f>
        <v>Davidson</v>
      </c>
    </row>
    <row r="33" spans="1:20" ht="15.75" thickBot="1" x14ac:dyDescent="0.3">
      <c r="A33" s="17">
        <v>7</v>
      </c>
      <c r="B33" s="18" t="str">
        <f>'2013Seeding'!B31</f>
        <v>Notre Dame</v>
      </c>
      <c r="E33" s="19">
        <f ca="1">IF(RAND()&lt;=GETPIVOTDATA("Result",RoundSuccessBySeed!$A$3,"Round","Second Round","Home Team Seed",MIN(C34,C35),"Result","Winner"),C34,C35)</f>
        <v>2</v>
      </c>
      <c r="F33" s="20" t="str">
        <f ca="1">VLOOKUP(E33,C34:D35,2,FALSE)</f>
        <v>Ohio St</v>
      </c>
      <c r="O33" s="27">
        <f ca="1">IF(RAND()&lt;=GETPIVOTDATA("Result",RoundSuccessBySeed!$A$3,"Round","Second Round","Home Team Seed",MIN(Q34,Q35),"Result","Winner"),Q34,Q35)</f>
        <v>2</v>
      </c>
      <c r="P33" s="28" t="str">
        <f ca="1">VLOOKUP(O33,Q34:R35,2,FALSE)</f>
        <v>Miami (FL)</v>
      </c>
      <c r="S33" s="25">
        <v>7</v>
      </c>
      <c r="T33" s="26" t="str">
        <f>'2013Seeding'!E31</f>
        <v>Illinois</v>
      </c>
    </row>
    <row r="34" spans="1:20" ht="15.75" thickBot="1" x14ac:dyDescent="0.3">
      <c r="A34" s="19">
        <v>10</v>
      </c>
      <c r="B34" s="20" t="str">
        <f>'2013Seeding'!B32</f>
        <v>Iowa St</v>
      </c>
      <c r="C34" s="17">
        <f ca="1">IF(RAND()&lt;=GETPIVOTDATA("Result",RoundSuccessBySeed!$A$3,"Round","First Round","Home Team Seed",MIN(A33,A34),"Result","Winner"),A33,A34)</f>
        <v>7</v>
      </c>
      <c r="D34" s="18" t="str">
        <f ca="1">VLOOKUP(C34,A33:B34,2,FALSE)</f>
        <v>Notre Dame</v>
      </c>
      <c r="Q34" s="25">
        <f ca="1">IF(RAND()&lt;=GETPIVOTDATA("Result",RoundSuccessBySeed!$A$3,"Round","First Round","Home Team Seed",MIN(S33,S34),"Result","Winner"),S33,S34)</f>
        <v>10</v>
      </c>
      <c r="R34" s="26" t="str">
        <f ca="1">VLOOKUP(Q34,S33:T34,2,FALSE)</f>
        <v>Colorado</v>
      </c>
      <c r="S34" s="27">
        <v>10</v>
      </c>
      <c r="T34" s="28" t="str">
        <f>'2013Seeding'!E32</f>
        <v>Colorado</v>
      </c>
    </row>
    <row r="35" spans="1:20" ht="15.75" thickBot="1" x14ac:dyDescent="0.3">
      <c r="A35" s="17">
        <v>2</v>
      </c>
      <c r="B35" s="18" t="str">
        <f>'2013Seeding'!B33</f>
        <v>Ohio St</v>
      </c>
      <c r="C35" s="19">
        <f ca="1">IF(RAND()&lt;=GETPIVOTDATA("Result",RoundSuccessBySeed!$A$3,"Round","First Round","Home Team Seed",MIN(A35,A36),"Result","Winner"),A35,A36)</f>
        <v>2</v>
      </c>
      <c r="D35" s="20" t="str">
        <f ca="1">VLOOKUP(C35,A35:B36,2,FALSE)</f>
        <v>Ohio St</v>
      </c>
      <c r="Q35" s="27">
        <f ca="1">IF(RAND()&lt;=GETPIVOTDATA("Result",RoundSuccessBySeed!$A$3,"Round","First Round","Home Team Seed",MIN(S35,S36),"Result","Winner"),S35,S36)</f>
        <v>2</v>
      </c>
      <c r="R35" s="28" t="str">
        <f ca="1">VLOOKUP(Q35,S35:T36,2,FALSE)</f>
        <v>Miami (FL)</v>
      </c>
      <c r="S35" s="25">
        <v>2</v>
      </c>
      <c r="T35" s="26" t="str">
        <f>'2013Seeding'!E33</f>
        <v>Miami (FL)</v>
      </c>
    </row>
    <row r="36" spans="1:20" ht="15.75" thickBot="1" x14ac:dyDescent="0.3">
      <c r="A36" s="19">
        <v>15</v>
      </c>
      <c r="B36" s="20" t="str">
        <f>'2013Seeding'!B34</f>
        <v>Iona</v>
      </c>
      <c r="S36" s="27">
        <v>15</v>
      </c>
      <c r="T36" s="28" t="str">
        <f>'2013Seeding'!E34</f>
        <v>Pacific</v>
      </c>
    </row>
    <row r="37" spans="1:20" ht="15.75" thickBot="1" x14ac:dyDescent="0.3"/>
    <row r="38" spans="1:20" ht="27" thickBot="1" x14ac:dyDescent="0.45">
      <c r="A38" s="38" t="s">
        <v>64</v>
      </c>
      <c r="B38" s="39"/>
      <c r="C38" s="39"/>
      <c r="D38" s="39"/>
      <c r="E38" s="39"/>
      <c r="F38" s="39"/>
      <c r="G38" s="39"/>
      <c r="H38" s="40"/>
      <c r="M38" s="29"/>
      <c r="N38" s="30"/>
      <c r="O38" s="30"/>
      <c r="P38" s="30"/>
      <c r="Q38" s="30"/>
      <c r="R38" s="30"/>
      <c r="S38" s="30"/>
      <c r="T38" s="31" t="s">
        <v>65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"/>
  <sheetViews>
    <sheetView workbookViewId="0">
      <selection activeCell="D13" sqref="D13"/>
    </sheetView>
  </sheetViews>
  <sheetFormatPr defaultRowHeight="15" x14ac:dyDescent="0.25"/>
  <cols>
    <col min="1" max="1" width="13" customWidth="1"/>
    <col min="2" max="2" width="16.140625" bestFit="1" customWidth="1"/>
    <col min="3" max="3" width="9.7109375" bestFit="1" customWidth="1"/>
    <col min="4" max="4" width="11" bestFit="1" customWidth="1"/>
    <col min="5" max="5" width="22.140625" bestFit="1" customWidth="1"/>
    <col min="6" max="6" width="8.140625" customWidth="1"/>
    <col min="7" max="7" width="13.7109375" bestFit="1" customWidth="1"/>
    <col min="8" max="8" width="9" customWidth="1"/>
    <col min="9" max="9" width="11.140625" customWidth="1"/>
  </cols>
  <sheetData>
    <row r="3" spans="1:9" x14ac:dyDescent="0.25">
      <c r="A3" s="1" t="s">
        <v>61</v>
      </c>
      <c r="B3" s="1" t="s">
        <v>62</v>
      </c>
    </row>
    <row r="4" spans="1:9" x14ac:dyDescent="0.25">
      <c r="A4" s="1" t="s">
        <v>57</v>
      </c>
      <c r="B4" t="s">
        <v>4</v>
      </c>
      <c r="C4" t="s">
        <v>2</v>
      </c>
      <c r="D4" t="s">
        <v>18</v>
      </c>
      <c r="E4" t="s">
        <v>0</v>
      </c>
      <c r="F4" t="s">
        <v>31</v>
      </c>
      <c r="G4" t="s">
        <v>12</v>
      </c>
      <c r="H4" t="s">
        <v>7</v>
      </c>
      <c r="I4" t="s">
        <v>58</v>
      </c>
    </row>
    <row r="5" spans="1:9" x14ac:dyDescent="0.25">
      <c r="A5" s="2" t="s">
        <v>89</v>
      </c>
      <c r="B5" s="4">
        <v>0.6071428571428571</v>
      </c>
      <c r="C5" s="4">
        <v>0.35714285714285715</v>
      </c>
      <c r="D5" s="4">
        <v>0.7488839285714286</v>
      </c>
      <c r="E5" s="4">
        <v>0.42857142857142855</v>
      </c>
      <c r="F5" s="4">
        <v>0.66666666666666663</v>
      </c>
      <c r="G5" s="4">
        <v>0.5558035714285714</v>
      </c>
      <c r="H5" s="4">
        <v>0.59375</v>
      </c>
      <c r="I5" s="4">
        <v>0.65375982042648706</v>
      </c>
    </row>
    <row r="6" spans="1:9" x14ac:dyDescent="0.25">
      <c r="A6" s="2" t="s">
        <v>90</v>
      </c>
      <c r="B6" s="4">
        <v>0.39285714285714285</v>
      </c>
      <c r="C6" s="4">
        <v>0.6428571428571429</v>
      </c>
      <c r="D6" s="4">
        <v>0.25111607142857145</v>
      </c>
      <c r="E6" s="4">
        <v>0.5714285714285714</v>
      </c>
      <c r="F6" s="4">
        <v>0.33333333333333331</v>
      </c>
      <c r="G6" s="4">
        <v>0.44419642857142855</v>
      </c>
      <c r="H6" s="4">
        <v>0.40625</v>
      </c>
      <c r="I6" s="4">
        <v>0.34624017957351289</v>
      </c>
    </row>
    <row r="7" spans="1:9" x14ac:dyDescent="0.25">
      <c r="A7" s="2" t="s">
        <v>58</v>
      </c>
      <c r="B7" s="4">
        <v>1</v>
      </c>
      <c r="C7" s="4">
        <v>1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4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workbookViewId="0">
      <selection activeCell="K13" sqref="K13"/>
    </sheetView>
  </sheetViews>
  <sheetFormatPr defaultRowHeight="15" x14ac:dyDescent="0.25"/>
  <cols>
    <col min="1" max="1" width="4.7109375" customWidth="1"/>
    <col min="2" max="2" width="17.7109375" customWidth="1"/>
    <col min="3" max="3" width="4.7109375" customWidth="1"/>
    <col min="4" max="4" width="17.7109375" customWidth="1"/>
    <col min="5" max="5" width="4.7109375" customWidth="1"/>
    <col min="6" max="6" width="17.7109375" customWidth="1"/>
    <col min="7" max="7" width="4.7109375" customWidth="1"/>
    <col min="8" max="8" width="17.7109375" customWidth="1"/>
    <col min="9" max="9" width="5.7109375" customWidth="1"/>
    <col min="10" max="10" width="5.85546875" bestFit="1" customWidth="1"/>
    <col min="11" max="11" width="17.7109375" customWidth="1"/>
    <col min="12" max="12" width="5.7109375" customWidth="1"/>
    <col min="13" max="13" width="4.7109375" customWidth="1"/>
    <col min="14" max="14" width="17.7109375" customWidth="1"/>
    <col min="15" max="15" width="4.7109375" customWidth="1"/>
    <col min="16" max="16" width="17.7109375" customWidth="1"/>
    <col min="17" max="17" width="4.7109375" customWidth="1"/>
    <col min="18" max="18" width="17.7109375" customWidth="1"/>
    <col min="19" max="19" width="4.7109375" customWidth="1"/>
    <col min="20" max="20" width="17.7109375" customWidth="1"/>
  </cols>
  <sheetData>
    <row r="1" spans="1:20" ht="27" thickBot="1" x14ac:dyDescent="0.45">
      <c r="A1" s="32" t="s">
        <v>63</v>
      </c>
      <c r="B1" s="33"/>
      <c r="C1" s="33"/>
      <c r="D1" s="33"/>
      <c r="E1" s="33"/>
      <c r="F1" s="33"/>
      <c r="G1" s="33"/>
      <c r="H1" s="37"/>
      <c r="M1" s="34"/>
      <c r="N1" s="35"/>
      <c r="O1" s="35"/>
      <c r="P1" s="35"/>
      <c r="Q1" s="35"/>
      <c r="R1" s="35"/>
      <c r="S1" s="35"/>
      <c r="T1" s="36" t="s">
        <v>66</v>
      </c>
    </row>
    <row r="2" spans="1:20" ht="15.75" thickBot="1" x14ac:dyDescent="0.3"/>
    <row r="3" spans="1:20" ht="15.75" thickBot="1" x14ac:dyDescent="0.3">
      <c r="A3" s="13">
        <v>1</v>
      </c>
      <c r="B3" s="14" t="str">
        <f>'2013Seeding'!B1</f>
        <v>Louisville</v>
      </c>
      <c r="S3" s="21">
        <v>1</v>
      </c>
      <c r="T3" s="22" t="str">
        <f>'2013Seeding'!E1</f>
        <v>Kansas</v>
      </c>
    </row>
    <row r="4" spans="1:20" ht="15.75" thickBot="1" x14ac:dyDescent="0.3">
      <c r="A4" s="15">
        <v>16</v>
      </c>
      <c r="B4" s="16" t="str">
        <f>'2013Seeding'!B2</f>
        <v>Rnd1 Winner</v>
      </c>
      <c r="C4" s="13">
        <f ca="1">IF(RAND()&lt;=GETPIVOTDATA("Result",RoundSuccessBySeed!$A$3,"Round","First Round","Home Team Seed",MIN(A3,A4),"Result","Winner"),A3,A4)</f>
        <v>1</v>
      </c>
      <c r="D4" s="14" t="str">
        <f ca="1">VLOOKUP(C4,A3:B4,2,FALSE)</f>
        <v>Louisville</v>
      </c>
      <c r="Q4" s="21">
        <f ca="1">IF(RAND()&lt;=GETPIVOTDATA("Result",RoundSuccessBySeed!$A$3,"Round","First Round","Home Team Seed",MIN(S3,S4),"Result","Winner"),S3,S4)</f>
        <v>1</v>
      </c>
      <c r="R4" s="22" t="str">
        <f ca="1">VLOOKUP(Q4,S3:T4,2,FALSE)</f>
        <v>Kansas</v>
      </c>
      <c r="S4" s="23">
        <v>16</v>
      </c>
      <c r="T4" s="24" t="str">
        <f>'2013Seeding'!E2</f>
        <v>Western Kentucky</v>
      </c>
    </row>
    <row r="5" spans="1:20" ht="15.75" thickBot="1" x14ac:dyDescent="0.3">
      <c r="A5" s="13">
        <v>8</v>
      </c>
      <c r="B5" s="14" t="str">
        <f>'2013Seeding'!B3</f>
        <v>Colorado St</v>
      </c>
      <c r="C5" s="15">
        <f ca="1">IF(RAND()&lt;=GETPIVOTDATA("Result",RoundSuccessBySeed!$A$3,"Round","First Round","Home Team Seed",MIN(A5,A6),"Result","Winner"),A5,A6)</f>
        <v>9</v>
      </c>
      <c r="D5" s="16" t="str">
        <f ca="1">VLOOKUP(C5,A5:B6,2,FALSE)</f>
        <v>Missouri</v>
      </c>
      <c r="Q5" s="23">
        <f ca="1">IF(RAND()&lt;=GETPIVOTDATA("Result",RoundSuccessBySeed!$A$3,"Round","First Round","Home Team Seed",MIN(S5,S6),"Result","Winner"),S5,S6)</f>
        <v>9</v>
      </c>
      <c r="R5" s="24" t="str">
        <f ca="1">VLOOKUP(Q5,S5:T6,2,FALSE)</f>
        <v>Villanova</v>
      </c>
      <c r="S5" s="21">
        <v>8</v>
      </c>
      <c r="T5" s="22" t="str">
        <f>'2013Seeding'!E3</f>
        <v>N Carolina</v>
      </c>
    </row>
    <row r="6" spans="1:20" ht="15.75" thickBot="1" x14ac:dyDescent="0.3">
      <c r="A6" s="15">
        <v>9</v>
      </c>
      <c r="B6" s="16" t="str">
        <f>'2013Seeding'!B4</f>
        <v>Missouri</v>
      </c>
      <c r="E6" s="13">
        <f ca="1">IF(RAND()&lt;=GETPIVOTDATA("Result",RoundSuccessBySeed!$A$3,"Round","Second Round","Home Team Seed",MIN(C4,C5),"Result","Winner"),C4,C5)</f>
        <v>1</v>
      </c>
      <c r="F6" s="14" t="str">
        <f ca="1">VLOOKUP(E6,C4:D5,2, FALSE)</f>
        <v>Louisville</v>
      </c>
      <c r="O6" s="21">
        <f ca="1">IF(RAND()&lt;=GETPIVOTDATA("Result",RoundSuccessBySeed!$A$3,"Round","Second Round","Home Team Seed",MIN(Q4,Q5),"Result","Winner"),Q4,Q5)</f>
        <v>1</v>
      </c>
      <c r="P6" s="22" t="str">
        <f ca="1">VLOOKUP(O6,Q4:R5,2, FALSE)</f>
        <v>Kansas</v>
      </c>
      <c r="S6" s="23">
        <v>9</v>
      </c>
      <c r="T6" s="24" t="str">
        <f>'2013Seeding'!E4</f>
        <v>Villanova</v>
      </c>
    </row>
    <row r="7" spans="1:20" ht="15.75" thickBot="1" x14ac:dyDescent="0.3">
      <c r="A7" s="13">
        <v>5</v>
      </c>
      <c r="B7" s="14" t="str">
        <f>'2013Seeding'!B5</f>
        <v>Oklahoma St</v>
      </c>
      <c r="E7" s="15">
        <f ca="1">IF(RAND()&lt;=GETPIVOTDATA("Result",RoundSuccessBySeed!$A$3,"Round","Second Round","Home Team Seed",MIN(C8,C9),"Result","Winner"),C8,C9)</f>
        <v>4</v>
      </c>
      <c r="F7" s="16" t="str">
        <f ca="1">VLOOKUP(E7,C8:D9,2,FALSE)</f>
        <v>Saint Louis</v>
      </c>
      <c r="O7" s="23">
        <f ca="1">IF(RAND()&lt;=GETPIVOTDATA("Result",RoundSuccessBySeed!$A$3,"Round","Second Round","Home Team Seed",MIN(Q8,Q9),"Result","Winner"),Q8,Q9)</f>
        <v>4</v>
      </c>
      <c r="P7" s="24" t="str">
        <f ca="1">VLOOKUP(O7,Q8:R9,2,FALSE)</f>
        <v>Michigan</v>
      </c>
      <c r="S7" s="21">
        <v>5</v>
      </c>
      <c r="T7" s="22" t="str">
        <f>'2013Seeding'!E5</f>
        <v>VCU</v>
      </c>
    </row>
    <row r="8" spans="1:20" ht="15.75" thickBot="1" x14ac:dyDescent="0.3">
      <c r="A8" s="15">
        <v>12</v>
      </c>
      <c r="B8" s="16" t="str">
        <f>'2013Seeding'!B6</f>
        <v>Oregon</v>
      </c>
      <c r="C8" s="13">
        <f ca="1">IF(RAND()&lt;=GETPIVOTDATA("Result",RoundSuccessBySeed!$A$3,"Round","First Round","Home Team Seed",MIN(A7,A8),"Result","Winner"),A7,A8)</f>
        <v>5</v>
      </c>
      <c r="D8" s="14" t="str">
        <f ca="1">VLOOKUP(C8,A7:B8,2,FALSE)</f>
        <v>Oklahoma St</v>
      </c>
      <c r="Q8" s="21">
        <f ca="1">IF(RAND()&lt;=GETPIVOTDATA("Result",RoundSuccessBySeed!$A$3,"Round","First Round","Home Team Seed",MIN(S7,S8),"Result","Winner"),S7,S8)</f>
        <v>12</v>
      </c>
      <c r="R8" s="22" t="str">
        <f ca="1">VLOOKUP(Q8,S7:T8,2,FALSE)</f>
        <v>Akron</v>
      </c>
      <c r="S8" s="23">
        <v>12</v>
      </c>
      <c r="T8" s="24" t="str">
        <f>'2013Seeding'!E6</f>
        <v>Akron</v>
      </c>
    </row>
    <row r="9" spans="1:20" ht="15.75" thickBot="1" x14ac:dyDescent="0.3">
      <c r="A9" s="13">
        <v>4</v>
      </c>
      <c r="B9" s="14" t="str">
        <f>'2013Seeding'!B7</f>
        <v>Saint Louis</v>
      </c>
      <c r="C9" s="15">
        <f ca="1">IF(RAND()&lt;=GETPIVOTDATA("Result",RoundSuccessBySeed!$A$3,"Round","First Round","Home Team Seed",MIN(A9,A10),"Result","Winner"),A9,A10)</f>
        <v>4</v>
      </c>
      <c r="D9" s="16" t="str">
        <f ca="1">VLOOKUP(C9,A9:B10,2,FALSE)</f>
        <v>Saint Louis</v>
      </c>
      <c r="Q9" s="23">
        <f ca="1">IF(RAND()&lt;=GETPIVOTDATA("Result",RoundSuccessBySeed!$A$3,"Round","First Round","Home Team Seed",MIN(S9,S10),"Result","Winner"),S9,S10)</f>
        <v>4</v>
      </c>
      <c r="R9" s="24" t="str">
        <f ca="1">VLOOKUP(Q9,S9:T10,2,FALSE)</f>
        <v>Michigan</v>
      </c>
      <c r="S9" s="21">
        <v>4</v>
      </c>
      <c r="T9" s="22" t="str">
        <f>'2013Seeding'!E7</f>
        <v>Michigan</v>
      </c>
    </row>
    <row r="10" spans="1:20" ht="15.75" thickBot="1" x14ac:dyDescent="0.3">
      <c r="A10" s="15">
        <v>13</v>
      </c>
      <c r="B10" s="16" t="str">
        <f>'2013Seeding'!B8</f>
        <v>New Mexico St</v>
      </c>
      <c r="G10" s="13">
        <f ca="1">IF(RAND()&lt;=GETPIVOTDATA("Winning Seed Relative",RoundSuccessByRelativeSeed!$A$3,"Round","Elite Eight","Winning Seed Relative",IF(E6&gt;E7,"Higher","Lower")),E6,E7)</f>
        <v>4</v>
      </c>
      <c r="H10" s="14" t="str">
        <f ca="1">VLOOKUP(G10,E6:F7,2, FALSE)</f>
        <v>Saint Louis</v>
      </c>
      <c r="M10" s="21">
        <f ca="1">IF(RAND()&lt;=GETPIVOTDATA("Winning Seed Relative",RoundSuccessByRelativeSeed!$A$3,"Round","Elite Eight","Winning Seed Relative",IF(O6&gt;O7,"Higher","Lower")),O6,O7)</f>
        <v>1</v>
      </c>
      <c r="N10" s="22" t="str">
        <f ca="1">VLOOKUP(M10,O6:P7,2, FALSE)</f>
        <v>Kansas</v>
      </c>
      <c r="S10" s="23">
        <v>13</v>
      </c>
      <c r="T10" s="24" t="str">
        <f>'2013Seeding'!E8</f>
        <v>South Dakota St</v>
      </c>
    </row>
    <row r="11" spans="1:20" ht="15.75" thickBot="1" x14ac:dyDescent="0.3">
      <c r="A11" s="13">
        <v>6</v>
      </c>
      <c r="B11" s="14" t="str">
        <f>'2013Seeding'!B9</f>
        <v>Memphis</v>
      </c>
      <c r="G11" s="15">
        <f ca="1">IF(RAND()&lt;=GETPIVOTDATA("Winning Seed Relative",RoundSuccessByRelativeSeed!$A$3,"Round","Elite Eight","Winning Seed Relative",IF(E14&gt;E15,"Higher","Lower")),E14,E15)</f>
        <v>2</v>
      </c>
      <c r="H11" s="16" t="str">
        <f ca="1">VLOOKUP(G11,E14:F15,2,FALSE)</f>
        <v>Duke</v>
      </c>
      <c r="M11" s="23">
        <f ca="1">IF(RAND()&lt;=GETPIVOTDATA("Winning Seed Relative",RoundSuccessByRelativeSeed!$A$3,"Round","Elite Eight","Winning Seed Relative",IF(O14&gt;O15,"Higher","Lower")),O14,O15)</f>
        <v>3</v>
      </c>
      <c r="N11" s="24" t="str">
        <f ca="1">VLOOKUP(M11,O14:P15,2,FALSE)</f>
        <v>Florida</v>
      </c>
      <c r="S11" s="21">
        <v>6</v>
      </c>
      <c r="T11" s="22" t="str">
        <f>'2013Seeding'!E9</f>
        <v>UCLA</v>
      </c>
    </row>
    <row r="12" spans="1:20" ht="15.75" thickBot="1" x14ac:dyDescent="0.3">
      <c r="A12" s="15">
        <v>11</v>
      </c>
      <c r="B12" s="16" t="str">
        <f>'2013Seeding'!B10</f>
        <v>Rnd1 Winner</v>
      </c>
      <c r="C12" s="13">
        <f ca="1">IF(RAND()&lt;=GETPIVOTDATA("Result",RoundSuccessBySeed!$A$3,"Round","First Round","Home Team Seed",MIN(A11,A12),"Result","Winner"),A11,A12)</f>
        <v>11</v>
      </c>
      <c r="D12" s="14" t="str">
        <f ca="1">VLOOKUP(C12,A11:B12,2,FALSE)</f>
        <v>Rnd1 Winner</v>
      </c>
      <c r="Q12" s="21">
        <f ca="1">IF(RAND()&lt;=GETPIVOTDATA("Result",RoundSuccessBySeed!$A$3,"Round","First Round","Home Team Seed",MIN(S11,S12),"Result","Winner"),S11,S12)</f>
        <v>6</v>
      </c>
      <c r="R12" s="22" t="str">
        <f ca="1">VLOOKUP(Q12,S11:T12,2,FALSE)</f>
        <v>UCLA</v>
      </c>
      <c r="S12" s="23">
        <v>11</v>
      </c>
      <c r="T12" s="24" t="str">
        <f>'2013Seeding'!E10</f>
        <v>Minnesota</v>
      </c>
    </row>
    <row r="13" spans="1:20" ht="15.75" thickBot="1" x14ac:dyDescent="0.3">
      <c r="A13" s="13">
        <v>3</v>
      </c>
      <c r="B13" s="14" t="str">
        <f>'2013Seeding'!B11</f>
        <v>Michigan St</v>
      </c>
      <c r="C13" s="15">
        <f ca="1">IF(RAND()&lt;=GETPIVOTDATA("Result",RoundSuccessBySeed!$A$3,"Round","First Round","Home Team Seed",MIN(A13,A14),"Result","Winner"),A13,A14)</f>
        <v>14</v>
      </c>
      <c r="D13" s="16" t="str">
        <f ca="1">VLOOKUP(C13,A13:B14,2,FALSE)</f>
        <v>Valparaiso</v>
      </c>
      <c r="Q13" s="23">
        <f ca="1">IF(RAND()&lt;=GETPIVOTDATA("Result",RoundSuccessBySeed!$A$3,"Round","First Round","Home Team Seed",MIN(S13,S14),"Result","Winner"),S13,S14)</f>
        <v>3</v>
      </c>
      <c r="R13" s="24" t="str">
        <f ca="1">VLOOKUP(Q13,S13:T14,2,FALSE)</f>
        <v>Florida</v>
      </c>
      <c r="S13" s="21">
        <v>3</v>
      </c>
      <c r="T13" s="22" t="str">
        <f>'2013Seeding'!E11</f>
        <v>Florida</v>
      </c>
    </row>
    <row r="14" spans="1:20" ht="15.75" thickBot="1" x14ac:dyDescent="0.3">
      <c r="A14" s="15">
        <v>14</v>
      </c>
      <c r="B14" s="16" t="str">
        <f>'2013Seeding'!B12</f>
        <v>Valparaiso</v>
      </c>
      <c r="E14" s="13">
        <f ca="1">IF(RAND()&lt;=GETPIVOTDATA("Result",RoundSuccessBySeed!$A$3,"Round","Second Round","Home Team Seed",MIN(C12,C13),"Result","Winner"),C12,C13)</f>
        <v>11</v>
      </c>
      <c r="F14" s="14" t="str">
        <f ca="1">VLOOKUP(E14,C12:D13,2, FALSE)</f>
        <v>Rnd1 Winner</v>
      </c>
      <c r="O14" s="21">
        <f ca="1">IF(RAND()&lt;=GETPIVOTDATA("Result",RoundSuccessBySeed!$A$3,"Round","Second Round","Home Team Seed",MIN(Q12,Q13),"Result","Winner"),Q12,Q13)</f>
        <v>3</v>
      </c>
      <c r="P14" s="22" t="str">
        <f ca="1">VLOOKUP(O14,Q12:R13,2, FALSE)</f>
        <v>Florida</v>
      </c>
      <c r="S14" s="23">
        <v>14</v>
      </c>
      <c r="T14" s="24" t="str">
        <f>'2013Seeding'!E12</f>
        <v>Northwestern St</v>
      </c>
    </row>
    <row r="15" spans="1:20" ht="15.75" thickBot="1" x14ac:dyDescent="0.3">
      <c r="A15" s="13">
        <v>7</v>
      </c>
      <c r="B15" s="14" t="str">
        <f>'2013Seeding'!B13</f>
        <v>Creighton</v>
      </c>
      <c r="E15" s="15">
        <f ca="1">IF(RAND()&lt;=GETPIVOTDATA("Result",RoundSuccessBySeed!$A$3,"Round","Second Round","Home Team Seed",MIN(C16,C17),"Result","Winner"),C16,C17)</f>
        <v>2</v>
      </c>
      <c r="F15" s="16" t="str">
        <f ca="1">VLOOKUP(E15,C16:D17,2,FALSE)</f>
        <v>Duke</v>
      </c>
      <c r="O15" s="23">
        <f ca="1">IF(RAND()&lt;=GETPIVOTDATA("Result",RoundSuccessBySeed!$A$3,"Round","Second Round","Home Team Seed",MIN(Q16,Q17),"Result","Winner"),Q16,Q17)</f>
        <v>2</v>
      </c>
      <c r="P15" s="24" t="str">
        <f ca="1">VLOOKUP(O15,Q16:R17,2,FALSE)</f>
        <v>Georgetown</v>
      </c>
      <c r="S15" s="21">
        <v>7</v>
      </c>
      <c r="T15" s="22" t="str">
        <f>'2013Seeding'!E13</f>
        <v>San Diego St</v>
      </c>
    </row>
    <row r="16" spans="1:20" ht="15.75" thickBot="1" x14ac:dyDescent="0.3">
      <c r="A16" s="15">
        <v>10</v>
      </c>
      <c r="B16" s="16" t="str">
        <f>'2013Seeding'!B14</f>
        <v>Cincinnati</v>
      </c>
      <c r="C16" s="13">
        <f ca="1">IF(RAND()&lt;=GETPIVOTDATA("Result",RoundSuccessBySeed!$A$3,"Round","First Round","Home Team Seed",MIN(A15,A16),"Result","Winner"),A15,A16)</f>
        <v>7</v>
      </c>
      <c r="D16" s="14" t="str">
        <f ca="1">VLOOKUP(C16,A15:B16,2,FALSE)</f>
        <v>Creighton</v>
      </c>
      <c r="J16" s="41">
        <f ca="1">IF(RAND()&lt;=GETPIVOTDATA("Winning Seed Relative",RoundSuccessByRelativeSeed!$A$3,"Round","National Championship","Winning Seed Relative",IF(J19&gt;J20,"Higher","Lower")),J19,J20)</f>
        <v>4</v>
      </c>
      <c r="K16" s="42" t="str">
        <f ca="1">VLOOKUP(J16,J19:K20,2, FALSE)</f>
        <v>Saint Louis</v>
      </c>
      <c r="Q16" s="21">
        <f ca="1">IF(RAND()&lt;=GETPIVOTDATA("Result",RoundSuccessBySeed!$A$3,"Round","First Round","Home Team Seed",MIN(S15,S16),"Result","Winner"),S15,S16)</f>
        <v>10</v>
      </c>
      <c r="R16" s="22" t="str">
        <f ca="1">VLOOKUP(Q16,S15:T16,2,FALSE)</f>
        <v>Oklahoma</v>
      </c>
      <c r="S16" s="23">
        <v>10</v>
      </c>
      <c r="T16" s="24" t="str">
        <f>'2013Seeding'!E14</f>
        <v>Oklahoma</v>
      </c>
    </row>
    <row r="17" spans="1:20" ht="15.75" thickBot="1" x14ac:dyDescent="0.3">
      <c r="A17" s="13">
        <v>2</v>
      </c>
      <c r="B17" s="14" t="str">
        <f>'2013Seeding'!B15</f>
        <v>Duke</v>
      </c>
      <c r="C17" s="15">
        <f ca="1">IF(RAND()&lt;=GETPIVOTDATA("Result",RoundSuccessBySeed!$A$3,"Round","First Round","Home Team Seed",MIN(A17,A18),"Result","Winner"),A17,A18)</f>
        <v>2</v>
      </c>
      <c r="D17" s="16" t="str">
        <f ca="1">VLOOKUP(C17,A17:B18,2,FALSE)</f>
        <v>Duke</v>
      </c>
      <c r="Q17" s="23">
        <f ca="1">IF(RAND()&lt;=GETPIVOTDATA("Result",RoundSuccessBySeed!$A$3,"Round","First Round","Home Team Seed",MIN(S17,S18),"Result","Winner"),S17,S18)</f>
        <v>2</v>
      </c>
      <c r="R17" s="24" t="str">
        <f ca="1">VLOOKUP(Q17,S17:T18,2,FALSE)</f>
        <v>Georgetown</v>
      </c>
      <c r="S17" s="21">
        <v>2</v>
      </c>
      <c r="T17" s="22" t="str">
        <f>'2013Seeding'!E15</f>
        <v>Georgetown</v>
      </c>
    </row>
    <row r="18" spans="1:20" ht="15.75" thickBot="1" x14ac:dyDescent="0.3">
      <c r="A18" s="15">
        <v>15</v>
      </c>
      <c r="B18" s="16" t="str">
        <f>'2013Seeding'!B16</f>
        <v>Albany</v>
      </c>
      <c r="S18" s="23">
        <v>15</v>
      </c>
      <c r="T18" s="24" t="str">
        <f>'2013Seeding'!E16</f>
        <v>Florida Gulf Coast</v>
      </c>
    </row>
    <row r="19" spans="1:20" x14ac:dyDescent="0.25">
      <c r="G19" s="9">
        <f ca="1">IF(RAND()&lt;=GETPIVOTDATA("Winning Seed Relative",RoundSuccessByRelativeSeed!$A$3,"Round","Elite Eight","Winning Seed Relative",IF(G10&gt;G11,"Higher","Lower")),G10,G11)</f>
        <v>4</v>
      </c>
      <c r="H19" s="10" t="str">
        <f ca="1">VLOOKUP(G19,G10:H11,2, FALSE)</f>
        <v>Saint Louis</v>
      </c>
      <c r="J19" s="5">
        <f ca="1">IF(RAND()&lt;=GETPIVOTDATA("Winning Seed Relative",RoundSuccessByRelativeSeed!$A$3,"Round","Final Four","Winning Seed Relative",IF(G19&gt;G20,"Higher","Lower")),G19,G20)</f>
        <v>4</v>
      </c>
      <c r="K19" s="6" t="str">
        <f ca="1">VLOOKUP(J19,G19:H20,2, FALSE)</f>
        <v>Saint Louis</v>
      </c>
      <c r="M19" s="9">
        <f ca="1">IF(RAND()&lt;=GETPIVOTDATA("Winning Seed Relative",RoundSuccessByRelativeSeed!$A$3,"Round","Elite Eight","Winning Seed Relative",IF(M10&gt;M11,"Higher","Lower")),M10,M11)</f>
        <v>1</v>
      </c>
      <c r="N19" s="10" t="str">
        <f ca="1">VLOOKUP(M19,M10:N11,2, FALSE)</f>
        <v>Kansas</v>
      </c>
    </row>
    <row r="20" spans="1:20" ht="15.75" thickBot="1" x14ac:dyDescent="0.3">
      <c r="G20" s="11">
        <f ca="1">IF(RAND()&lt;=GETPIVOTDATA("Winning Seed Relative",RoundSuccessByRelativeSeed!$A$3,"Round","Elite Eight","Winning Seed Relative",IF(G28&gt;G29,"Higher","Lower")),G28,G29)</f>
        <v>6</v>
      </c>
      <c r="H20" s="12" t="str">
        <f ca="1">VLOOKUP(G20,G28:H29,2,FALSE)</f>
        <v>Arizona</v>
      </c>
      <c r="J20" s="7">
        <f ca="1">IF(RAND()&lt;=GETPIVOTDATA("Winning Seed Relative",RoundSuccessByRelativeSeed!$A$3,"Round","Final Four","Winning Seed Relative",IF(M19&gt;M20,"Higher","Lower")),M19,M20)</f>
        <v>1</v>
      </c>
      <c r="K20" s="8" t="str">
        <f ca="1">VLOOKUP(J20,M19:N20,2,FALSE)</f>
        <v>Kansas</v>
      </c>
      <c r="M20" s="11">
        <f ca="1">IF(RAND()&lt;=GETPIVOTDATA("Winning Seed Relative",RoundSuccessByRelativeSeed!$A$3,"Round","Elite Eight","Winning Seed Relative",IF(M28&gt;M29,"Higher","Lower")),M28,M29)</f>
        <v>4</v>
      </c>
      <c r="N20" s="12" t="str">
        <f ca="1">VLOOKUP(M20,M28:N29,2,FALSE)</f>
        <v>Syracuse</v>
      </c>
    </row>
    <row r="21" spans="1:20" ht="15.75" thickBot="1" x14ac:dyDescent="0.3">
      <c r="A21" s="17">
        <v>1</v>
      </c>
      <c r="B21" s="18" t="str">
        <f>'2013Seeding'!B19</f>
        <v>Gonzaga</v>
      </c>
      <c r="S21" s="25">
        <v>1</v>
      </c>
      <c r="T21" s="26" t="str">
        <f>'2013Seeding'!E19</f>
        <v>Indiana</v>
      </c>
    </row>
    <row r="22" spans="1:20" ht="15.75" thickBot="1" x14ac:dyDescent="0.3">
      <c r="A22" s="19">
        <v>16</v>
      </c>
      <c r="B22" s="20" t="str">
        <f>'2013Seeding'!B20</f>
        <v>Southern</v>
      </c>
      <c r="C22" s="17">
        <f ca="1">IF(RAND()&lt;=GETPIVOTDATA("Result",RoundSuccessBySeed!$A$3,"Round","First Round","Home Team Seed",MIN(A21,A22),"Result","Winner"),A21,A22)</f>
        <v>1</v>
      </c>
      <c r="D22" s="18" t="str">
        <f ca="1">VLOOKUP(C22,A21:B22,2,FALSE)</f>
        <v>Gonzaga</v>
      </c>
      <c r="Q22" s="25">
        <f ca="1">IF(RAND()&lt;=GETPIVOTDATA("Result",RoundSuccessBySeed!$A$3,"Round","First Round","Home Team Seed",MIN(S21,S22),"Result","Winner"),S21,S22)</f>
        <v>1</v>
      </c>
      <c r="R22" s="26" t="str">
        <f ca="1">VLOOKUP(Q22,S21:T22,2,FALSE)</f>
        <v>Indiana</v>
      </c>
      <c r="S22" s="27">
        <v>16</v>
      </c>
      <c r="T22" s="28" t="str">
        <f>'2013Seeding'!E20</f>
        <v>Rnd1 Winner</v>
      </c>
    </row>
    <row r="23" spans="1:20" ht="15.75" thickBot="1" x14ac:dyDescent="0.3">
      <c r="A23" s="17">
        <v>8</v>
      </c>
      <c r="B23" s="18" t="str">
        <f>'2013Seeding'!B21</f>
        <v>Pittsburgh</v>
      </c>
      <c r="C23" s="19">
        <f ca="1">IF(RAND()&lt;=GETPIVOTDATA("Result",RoundSuccessBySeed!$A$3,"Round","First Round","Home Team Seed",MIN(A23,A24),"Result","Winner"),A23,A24)</f>
        <v>9</v>
      </c>
      <c r="D23" s="20" t="str">
        <f ca="1">VLOOKUP(C23,A23:B24,2,FALSE)</f>
        <v>Wichita St</v>
      </c>
      <c r="Q23" s="27">
        <f ca="1">IF(RAND()&lt;=GETPIVOTDATA("Result",RoundSuccessBySeed!$A$3,"Round","First Round","Home Team Seed",MIN(S23,S24),"Result","Winner"),S23,S24)</f>
        <v>9</v>
      </c>
      <c r="R23" s="28" t="str">
        <f ca="1">VLOOKUP(Q23,S23:T24,2,FALSE)</f>
        <v>Temple</v>
      </c>
      <c r="S23" s="25">
        <v>8</v>
      </c>
      <c r="T23" s="26" t="str">
        <f>'2013Seeding'!E21</f>
        <v>NC State</v>
      </c>
    </row>
    <row r="24" spans="1:20" ht="15.75" thickBot="1" x14ac:dyDescent="0.3">
      <c r="A24" s="19">
        <v>9</v>
      </c>
      <c r="B24" s="20" t="str">
        <f>'2013Seeding'!B22</f>
        <v>Wichita St</v>
      </c>
      <c r="E24" s="17">
        <f ca="1">IF(RAND()&lt;=GETPIVOTDATA("Result",RoundSuccessBySeed!$A$3,"Round","Second Round","Home Team Seed",MIN(C22,C23),"Result","Winner"),C22,C23)</f>
        <v>9</v>
      </c>
      <c r="F24" s="18" t="str">
        <f ca="1">VLOOKUP(E24,C22:D23,2, FALSE)</f>
        <v>Wichita St</v>
      </c>
      <c r="O24" s="25">
        <f ca="1">IF(RAND()&lt;=GETPIVOTDATA("Result",RoundSuccessBySeed!$A$3,"Round","Second Round","Home Team Seed",MIN(Q22,Q23),"Result","Winner"),Q22,Q23)</f>
        <v>1</v>
      </c>
      <c r="P24" s="26" t="str">
        <f ca="1">VLOOKUP(O24,Q22:R23,2, FALSE)</f>
        <v>Indiana</v>
      </c>
      <c r="S24" s="27">
        <v>9</v>
      </c>
      <c r="T24" s="28" t="str">
        <f>'2013Seeding'!E22</f>
        <v>Temple</v>
      </c>
    </row>
    <row r="25" spans="1:20" ht="15.75" thickBot="1" x14ac:dyDescent="0.3">
      <c r="A25" s="17">
        <v>5</v>
      </c>
      <c r="B25" s="18" t="str">
        <f>'2013Seeding'!B23</f>
        <v>Wisconsin</v>
      </c>
      <c r="E25" s="19">
        <f ca="1">IF(RAND()&lt;=GETPIVOTDATA("Result",RoundSuccessBySeed!$A$3,"Round","Second Round","Home Team Seed",MIN(C26,C27),"Result","Winner"),C26,C27)</f>
        <v>4</v>
      </c>
      <c r="F25" s="20" t="str">
        <f ca="1">VLOOKUP(E25,C26:D27,2,FALSE)</f>
        <v>Kansas St</v>
      </c>
      <c r="O25" s="27">
        <f ca="1">IF(RAND()&lt;=GETPIVOTDATA("Result",RoundSuccessBySeed!$A$3,"Round","Second Round","Home Team Seed",MIN(Q26,Q27),"Result","Winner"),Q26,Q27)</f>
        <v>4</v>
      </c>
      <c r="P25" s="28" t="str">
        <f ca="1">VLOOKUP(O25,Q26:R27,2,FALSE)</f>
        <v>Syracuse</v>
      </c>
      <c r="S25" s="25">
        <v>5</v>
      </c>
      <c r="T25" s="26" t="str">
        <f>'2013Seeding'!E23</f>
        <v>UNLV</v>
      </c>
    </row>
    <row r="26" spans="1:20" ht="15.75" thickBot="1" x14ac:dyDescent="0.3">
      <c r="A26" s="19">
        <v>12</v>
      </c>
      <c r="B26" s="20" t="str">
        <f>'2013Seeding'!B24</f>
        <v>Ole Miss</v>
      </c>
      <c r="C26" s="17">
        <f ca="1">IF(RAND()&lt;=GETPIVOTDATA("Result",RoundSuccessBySeed!$A$3,"Round","First Round","Home Team Seed",MIN(A25,A26),"Result","Winner"),A25,A26)</f>
        <v>12</v>
      </c>
      <c r="D26" s="18" t="str">
        <f ca="1">VLOOKUP(C26,A25:B26,2,FALSE)</f>
        <v>Ole Miss</v>
      </c>
      <c r="Q26" s="25">
        <f ca="1">IF(RAND()&lt;=GETPIVOTDATA("Result",RoundSuccessBySeed!$A$3,"Round","First Round","Home Team Seed",MIN(S25,S26),"Result","Winner"),S25,S26)</f>
        <v>12</v>
      </c>
      <c r="R26" s="26" t="str">
        <f ca="1">VLOOKUP(Q26,S25:T26,2,FALSE)</f>
        <v>California</v>
      </c>
      <c r="S26" s="27">
        <v>12</v>
      </c>
      <c r="T26" s="28" t="str">
        <f>'2013Seeding'!E24</f>
        <v>California</v>
      </c>
    </row>
    <row r="27" spans="1:20" ht="15.75" thickBot="1" x14ac:dyDescent="0.3">
      <c r="A27" s="17">
        <v>4</v>
      </c>
      <c r="B27" s="18" t="str">
        <f>'2013Seeding'!B25</f>
        <v>Kansas St</v>
      </c>
      <c r="C27" s="19">
        <f ca="1">IF(RAND()&lt;=GETPIVOTDATA("Result",RoundSuccessBySeed!$A$3,"Round","First Round","Home Team Seed",MIN(A27,A28),"Result","Winner"),A27,A28)</f>
        <v>4</v>
      </c>
      <c r="D27" s="20" t="str">
        <f ca="1">VLOOKUP(C27,A27:B28,2,FALSE)</f>
        <v>Kansas St</v>
      </c>
      <c r="Q27" s="27">
        <f ca="1">IF(RAND()&lt;=GETPIVOTDATA("Result",RoundSuccessBySeed!$A$3,"Round","First Round","Home Team Seed",MIN(S27,S28),"Result","Winner"),S27,S28)</f>
        <v>4</v>
      </c>
      <c r="R27" s="28" t="str">
        <f ca="1">VLOOKUP(Q27,S27:T28,2,FALSE)</f>
        <v>Syracuse</v>
      </c>
      <c r="S27" s="25">
        <v>4</v>
      </c>
      <c r="T27" s="26" t="str">
        <f>'2013Seeding'!E25</f>
        <v>Syracuse</v>
      </c>
    </row>
    <row r="28" spans="1:20" ht="15.75" thickBot="1" x14ac:dyDescent="0.3">
      <c r="A28" s="19">
        <v>13</v>
      </c>
      <c r="B28" s="20" t="str">
        <f>'2013Seeding'!B26</f>
        <v>Rnd1 Winner</v>
      </c>
      <c r="G28" s="17">
        <f ca="1">IF(RAND()&lt;=GETPIVOTDATA("Winning Seed Relative",RoundSuccessByRelativeSeed!$A$3,"Round","Elite Eight","Winning Seed Relative",IF(E24&gt;E25,"Higher","Lower")),E24,E25)</f>
        <v>9</v>
      </c>
      <c r="H28" s="18" t="str">
        <f ca="1">VLOOKUP(G28,E24:F25,2, FALSE)</f>
        <v>Wichita St</v>
      </c>
      <c r="M28" s="25">
        <f ca="1">IF(RAND()&lt;=GETPIVOTDATA("Winning Seed Relative",RoundSuccessByRelativeSeed!$A$3,"Round","Elite Eight","Winning Seed Relative",IF(O24&gt;O25,"Higher","Lower")),O24,O25)</f>
        <v>4</v>
      </c>
      <c r="N28" s="26" t="str">
        <f ca="1">VLOOKUP(M28,O24:P25,2, FALSE)</f>
        <v>Syracuse</v>
      </c>
      <c r="S28" s="27">
        <v>13</v>
      </c>
      <c r="T28" s="28" t="str">
        <f>'2013Seeding'!E26</f>
        <v>Montana</v>
      </c>
    </row>
    <row r="29" spans="1:20" ht="15.75" thickBot="1" x14ac:dyDescent="0.3">
      <c r="A29" s="17">
        <v>6</v>
      </c>
      <c r="B29" s="18" t="str">
        <f>'2013Seeding'!B27</f>
        <v>Arizona</v>
      </c>
      <c r="G29" s="19">
        <f ca="1">IF(RAND()&lt;=GETPIVOTDATA("Winning Seed Relative",RoundSuccessByRelativeSeed!$A$3,"Round","Elite Eight","Winning Seed Relative",IF(E32&gt;E33,"Higher","Lower")),E32,E33)</f>
        <v>6</v>
      </c>
      <c r="H29" s="20" t="str">
        <f ca="1">VLOOKUP(G29,E32:F33,2,FALSE)</f>
        <v>Arizona</v>
      </c>
      <c r="M29" s="27">
        <f ca="1">IF(RAND()&lt;=GETPIVOTDATA("Winning Seed Relative",RoundSuccessByRelativeSeed!$A$3,"Round","Elite Eight","Winning Seed Relative",IF(O32&gt;O33,"Higher","Lower")),O32,O33)</f>
        <v>3</v>
      </c>
      <c r="N29" s="28" t="str">
        <f ca="1">VLOOKUP(M29,O32:P33,2,FALSE)</f>
        <v>Marquette</v>
      </c>
      <c r="S29" s="25">
        <v>6</v>
      </c>
      <c r="T29" s="26" t="str">
        <f>'2013Seeding'!E27</f>
        <v>Butler</v>
      </c>
    </row>
    <row r="30" spans="1:20" ht="15.75" thickBot="1" x14ac:dyDescent="0.3">
      <c r="A30" s="19">
        <v>11</v>
      </c>
      <c r="B30" s="20" t="str">
        <f>'2013Seeding'!B28</f>
        <v>Belmont</v>
      </c>
      <c r="C30" s="17">
        <f ca="1">IF(RAND()&lt;=GETPIVOTDATA("Result",RoundSuccessBySeed!$A$3,"Round","First Round","Home Team Seed",MIN(A29,A30),"Result","Winner"),A29,A30)</f>
        <v>6</v>
      </c>
      <c r="D30" s="18" t="str">
        <f ca="1">VLOOKUP(C30,A29:B30,2,FALSE)</f>
        <v>Arizona</v>
      </c>
      <c r="Q30" s="25">
        <f ca="1">IF(RAND()&lt;=GETPIVOTDATA("Result",RoundSuccessBySeed!$A$3,"Round","First Round","Home Team Seed",MIN(S29,S30),"Result","Winner"),S29,S30)</f>
        <v>6</v>
      </c>
      <c r="R30" s="26" t="str">
        <f ca="1">VLOOKUP(Q30,S29:T30,2,FALSE)</f>
        <v>Butler</v>
      </c>
      <c r="S30" s="27">
        <v>11</v>
      </c>
      <c r="T30" s="28" t="str">
        <f>'2013Seeding'!E28</f>
        <v>Bucknell</v>
      </c>
    </row>
    <row r="31" spans="1:20" ht="15.75" thickBot="1" x14ac:dyDescent="0.3">
      <c r="A31" s="17">
        <v>3</v>
      </c>
      <c r="B31" s="18" t="str">
        <f>'2013Seeding'!B29</f>
        <v>New Mexico</v>
      </c>
      <c r="C31" s="19">
        <f ca="1">IF(RAND()&lt;=GETPIVOTDATA("Result",RoundSuccessBySeed!$A$3,"Round","First Round","Home Team Seed",MIN(A31,A32),"Result","Winner"),A31,A32)</f>
        <v>14</v>
      </c>
      <c r="D31" s="20" t="str">
        <f ca="1">VLOOKUP(C31,A31:B32,2,FALSE)</f>
        <v>Harvard</v>
      </c>
      <c r="Q31" s="27">
        <f ca="1">IF(RAND()&lt;=GETPIVOTDATA("Result",RoundSuccessBySeed!$A$3,"Round","First Round","Home Team Seed",MIN(S31,S32),"Result","Winner"),S31,S32)</f>
        <v>3</v>
      </c>
      <c r="R31" s="28" t="str">
        <f ca="1">VLOOKUP(Q31,S31:T32,2,FALSE)</f>
        <v>Marquette</v>
      </c>
      <c r="S31" s="25">
        <v>3</v>
      </c>
      <c r="T31" s="26" t="str">
        <f>'2013Seeding'!E29</f>
        <v>Marquette</v>
      </c>
    </row>
    <row r="32" spans="1:20" ht="15.75" thickBot="1" x14ac:dyDescent="0.3">
      <c r="A32" s="19">
        <v>14</v>
      </c>
      <c r="B32" s="20" t="str">
        <f>'2013Seeding'!B30</f>
        <v>Harvard</v>
      </c>
      <c r="E32" s="17">
        <f ca="1">IF(RAND()&lt;=GETPIVOTDATA("Result",RoundSuccessBySeed!$A$3,"Round","Second Round","Home Team Seed",MIN(C30,C31),"Result","Winner"),C30,C31)</f>
        <v>6</v>
      </c>
      <c r="F32" s="18" t="str">
        <f ca="1">VLOOKUP(E32,C30:D31,2, FALSE)</f>
        <v>Arizona</v>
      </c>
      <c r="O32" s="25">
        <f ca="1">IF(RAND()&lt;=GETPIVOTDATA("Result",RoundSuccessBySeed!$A$3,"Round","Second Round","Home Team Seed",MIN(Q30,Q31),"Result","Winner"),Q30,Q31)</f>
        <v>3</v>
      </c>
      <c r="P32" s="26" t="str">
        <f ca="1">VLOOKUP(O32,Q30:R31,2, FALSE)</f>
        <v>Marquette</v>
      </c>
      <c r="S32" s="27">
        <v>14</v>
      </c>
      <c r="T32" s="28" t="str">
        <f>'2013Seeding'!E30</f>
        <v>Davidson</v>
      </c>
    </row>
    <row r="33" spans="1:20" ht="15.75" thickBot="1" x14ac:dyDescent="0.3">
      <c r="A33" s="17">
        <v>7</v>
      </c>
      <c r="B33" s="18" t="str">
        <f>'2013Seeding'!B31</f>
        <v>Notre Dame</v>
      </c>
      <c r="E33" s="19">
        <f ca="1">IF(RAND()&lt;=GETPIVOTDATA("Result",RoundSuccessBySeed!$A$3,"Round","Second Round","Home Team Seed",MIN(C34,C35),"Result","Winner"),C34,C35)</f>
        <v>2</v>
      </c>
      <c r="F33" s="20" t="str">
        <f ca="1">VLOOKUP(E33,C34:D35,2,FALSE)</f>
        <v>Ohio St</v>
      </c>
      <c r="O33" s="27">
        <f ca="1">IF(RAND()&lt;=GETPIVOTDATA("Result",RoundSuccessBySeed!$A$3,"Round","Second Round","Home Team Seed",MIN(Q34,Q35),"Result","Winner"),Q34,Q35)</f>
        <v>2</v>
      </c>
      <c r="P33" s="28" t="str">
        <f ca="1">VLOOKUP(O33,Q34:R35,2,FALSE)</f>
        <v>Miami (FL)</v>
      </c>
      <c r="S33" s="25">
        <v>7</v>
      </c>
      <c r="T33" s="26" t="str">
        <f>'2013Seeding'!E31</f>
        <v>Illinois</v>
      </c>
    </row>
    <row r="34" spans="1:20" ht="15.75" thickBot="1" x14ac:dyDescent="0.3">
      <c r="A34" s="19">
        <v>10</v>
      </c>
      <c r="B34" s="20" t="str">
        <f>'2013Seeding'!B32</f>
        <v>Iowa St</v>
      </c>
      <c r="C34" s="17">
        <f ca="1">IF(RAND()&lt;=GETPIVOTDATA("Result",RoundSuccessBySeed!$A$3,"Round","First Round","Home Team Seed",MIN(A33,A34),"Result","Winner"),A33,A34)</f>
        <v>7</v>
      </c>
      <c r="D34" s="18" t="str">
        <f ca="1">VLOOKUP(C34,A33:B34,2,FALSE)</f>
        <v>Notre Dame</v>
      </c>
      <c r="Q34" s="25">
        <f ca="1">IF(RAND()&lt;=GETPIVOTDATA("Result",RoundSuccessBySeed!$A$3,"Round","First Round","Home Team Seed",MIN(S33,S34),"Result","Winner"),S33,S34)</f>
        <v>10</v>
      </c>
      <c r="R34" s="26" t="str">
        <f ca="1">VLOOKUP(Q34,S33:T34,2,FALSE)</f>
        <v>Colorado</v>
      </c>
      <c r="S34" s="27">
        <v>10</v>
      </c>
      <c r="T34" s="28" t="str">
        <f>'2013Seeding'!E32</f>
        <v>Colorado</v>
      </c>
    </row>
    <row r="35" spans="1:20" ht="15.75" thickBot="1" x14ac:dyDescent="0.3">
      <c r="A35" s="17">
        <v>2</v>
      </c>
      <c r="B35" s="18" t="str">
        <f>'2013Seeding'!B33</f>
        <v>Ohio St</v>
      </c>
      <c r="C35" s="19">
        <f ca="1">IF(RAND()&lt;=GETPIVOTDATA("Result",RoundSuccessBySeed!$A$3,"Round","First Round","Home Team Seed",MIN(A35,A36),"Result","Winner"),A35,A36)</f>
        <v>2</v>
      </c>
      <c r="D35" s="20" t="str">
        <f ca="1">VLOOKUP(C35,A35:B36,2,FALSE)</f>
        <v>Ohio St</v>
      </c>
      <c r="Q35" s="27">
        <f ca="1">IF(RAND()&lt;=GETPIVOTDATA("Result",RoundSuccessBySeed!$A$3,"Round","First Round","Home Team Seed",MIN(S35,S36),"Result","Winner"),S35,S36)</f>
        <v>2</v>
      </c>
      <c r="R35" s="28" t="str">
        <f ca="1">VLOOKUP(Q35,S35:T36,2,FALSE)</f>
        <v>Miami (FL)</v>
      </c>
      <c r="S35" s="25">
        <v>2</v>
      </c>
      <c r="T35" s="26" t="str">
        <f>'2013Seeding'!E33</f>
        <v>Miami (FL)</v>
      </c>
    </row>
    <row r="36" spans="1:20" ht="15.75" thickBot="1" x14ac:dyDescent="0.3">
      <c r="A36" s="19">
        <v>15</v>
      </c>
      <c r="B36" s="20" t="str">
        <f>'2013Seeding'!B34</f>
        <v>Iona</v>
      </c>
      <c r="S36" s="27">
        <v>15</v>
      </c>
      <c r="T36" s="28" t="str">
        <f>'2013Seeding'!E34</f>
        <v>Pacific</v>
      </c>
    </row>
    <row r="37" spans="1:20" ht="15.75" thickBot="1" x14ac:dyDescent="0.3"/>
    <row r="38" spans="1:20" ht="27" thickBot="1" x14ac:dyDescent="0.45">
      <c r="A38" s="38" t="s">
        <v>64</v>
      </c>
      <c r="B38" s="39"/>
      <c r="C38" s="39"/>
      <c r="D38" s="39"/>
      <c r="E38" s="39"/>
      <c r="F38" s="39"/>
      <c r="G38" s="39"/>
      <c r="H38" s="40"/>
      <c r="M38" s="29"/>
      <c r="N38" s="30"/>
      <c r="O38" s="30"/>
      <c r="P38" s="30"/>
      <c r="Q38" s="30"/>
      <c r="R38" s="30"/>
      <c r="S38" s="30"/>
      <c r="T38" s="31" t="s">
        <v>65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</vt:lpstr>
      <vt:lpstr>2013Seeding</vt:lpstr>
      <vt:lpstr>RoundSuccessBySeed</vt:lpstr>
      <vt:lpstr>Bracket</vt:lpstr>
      <vt:lpstr>RoundSuccessByRelativeSeed</vt:lpstr>
      <vt:lpstr>Bracket (2)</vt:lpstr>
    </vt:vector>
  </TitlesOfParts>
  <Company>SoftArtisans,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Evans</dc:creator>
  <cp:lastModifiedBy>Chad Evans</cp:lastModifiedBy>
  <dcterms:created xsi:type="dcterms:W3CDTF">2013-03-15T18:42:13Z</dcterms:created>
  <dcterms:modified xsi:type="dcterms:W3CDTF">2013-03-18T21:04:41Z</dcterms:modified>
</cp:coreProperties>
</file>