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315" windowHeight="7740"/>
  </bookViews>
  <sheets>
    <sheet name="Data" sheetId="1" r:id="rId1"/>
    <sheet name="2013Seeding" sheetId="5" r:id="rId2"/>
    <sheet name="RoundSuccessBySeed" sheetId="2" r:id="rId3"/>
    <sheet name="Bracket" sheetId="3" r:id="rId4"/>
    <sheet name="RoundSuccessByRelativeSeed" sheetId="7" r:id="rId5"/>
    <sheet name="Bracket (2)" sheetId="6" r:id="rId6"/>
  </sheets>
  <calcPr calcId="145621"/>
  <pivotCaches>
    <pivotCache cacheId="2" r:id="rId7"/>
    <pivotCache cacheId="3" r:id="rId8"/>
  </pivotCaches>
</workbook>
</file>

<file path=xl/calcChain.xml><?xml version="1.0" encoding="utf-8"?>
<calcChain xmlns="http://schemas.openxmlformats.org/spreadsheetml/2006/main">
  <c r="K2" i="1" l="1"/>
  <c r="J2" i="1"/>
  <c r="I2" i="1"/>
  <c r="T36" i="3" l="1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4" i="6"/>
  <c r="T3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3" i="6"/>
  <c r="Q35" i="6"/>
  <c r="C35" i="6"/>
  <c r="Q34" i="6"/>
  <c r="C34" i="6"/>
  <c r="Q31" i="6"/>
  <c r="C31" i="6"/>
  <c r="Q30" i="6"/>
  <c r="C30" i="6"/>
  <c r="Q27" i="6"/>
  <c r="C27" i="6"/>
  <c r="Q26" i="6"/>
  <c r="C26" i="6"/>
  <c r="Q23" i="6"/>
  <c r="C23" i="6"/>
  <c r="Q22" i="6"/>
  <c r="C22" i="6"/>
  <c r="Q17" i="6"/>
  <c r="C17" i="6"/>
  <c r="Q16" i="6"/>
  <c r="C16" i="6"/>
  <c r="Q13" i="6"/>
  <c r="C13" i="6"/>
  <c r="Q12" i="6"/>
  <c r="C12" i="6"/>
  <c r="Q9" i="6"/>
  <c r="C9" i="6"/>
  <c r="Q8" i="6"/>
  <c r="C8" i="6"/>
  <c r="Q5" i="6"/>
  <c r="C5" i="6"/>
  <c r="Q4" i="6"/>
  <c r="C4" i="6"/>
  <c r="Q17" i="3"/>
  <c r="Q16" i="3"/>
  <c r="Q13" i="3"/>
  <c r="Q12" i="3"/>
  <c r="Q9" i="3"/>
  <c r="Q8" i="3"/>
  <c r="Q5" i="3"/>
  <c r="Q4" i="3"/>
  <c r="Q35" i="3"/>
  <c r="Q31" i="3"/>
  <c r="Q27" i="3"/>
  <c r="Q23" i="3"/>
  <c r="Q34" i="3"/>
  <c r="Q30" i="3"/>
  <c r="Q26" i="3"/>
  <c r="Q22" i="3"/>
  <c r="C35" i="3"/>
  <c r="C34" i="3"/>
  <c r="C31" i="3"/>
  <c r="C30" i="3"/>
  <c r="C27" i="3"/>
  <c r="C26" i="3"/>
  <c r="C23" i="3"/>
  <c r="C22" i="3"/>
  <c r="C17" i="3"/>
  <c r="C13" i="3"/>
  <c r="C9" i="3"/>
  <c r="C16" i="3"/>
  <c r="C12" i="3"/>
  <c r="C8" i="3"/>
  <c r="C5" i="3"/>
  <c r="C4" i="3"/>
  <c r="D4" i="6" l="1"/>
  <c r="R4" i="6"/>
  <c r="D5" i="6"/>
  <c r="R5" i="6"/>
  <c r="D8" i="6"/>
  <c r="R8" i="6"/>
  <c r="D9" i="6"/>
  <c r="R9" i="6"/>
  <c r="D12" i="6"/>
  <c r="R12" i="6"/>
  <c r="D13" i="6"/>
  <c r="R13" i="6"/>
  <c r="D16" i="6"/>
  <c r="R16" i="6"/>
  <c r="D17" i="6"/>
  <c r="R17" i="6"/>
  <c r="D22" i="6"/>
  <c r="R22" i="6"/>
  <c r="D23" i="6"/>
  <c r="R23" i="6"/>
  <c r="D26" i="6"/>
  <c r="R26" i="6"/>
  <c r="D27" i="6"/>
  <c r="R27" i="6"/>
  <c r="D30" i="6"/>
  <c r="R30" i="6"/>
  <c r="D31" i="6"/>
  <c r="R31" i="6"/>
  <c r="D34" i="6"/>
  <c r="R34" i="6"/>
  <c r="D35" i="6"/>
  <c r="R35" i="6"/>
  <c r="R5" i="3"/>
  <c r="R8" i="3"/>
  <c r="R9" i="3"/>
  <c r="R12" i="3"/>
  <c r="R13" i="3"/>
  <c r="R16" i="3"/>
  <c r="R17" i="3"/>
  <c r="R35" i="3"/>
  <c r="R31" i="3"/>
  <c r="R27" i="3"/>
  <c r="R23" i="3"/>
  <c r="R34" i="3"/>
  <c r="R30" i="3"/>
  <c r="R26" i="3"/>
  <c r="R22" i="3"/>
  <c r="D22" i="3"/>
  <c r="D23" i="3"/>
  <c r="D26" i="3"/>
  <c r="D27" i="3"/>
  <c r="D30" i="3"/>
  <c r="D31" i="3"/>
  <c r="D34" i="3"/>
  <c r="D35" i="3"/>
  <c r="D17" i="3"/>
  <c r="D13" i="3"/>
  <c r="D9" i="3"/>
  <c r="D16" i="3"/>
  <c r="D12" i="3"/>
  <c r="D8" i="3"/>
  <c r="D5" i="3"/>
  <c r="D4" i="3"/>
  <c r="O6" i="6"/>
  <c r="O7" i="6"/>
  <c r="E6" i="6"/>
  <c r="E7" i="6"/>
  <c r="E14" i="6"/>
  <c r="O14" i="6"/>
  <c r="E15" i="6"/>
  <c r="O15" i="6"/>
  <c r="E24" i="6"/>
  <c r="O24" i="6"/>
  <c r="E25" i="6"/>
  <c r="O25" i="6"/>
  <c r="E32" i="6"/>
  <c r="O32" i="6"/>
  <c r="E33" i="6"/>
  <c r="O33" i="6"/>
  <c r="O6" i="3"/>
  <c r="O7" i="3"/>
  <c r="O14" i="3"/>
  <c r="O15" i="3"/>
  <c r="O32" i="3"/>
  <c r="O33" i="3"/>
  <c r="O25" i="3"/>
  <c r="O24" i="3"/>
  <c r="E24" i="3"/>
  <c r="E25" i="3"/>
  <c r="E32" i="3"/>
  <c r="E33" i="3"/>
  <c r="E15" i="3"/>
  <c r="E7" i="3"/>
  <c r="E14" i="3"/>
  <c r="E6" i="3"/>
  <c r="P33" i="6" l="1"/>
  <c r="F33" i="6"/>
  <c r="P32" i="6"/>
  <c r="F32" i="6"/>
  <c r="P25" i="6"/>
  <c r="F25" i="6"/>
  <c r="P24" i="6"/>
  <c r="F24" i="6"/>
  <c r="P15" i="6"/>
  <c r="F15" i="6"/>
  <c r="P14" i="6"/>
  <c r="F14" i="6"/>
  <c r="P7" i="6"/>
  <c r="F7" i="6"/>
  <c r="P6" i="6"/>
  <c r="F6" i="6"/>
  <c r="P15" i="3"/>
  <c r="P14" i="3"/>
  <c r="P7" i="3"/>
  <c r="P33" i="3"/>
  <c r="P32" i="3"/>
  <c r="P25" i="3"/>
  <c r="P24" i="3"/>
  <c r="F33" i="3"/>
  <c r="F32" i="3"/>
  <c r="F25" i="3"/>
  <c r="F24" i="3"/>
  <c r="F15" i="3"/>
  <c r="F7" i="3"/>
  <c r="F14" i="3"/>
  <c r="F6" i="3"/>
  <c r="M10" i="6"/>
  <c r="M29" i="6"/>
  <c r="M28" i="6"/>
  <c r="M11" i="6"/>
  <c r="G29" i="6"/>
  <c r="G28" i="6"/>
  <c r="G10" i="6"/>
  <c r="G11" i="6"/>
  <c r="M11" i="3"/>
  <c r="M10" i="3"/>
  <c r="M29" i="3"/>
  <c r="M28" i="3"/>
  <c r="G29" i="3"/>
  <c r="G28" i="3"/>
  <c r="G11" i="3"/>
  <c r="G10" i="3"/>
  <c r="H10" i="6" l="1"/>
  <c r="N10" i="6"/>
  <c r="H11" i="6"/>
  <c r="N11" i="6"/>
  <c r="H28" i="6"/>
  <c r="N28" i="6"/>
  <c r="H29" i="6"/>
  <c r="N29" i="6"/>
  <c r="N11" i="3"/>
  <c r="N29" i="3"/>
  <c r="N28" i="3"/>
  <c r="H28" i="3"/>
  <c r="H29" i="3"/>
  <c r="H11" i="3"/>
  <c r="H10" i="3"/>
  <c r="G19" i="6"/>
  <c r="M20" i="6"/>
  <c r="M19" i="6"/>
  <c r="G20" i="6"/>
  <c r="M20" i="3"/>
  <c r="M19" i="3"/>
  <c r="G20" i="3"/>
  <c r="G19" i="3"/>
  <c r="N20" i="6" l="1"/>
  <c r="H20" i="6"/>
  <c r="N19" i="6"/>
  <c r="H19" i="6"/>
  <c r="H19" i="3"/>
  <c r="N20" i="3"/>
  <c r="H20" i="3"/>
  <c r="R4" i="3"/>
  <c r="P6" i="3"/>
  <c r="N10" i="3"/>
  <c r="N19" i="3" s="1"/>
  <c r="J20" i="6"/>
  <c r="J19" i="6"/>
  <c r="J20" i="3"/>
  <c r="J19" i="3"/>
  <c r="K20" i="6" l="1"/>
  <c r="K19" i="3"/>
  <c r="K20" i="3"/>
  <c r="J16" i="3"/>
  <c r="K16" i="3" l="1"/>
  <c r="K19" i="6"/>
  <c r="J16" i="6"/>
  <c r="K16" i="6" l="1"/>
</calcChain>
</file>

<file path=xl/sharedStrings.xml><?xml version="1.0" encoding="utf-8"?>
<sst xmlns="http://schemas.openxmlformats.org/spreadsheetml/2006/main" count="145" uniqueCount="99">
  <si>
    <t>National Championship</t>
  </si>
  <si>
    <t>Kansas</t>
  </si>
  <si>
    <t>Final Four</t>
  </si>
  <si>
    <t>Louisville</t>
  </si>
  <si>
    <t>Elite Eight</t>
  </si>
  <si>
    <t>Florida</t>
  </si>
  <si>
    <t>Syracuse</t>
  </si>
  <si>
    <t>Sweet 16</t>
  </si>
  <si>
    <t>Indiana</t>
  </si>
  <si>
    <t>Wisconsin</t>
  </si>
  <si>
    <t>Cincinnati</t>
  </si>
  <si>
    <t>Marquette</t>
  </si>
  <si>
    <t>Second Round</t>
  </si>
  <si>
    <t>Georgetown</t>
  </si>
  <si>
    <t>Creighton</t>
  </si>
  <si>
    <t>Gonzaga</t>
  </si>
  <si>
    <t>Colorado</t>
  </si>
  <si>
    <t>New Mexico</t>
  </si>
  <si>
    <t>First Round</t>
  </si>
  <si>
    <t>Belmont</t>
  </si>
  <si>
    <t>Missouri</t>
  </si>
  <si>
    <t>Michigan</t>
  </si>
  <si>
    <t>Duke</t>
  </si>
  <si>
    <t>Notre Dame</t>
  </si>
  <si>
    <t>Temple</t>
  </si>
  <si>
    <t>Memphis</t>
  </si>
  <si>
    <t>Davidson</t>
  </si>
  <si>
    <t>Montana</t>
  </si>
  <si>
    <t>Harvard</t>
  </si>
  <si>
    <t>Western Kentucky</t>
  </si>
  <si>
    <t>UNLV</t>
  </si>
  <si>
    <t>Play-In</t>
  </si>
  <si>
    <t>California</t>
  </si>
  <si>
    <t>Iona</t>
  </si>
  <si>
    <t>Butler</t>
  </si>
  <si>
    <t>Arizona</t>
  </si>
  <si>
    <t>Illinois</t>
  </si>
  <si>
    <t>UCLA</t>
  </si>
  <si>
    <t>Pittsburgh</t>
  </si>
  <si>
    <t>Akron</t>
  </si>
  <si>
    <t>Villanova</t>
  </si>
  <si>
    <t>Bucknell</t>
  </si>
  <si>
    <t>Minnesota</t>
  </si>
  <si>
    <t>Oklahoma</t>
  </si>
  <si>
    <t>Oregon</t>
  </si>
  <si>
    <t>Southern</t>
  </si>
  <si>
    <t>Pacific</t>
  </si>
  <si>
    <t>Valparaiso</t>
  </si>
  <si>
    <t>Year</t>
  </si>
  <si>
    <t>Round</t>
  </si>
  <si>
    <t>Home Team</t>
  </si>
  <si>
    <t>Home Team Score</t>
  </si>
  <si>
    <t>Visit Team</t>
  </si>
  <si>
    <t>Visit Team Score</t>
  </si>
  <si>
    <t>Visit Team Seed</t>
  </si>
  <si>
    <t>Home Team Seed</t>
  </si>
  <si>
    <t>Winner</t>
  </si>
  <si>
    <t>Row Labels</t>
  </si>
  <si>
    <t>Grand Total</t>
  </si>
  <si>
    <t>Loser</t>
  </si>
  <si>
    <t>Result</t>
  </si>
  <si>
    <t>Outcome</t>
  </si>
  <si>
    <t>Column Labels</t>
  </si>
  <si>
    <t>Midwest</t>
  </si>
  <si>
    <t>West</t>
  </si>
  <si>
    <t>East</t>
  </si>
  <si>
    <t>South</t>
  </si>
  <si>
    <t>Rnd1 Winner</t>
  </si>
  <si>
    <t>Colorado St</t>
  </si>
  <si>
    <t>Oklahoma St</t>
  </si>
  <si>
    <t>Saint Louis</t>
  </si>
  <si>
    <t>New Mexico St</t>
  </si>
  <si>
    <t>Michigan St</t>
  </si>
  <si>
    <t>Albany</t>
  </si>
  <si>
    <t>N Carolina</t>
  </si>
  <si>
    <t>VCU</t>
  </si>
  <si>
    <t>South Dakota St</t>
  </si>
  <si>
    <t>Northwestern St</t>
  </si>
  <si>
    <t>San Diego St</t>
  </si>
  <si>
    <t>Florida Gulf Coast</t>
  </si>
  <si>
    <t>Wichita St</t>
  </si>
  <si>
    <t>Ole Miss</t>
  </si>
  <si>
    <t>Kansas St</t>
  </si>
  <si>
    <t>Iowa St</t>
  </si>
  <si>
    <t>Ohio St</t>
  </si>
  <si>
    <t>NC State</t>
  </si>
  <si>
    <t>Miami (FL)</t>
  </si>
  <si>
    <t>Winning Seed</t>
  </si>
  <si>
    <t>Winning Seed Relative</t>
  </si>
  <si>
    <t>Higher</t>
  </si>
  <si>
    <t>Lower</t>
  </si>
  <si>
    <t>%%=Tournament.Year</t>
  </si>
  <si>
    <t>%%=Tournament.Round</t>
  </si>
  <si>
    <t>%%=Tournament.HostTeamSeed</t>
  </si>
  <si>
    <t>%%=Tournament.HostTeam</t>
  </si>
  <si>
    <t>%%=Tournament.HostTeamScore</t>
  </si>
  <si>
    <t>%%=Tournament.VisitTeam</t>
  </si>
  <si>
    <t>%%=Tournament.VisitTeamScore</t>
  </si>
  <si>
    <t>%%=Tournament.VisitTeamSeed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</si>
</sst>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1" fillId="7" borderId="5" xfId="0" applyFont="1" applyFill="1" applyBorder="1"/>
    <xf numFmtId="0" fontId="1" fillId="7" borderId="6" xfId="0" applyFont="1" applyFill="1" applyBorder="1"/>
    <xf numFmtId="0" fontId="1" fillId="7" borderId="7" xfId="0" applyFont="1" applyFill="1" applyBorder="1" applyAlignment="1">
      <alignment horizontal="right"/>
    </xf>
    <xf numFmtId="0" fontId="1" fillId="4" borderId="5" xfId="0" applyFont="1" applyFill="1" applyBorder="1"/>
    <xf numFmtId="0" fontId="1" fillId="4" borderId="6" xfId="0" applyFont="1" applyFill="1" applyBorder="1"/>
    <xf numFmtId="0" fontId="1" fillId="6" borderId="5" xfId="0" applyFont="1" applyFill="1" applyBorder="1"/>
    <xf numFmtId="0" fontId="1" fillId="6" borderId="6" xfId="0" applyFont="1" applyFill="1" applyBorder="1"/>
    <xf numFmtId="0" fontId="1" fillId="6" borderId="7" xfId="0" applyFont="1" applyFill="1" applyBorder="1" applyAlignment="1">
      <alignment horizontal="right"/>
    </xf>
    <xf numFmtId="0" fontId="1" fillId="4" borderId="7" xfId="0" applyFont="1" applyFill="1" applyBorder="1"/>
    <xf numFmtId="0" fontId="1" fillId="5" borderId="5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0" fillId="2" borderId="5" xfId="0" applyFill="1" applyBorder="1" applyAlignment="1">
      <alignment horizontal="right"/>
    </xf>
    <xf numFmtId="0" fontId="0" fillId="2" borderId="7" xfId="0" applyFill="1" applyBorder="1" applyAlignment="1">
      <alignment horizontal="left"/>
    </xf>
  </cellXfs>
  <cellStyles count="1">
    <cellStyle name="Normal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Chad Evans" refreshedDate="41351.426709722225" missingItemsLimit="0" createdVersion="4" refreshedVersion="4" minRefreshableVersion="3" recordCount="1782">
  <cacheSource type="worksheet">
    <worksheetSource ref="A1:I2" sheet="Data"/>
  </cacheSource>
  <cacheFields count="9">
    <cacheField name="Year" numFmtId="0">
      <sharedItems containsSemiMixedTypes="0" containsString="0" containsNumber="1" containsInteger="1" minValue="1985" maxValue="2012"/>
    </cacheField>
    <cacheField name="Round" numFmtId="0">
      <sharedItems count="7">
        <s v="National Championship"/>
        <s v="Final Four"/>
        <s v="Elite Eight"/>
        <s v="Sweet 16"/>
        <s v="Second Round"/>
        <s v="First Round"/>
        <s v="Play-In"/>
      </sharedItems>
    </cacheField>
    <cacheField name="Home Team Seed" numFmtId="0">
      <sharedItems containsSemiMixedTypes="0" containsString="0" containsNumber="1" containsInteger="1" minValue="1" maxValue="16" count="14">
        <n v="1"/>
        <n v="2"/>
        <n v="4"/>
        <n v="3"/>
        <n v="11"/>
        <n v="6"/>
        <n v="7"/>
        <n v="12"/>
        <n v="10"/>
        <n v="5"/>
        <n v="8"/>
        <n v="16"/>
        <n v="14"/>
        <n v="9"/>
      </sharedItems>
    </cacheField>
    <cacheField name="Home Team" numFmtId="0">
      <sharedItems/>
    </cacheField>
    <cacheField name="Home Team Score" numFmtId="0">
      <sharedItems containsSemiMixedTypes="0" containsString="0" containsNumber="1" containsInteger="1" minValue="32" maxValue="149"/>
    </cacheField>
    <cacheField name="Visit Team Seed" numFmtId="0">
      <sharedItems containsSemiMixedTypes="0" containsString="0" containsNumber="1" containsInteger="1" minValue="1" maxValue="16"/>
    </cacheField>
    <cacheField name="Visit Team" numFmtId="0">
      <sharedItems/>
    </cacheField>
    <cacheField name="Visit Team Score" numFmtId="0">
      <sharedItems containsSemiMixedTypes="0" containsString="0" containsNumber="1" containsInteger="1" minValue="29" maxValue="123"/>
    </cacheField>
    <cacheField name="Result" numFmtId="0">
      <sharedItems count="2">
        <s v="Winner"/>
        <s v="Los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Chad Evans" refreshedDate="41351.582556597219" missingItemsLimit="0" createdVersion="4" refreshedVersion="4" minRefreshableVersion="3" recordCount="1782">
  <cacheSource type="worksheet">
    <worksheetSource ref="A1:K2" sheet="Data"/>
  </cacheSource>
  <cacheFields count="11">
    <cacheField name="Year" numFmtId="0">
      <sharedItems containsSemiMixedTypes="0" containsString="0" containsNumber="1" containsInteger="1" minValue="1985" maxValue="2012" count="28">
        <n v="2012"/>
        <n v="2011"/>
        <n v="2010"/>
        <n v="2009"/>
        <n v="2008"/>
        <n v="2007"/>
        <n v="2006"/>
        <n v="2005"/>
        <n v="2004"/>
        <n v="2003"/>
        <n v="2002"/>
        <n v="2001"/>
        <n v="2000"/>
        <n v="1999"/>
        <n v="1998"/>
        <n v="1997"/>
        <n v="1996"/>
        <n v="1995"/>
        <n v="1994"/>
        <n v="1993"/>
        <n v="1992"/>
        <n v="1991"/>
        <n v="1990"/>
        <n v="1989"/>
        <n v="1988"/>
        <n v="1987"/>
        <n v="1986"/>
        <n v="1985"/>
      </sharedItems>
    </cacheField>
    <cacheField name="Round" numFmtId="0">
      <sharedItems count="7">
        <s v="National Championship"/>
        <s v="Final Four"/>
        <s v="Elite Eight"/>
        <s v="Sweet 16"/>
        <s v="Second Round"/>
        <s v="First Round"/>
        <s v="Play-In"/>
      </sharedItems>
    </cacheField>
    <cacheField name="Home Team Seed" numFmtId="0">
      <sharedItems containsSemiMixedTypes="0" containsString="0" containsNumber="1" containsInteger="1" minValue="1" maxValue="16"/>
    </cacheField>
    <cacheField name="Home Team" numFmtId="0">
      <sharedItems/>
    </cacheField>
    <cacheField name="Home Team Score" numFmtId="0">
      <sharedItems containsSemiMixedTypes="0" containsString="0" containsNumber="1" containsInteger="1" minValue="32" maxValue="149"/>
    </cacheField>
    <cacheField name="Visit Team Seed" numFmtId="0">
      <sharedItems containsSemiMixedTypes="0" containsString="0" containsNumber="1" containsInteger="1" minValue="1" maxValue="16"/>
    </cacheField>
    <cacheField name="Visit Team" numFmtId="0">
      <sharedItems/>
    </cacheField>
    <cacheField name="Visit Team Score" numFmtId="0">
      <sharedItems containsSemiMixedTypes="0" containsString="0" containsNumber="1" containsInteger="1" minValue="29" maxValue="123"/>
    </cacheField>
    <cacheField name="Result" numFmtId="0">
      <sharedItems/>
    </cacheField>
    <cacheField name="Winning Seed" numFmtId="0">
      <sharedItems containsSemiMixedTypes="0" containsString="0" containsNumber="1" containsInteger="1" minValue="1" maxValue="16"/>
    </cacheField>
    <cacheField name="Winning Seed Relative" numFmtId="0">
      <sharedItems count="2">
        <s v="Higher"/>
        <s v="Low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2">
  <r>
    <n v="2012"/>
    <x v="0"/>
    <x v="0"/>
    <s v="Kentucky"/>
    <n v="67"/>
    <n v="2"/>
    <s v="Kansas"/>
    <n v="59"/>
    <x v="0"/>
  </r>
  <r>
    <n v="2012"/>
    <x v="1"/>
    <x v="0"/>
    <s v="Kentucky"/>
    <n v="69"/>
    <n v="4"/>
    <s v="Louisville"/>
    <n v="61"/>
    <x v="0"/>
  </r>
  <r>
    <n v="2012"/>
    <x v="1"/>
    <x v="1"/>
    <s v="Ohio State"/>
    <n v="62"/>
    <n v="2"/>
    <s v="Kansas"/>
    <n v="64"/>
    <x v="1"/>
  </r>
  <r>
    <n v="2012"/>
    <x v="2"/>
    <x v="0"/>
    <s v="Kentucky"/>
    <n v="82"/>
    <n v="3"/>
    <s v="Baylor"/>
    <n v="70"/>
    <x v="0"/>
  </r>
  <r>
    <n v="2012"/>
    <x v="2"/>
    <x v="0"/>
    <s v="North Carolina"/>
    <n v="67"/>
    <n v="2"/>
    <s v="Kansas"/>
    <n v="80"/>
    <x v="1"/>
  </r>
  <r>
    <n v="2012"/>
    <x v="2"/>
    <x v="2"/>
    <s v="Louisville"/>
    <n v="72"/>
    <n v="7"/>
    <s v="Florida"/>
    <n v="68"/>
    <x v="0"/>
  </r>
  <r>
    <n v="2012"/>
    <x v="2"/>
    <x v="0"/>
    <s v="Syracuse"/>
    <n v="70"/>
    <n v="2"/>
    <s v="Ohio State"/>
    <n v="77"/>
    <x v="1"/>
  </r>
  <r>
    <n v="2012"/>
    <x v="3"/>
    <x v="3"/>
    <s v="Baylor"/>
    <n v="75"/>
    <n v="10"/>
    <s v="Xavier"/>
    <n v="70"/>
    <x v="0"/>
  </r>
  <r>
    <n v="2012"/>
    <x v="3"/>
    <x v="0"/>
    <s v="North Carolina"/>
    <n v="73"/>
    <n v="13"/>
    <s v="Ohio"/>
    <n v="65"/>
    <x v="0"/>
  </r>
  <r>
    <n v="2012"/>
    <x v="3"/>
    <x v="0"/>
    <s v="Kentucky"/>
    <n v="102"/>
    <n v="4"/>
    <s v="Indiana"/>
    <n v="90"/>
    <x v="0"/>
  </r>
  <r>
    <n v="2012"/>
    <x v="3"/>
    <x v="4"/>
    <s v="North Carolina State"/>
    <n v="57"/>
    <n v="2"/>
    <s v="Kansas"/>
    <n v="60"/>
    <x v="1"/>
  </r>
  <r>
    <n v="2012"/>
    <x v="3"/>
    <x v="0"/>
    <s v="Syracuse"/>
    <n v="64"/>
    <n v="4"/>
    <s v="Wisconsin"/>
    <n v="63"/>
    <x v="0"/>
  </r>
  <r>
    <n v="2012"/>
    <x v="3"/>
    <x v="0"/>
    <s v="Michigan State"/>
    <n v="44"/>
    <n v="4"/>
    <s v="Louisville"/>
    <n v="57"/>
    <x v="1"/>
  </r>
  <r>
    <n v="2012"/>
    <x v="3"/>
    <x v="5"/>
    <s v="Cincinnati"/>
    <n v="66"/>
    <n v="2"/>
    <s v="Ohio State"/>
    <n v="81"/>
    <x v="1"/>
  </r>
  <r>
    <n v="2012"/>
    <x v="3"/>
    <x v="3"/>
    <s v="Marquette"/>
    <n v="58"/>
    <n v="7"/>
    <s v="Florida"/>
    <n v="68"/>
    <x v="1"/>
  </r>
  <r>
    <n v="2012"/>
    <x v="4"/>
    <x v="4"/>
    <s v="North Carolina State"/>
    <n v="66"/>
    <n v="3"/>
    <s v="Georgetown"/>
    <n v="63"/>
    <x v="0"/>
  </r>
  <r>
    <n v="2012"/>
    <x v="4"/>
    <x v="0"/>
    <s v="Michigan State"/>
    <n v="65"/>
    <n v="9"/>
    <s v="St. Louis"/>
    <n v="61"/>
    <x v="0"/>
  </r>
  <r>
    <n v="2012"/>
    <x v="4"/>
    <x v="0"/>
    <s v="North Carolina"/>
    <n v="87"/>
    <n v="8"/>
    <s v="Creighton"/>
    <n v="73"/>
    <x v="0"/>
  </r>
  <r>
    <n v="2012"/>
    <x v="4"/>
    <x v="6"/>
    <s v="Florida"/>
    <n v="84"/>
    <n v="15"/>
    <s v="Norfolk State"/>
    <n v="50"/>
    <x v="0"/>
  </r>
  <r>
    <n v="2012"/>
    <x v="4"/>
    <x v="7"/>
    <s v="South Florida"/>
    <n v="56"/>
    <n v="13"/>
    <s v="Ohio"/>
    <n v="62"/>
    <x v="1"/>
  </r>
  <r>
    <n v="2012"/>
    <x v="4"/>
    <x v="8"/>
    <s v="Purdue"/>
    <n v="60"/>
    <n v="2"/>
    <s v="Kansas"/>
    <n v="63"/>
    <x v="1"/>
  </r>
  <r>
    <n v="2012"/>
    <x v="4"/>
    <x v="5"/>
    <s v="Cincinnati"/>
    <n v="62"/>
    <n v="3"/>
    <s v="Florida State"/>
    <n v="56"/>
    <x v="0"/>
  </r>
  <r>
    <n v="2012"/>
    <x v="4"/>
    <x v="8"/>
    <s v="Xavier"/>
    <n v="70"/>
    <n v="15"/>
    <s v="Lehigh"/>
    <n v="58"/>
    <x v="0"/>
  </r>
  <r>
    <n v="2012"/>
    <x v="4"/>
    <x v="0"/>
    <s v="Syracuse"/>
    <n v="75"/>
    <n v="8"/>
    <s v="Kansas State"/>
    <n v="59"/>
    <x v="0"/>
  </r>
  <r>
    <n v="2012"/>
    <x v="4"/>
    <x v="6"/>
    <s v="Gonzaga"/>
    <n v="66"/>
    <n v="2"/>
    <s v="Ohio State"/>
    <n v="73"/>
    <x v="1"/>
  </r>
  <r>
    <n v="2012"/>
    <x v="4"/>
    <x v="5"/>
    <s v="Murray St."/>
    <n v="53"/>
    <n v="3"/>
    <s v="Marquette"/>
    <n v="62"/>
    <x v="1"/>
  </r>
  <r>
    <n v="2012"/>
    <x v="4"/>
    <x v="9"/>
    <s v="Vanderbilt"/>
    <n v="57"/>
    <n v="4"/>
    <s v="Wisconsin"/>
    <n v="60"/>
    <x v="1"/>
  </r>
  <r>
    <n v="2012"/>
    <x v="4"/>
    <x v="7"/>
    <s v="Virginia Commonwealth"/>
    <n v="61"/>
    <n v="4"/>
    <s v="Indiana"/>
    <n v="63"/>
    <x v="1"/>
  </r>
  <r>
    <n v="2012"/>
    <x v="4"/>
    <x v="0"/>
    <s v="Kentucky"/>
    <n v="87"/>
    <n v="8"/>
    <s v="Iowa State"/>
    <n v="71"/>
    <x v="0"/>
  </r>
  <r>
    <n v="2012"/>
    <x v="4"/>
    <x v="4"/>
    <s v="Colorado"/>
    <n v="63"/>
    <n v="3"/>
    <s v="Baylor"/>
    <n v="80"/>
    <x v="1"/>
  </r>
  <r>
    <n v="2012"/>
    <x v="4"/>
    <x v="9"/>
    <s v="New Mexico"/>
    <n v="56"/>
    <n v="4"/>
    <s v="Louisville"/>
    <n v="59"/>
    <x v="1"/>
  </r>
  <r>
    <n v="2012"/>
    <x v="5"/>
    <x v="5"/>
    <s v="Cincinnati"/>
    <n v="65"/>
    <n v="11"/>
    <s v="Texas"/>
    <n v="59"/>
    <x v="0"/>
  </r>
  <r>
    <n v="2012"/>
    <x v="5"/>
    <x v="10"/>
    <s v="Creighton"/>
    <n v="58"/>
    <n v="9"/>
    <s v="Alabama"/>
    <n v="57"/>
    <x v="0"/>
  </r>
  <r>
    <n v="2012"/>
    <x v="5"/>
    <x v="5"/>
    <s v="San Diego State"/>
    <n v="65"/>
    <n v="11"/>
    <s v="North Carolina State"/>
    <n v="79"/>
    <x v="1"/>
  </r>
  <r>
    <n v="2012"/>
    <x v="5"/>
    <x v="6"/>
    <s v="Florida"/>
    <n v="71"/>
    <n v="10"/>
    <s v="Virginia"/>
    <n v="45"/>
    <x v="0"/>
  </r>
  <r>
    <n v="2012"/>
    <x v="5"/>
    <x v="3"/>
    <s v="Florida State"/>
    <n v="66"/>
    <n v="14"/>
    <s v="St. Bonaventure"/>
    <n v="63"/>
    <x v="0"/>
  </r>
  <r>
    <n v="2012"/>
    <x v="5"/>
    <x v="3"/>
    <s v="Georgetown"/>
    <n v="74"/>
    <n v="14"/>
    <s v="Belmont"/>
    <n v="59"/>
    <x v="0"/>
  </r>
  <r>
    <n v="2012"/>
    <x v="5"/>
    <x v="0"/>
    <s v="North Carolina"/>
    <n v="77"/>
    <n v="16"/>
    <s v="Vermont"/>
    <n v="58"/>
    <x v="0"/>
  </r>
  <r>
    <n v="2012"/>
    <x v="5"/>
    <x v="1"/>
    <s v="Missouri"/>
    <n v="84"/>
    <n v="15"/>
    <s v="Norfolk State"/>
    <n v="86"/>
    <x v="1"/>
  </r>
  <r>
    <n v="2012"/>
    <x v="5"/>
    <x v="2"/>
    <s v="Michigan"/>
    <n v="60"/>
    <n v="13"/>
    <s v="Ohio"/>
    <n v="65"/>
    <x v="1"/>
  </r>
  <r>
    <n v="2012"/>
    <x v="5"/>
    <x v="6"/>
    <s v="St. Mary's (Cal.)"/>
    <n v="69"/>
    <n v="10"/>
    <s v="Purdue"/>
    <n v="72"/>
    <x v="1"/>
  </r>
  <r>
    <n v="2012"/>
    <x v="5"/>
    <x v="1"/>
    <s v="Duke"/>
    <n v="70"/>
    <n v="15"/>
    <s v="Lehigh"/>
    <n v="75"/>
    <x v="1"/>
  </r>
  <r>
    <n v="2012"/>
    <x v="5"/>
    <x v="0"/>
    <s v="Michigan State"/>
    <n v="89"/>
    <n v="16"/>
    <s v="Long Island"/>
    <n v="67"/>
    <x v="0"/>
  </r>
  <r>
    <n v="2012"/>
    <x v="5"/>
    <x v="6"/>
    <s v="Notre Dame"/>
    <n v="63"/>
    <n v="10"/>
    <s v="Xavier"/>
    <n v="67"/>
    <x v="1"/>
  </r>
  <r>
    <n v="2012"/>
    <x v="5"/>
    <x v="1"/>
    <s v="Kansas"/>
    <n v="65"/>
    <n v="15"/>
    <s v="Detroit"/>
    <n v="50"/>
    <x v="0"/>
  </r>
  <r>
    <n v="2012"/>
    <x v="5"/>
    <x v="9"/>
    <s v="Temple"/>
    <n v="44"/>
    <n v="12"/>
    <s v="South Florida"/>
    <n v="58"/>
    <x v="1"/>
  </r>
  <r>
    <n v="2012"/>
    <x v="5"/>
    <x v="10"/>
    <s v="Memphis"/>
    <n v="54"/>
    <n v="9"/>
    <s v="St. Louis"/>
    <n v="61"/>
    <x v="1"/>
  </r>
  <r>
    <n v="2012"/>
    <x v="5"/>
    <x v="5"/>
    <s v="Murray St."/>
    <n v="58"/>
    <n v="11"/>
    <s v="Colorado State"/>
    <n v="41"/>
    <x v="0"/>
  </r>
  <r>
    <n v="2012"/>
    <x v="5"/>
    <x v="2"/>
    <s v="Louisville"/>
    <n v="69"/>
    <n v="13"/>
    <s v="Davidson"/>
    <n v="62"/>
    <x v="0"/>
  </r>
  <r>
    <n v="2012"/>
    <x v="5"/>
    <x v="10"/>
    <s v="Kansas State"/>
    <n v="70"/>
    <n v="9"/>
    <s v="Southern Mississippi"/>
    <n v="64"/>
    <x v="0"/>
  </r>
  <r>
    <n v="2012"/>
    <x v="5"/>
    <x v="2"/>
    <s v="Wisconsin"/>
    <n v="73"/>
    <n v="13"/>
    <s v="Montana"/>
    <n v="49"/>
    <x v="0"/>
  </r>
  <r>
    <n v="2012"/>
    <x v="5"/>
    <x v="3"/>
    <s v="Marquette"/>
    <n v="88"/>
    <n v="14"/>
    <s v="Brigham Young"/>
    <n v="68"/>
    <x v="0"/>
  </r>
  <r>
    <n v="2012"/>
    <x v="5"/>
    <x v="0"/>
    <s v="Syracuse"/>
    <n v="72"/>
    <n v="16"/>
    <s v="UNC Asheville"/>
    <n v="65"/>
    <x v="0"/>
  </r>
  <r>
    <n v="2012"/>
    <x v="5"/>
    <x v="9"/>
    <s v="New Mexico"/>
    <n v="75"/>
    <n v="12"/>
    <s v="Long Beach State"/>
    <n v="68"/>
    <x v="0"/>
  </r>
  <r>
    <n v="2012"/>
    <x v="5"/>
    <x v="9"/>
    <s v="Vanderbilt"/>
    <n v="79"/>
    <n v="12"/>
    <s v="Harvard"/>
    <n v="70"/>
    <x v="0"/>
  </r>
  <r>
    <n v="2012"/>
    <x v="5"/>
    <x v="0"/>
    <s v="Kentucky"/>
    <n v="81"/>
    <n v="16"/>
    <s v="Western Kentucky"/>
    <n v="66"/>
    <x v="0"/>
  </r>
  <r>
    <n v="2012"/>
    <x v="5"/>
    <x v="9"/>
    <s v="Wichita State"/>
    <n v="59"/>
    <n v="12"/>
    <s v="Virginia Commonwealth"/>
    <n v="62"/>
    <x v="1"/>
  </r>
  <r>
    <n v="2012"/>
    <x v="5"/>
    <x v="6"/>
    <s v="Gonzaga"/>
    <n v="77"/>
    <n v="10"/>
    <s v="West Virginia"/>
    <n v="54"/>
    <x v="0"/>
  </r>
  <r>
    <n v="2012"/>
    <x v="5"/>
    <x v="1"/>
    <s v="Ohio State"/>
    <n v="78"/>
    <n v="15"/>
    <s v="Loyola (Md.)"/>
    <n v="59"/>
    <x v="0"/>
  </r>
  <r>
    <n v="2012"/>
    <x v="5"/>
    <x v="10"/>
    <s v="Iowa State"/>
    <n v="77"/>
    <n v="9"/>
    <s v="Connecticut"/>
    <n v="64"/>
    <x v="0"/>
  </r>
  <r>
    <n v="2012"/>
    <x v="5"/>
    <x v="2"/>
    <s v="Indiana"/>
    <n v="79"/>
    <n v="13"/>
    <s v="New Mexico State"/>
    <n v="66"/>
    <x v="0"/>
  </r>
  <r>
    <n v="2012"/>
    <x v="5"/>
    <x v="5"/>
    <s v="UNLV"/>
    <n v="64"/>
    <n v="11"/>
    <s v="Colorado"/>
    <n v="68"/>
    <x v="1"/>
  </r>
  <r>
    <n v="2012"/>
    <x v="5"/>
    <x v="3"/>
    <s v="Baylor"/>
    <n v="68"/>
    <n v="14"/>
    <s v="South Dakota State"/>
    <n v="60"/>
    <x v="0"/>
  </r>
  <r>
    <n v="2012"/>
    <x v="6"/>
    <x v="11"/>
    <s v="Lamar"/>
    <n v="59"/>
    <n v="16"/>
    <s v="Vermont"/>
    <n v="71"/>
    <x v="1"/>
  </r>
  <r>
    <n v="2012"/>
    <x v="6"/>
    <x v="7"/>
    <s v="California"/>
    <n v="54"/>
    <n v="12"/>
    <s v="South Florida"/>
    <n v="65"/>
    <x v="1"/>
  </r>
  <r>
    <n v="2012"/>
    <x v="6"/>
    <x v="11"/>
    <s v="Mississippi Valley State"/>
    <n v="58"/>
    <n v="16"/>
    <s v="Western Kentucky"/>
    <n v="59"/>
    <x v="1"/>
  </r>
  <r>
    <n v="2012"/>
    <x v="6"/>
    <x v="12"/>
    <s v="Brigham Young"/>
    <n v="78"/>
    <n v="14"/>
    <s v="Iona"/>
    <n v="72"/>
    <x v="0"/>
  </r>
  <r>
    <n v="2011"/>
    <x v="0"/>
    <x v="3"/>
    <s v="Connecticut"/>
    <n v="53"/>
    <n v="8"/>
    <s v="Butler"/>
    <n v="41"/>
    <x v="0"/>
  </r>
  <r>
    <n v="2011"/>
    <x v="1"/>
    <x v="4"/>
    <s v="Virginia Commonwealth"/>
    <n v="62"/>
    <n v="8"/>
    <s v="Butler"/>
    <n v="70"/>
    <x v="1"/>
  </r>
  <r>
    <n v="2011"/>
    <x v="1"/>
    <x v="2"/>
    <s v="Kentucky"/>
    <n v="55"/>
    <n v="3"/>
    <s v="Connecticut"/>
    <n v="56"/>
    <x v="1"/>
  </r>
  <r>
    <n v="2011"/>
    <x v="2"/>
    <x v="2"/>
    <s v="Kentucky"/>
    <n v="76"/>
    <n v="2"/>
    <s v="North Carolina"/>
    <n v="69"/>
    <x v="0"/>
  </r>
  <r>
    <n v="2011"/>
    <x v="2"/>
    <x v="0"/>
    <s v="Kansas"/>
    <n v="61"/>
    <n v="11"/>
    <s v="Virginia Commonwealth"/>
    <n v="71"/>
    <x v="1"/>
  </r>
  <r>
    <n v="2011"/>
    <x v="2"/>
    <x v="10"/>
    <s v="Butler"/>
    <n v="74"/>
    <n v="2"/>
    <s v="Florida"/>
    <n v="71"/>
    <x v="0"/>
  </r>
  <r>
    <n v="2011"/>
    <x v="2"/>
    <x v="9"/>
    <s v="Arizona"/>
    <n v="63"/>
    <n v="3"/>
    <s v="Connecticut"/>
    <n v="65"/>
    <x v="1"/>
  </r>
  <r>
    <n v="2011"/>
    <x v="3"/>
    <x v="0"/>
    <s v="Kansas"/>
    <n v="77"/>
    <n v="12"/>
    <s v="Richmond"/>
    <n v="57"/>
    <x v="0"/>
  </r>
  <r>
    <n v="2011"/>
    <x v="3"/>
    <x v="4"/>
    <s v="Marquette"/>
    <n v="63"/>
    <n v="2"/>
    <s v="North Carolina"/>
    <n v="81"/>
    <x v="1"/>
  </r>
  <r>
    <n v="2011"/>
    <x v="3"/>
    <x v="0"/>
    <s v="Ohio State"/>
    <n v="60"/>
    <n v="4"/>
    <s v="Kentucky"/>
    <n v="62"/>
    <x v="1"/>
  </r>
  <r>
    <n v="2011"/>
    <x v="3"/>
    <x v="4"/>
    <s v="Virginia Commonwealth"/>
    <n v="72"/>
    <n v="10"/>
    <s v="Florida State"/>
    <n v="71"/>
    <x v="0"/>
  </r>
  <r>
    <n v="2011"/>
    <x v="3"/>
    <x v="3"/>
    <s v="Brigham Young"/>
    <n v="74"/>
    <n v="2"/>
    <s v="Florida"/>
    <n v="83"/>
    <x v="1"/>
  </r>
  <r>
    <n v="2011"/>
    <x v="3"/>
    <x v="3"/>
    <s v="Connecticut"/>
    <n v="74"/>
    <n v="2"/>
    <s v="San Diego State"/>
    <n v="67"/>
    <x v="0"/>
  </r>
  <r>
    <n v="2011"/>
    <x v="3"/>
    <x v="0"/>
    <s v="Duke"/>
    <n v="77"/>
    <n v="5"/>
    <s v="Arizona"/>
    <n v="93"/>
    <x v="1"/>
  </r>
  <r>
    <n v="2011"/>
    <x v="3"/>
    <x v="10"/>
    <s v="Butler"/>
    <n v="61"/>
    <n v="4"/>
    <s v="Wisconsin"/>
    <n v="54"/>
    <x v="0"/>
  </r>
  <r>
    <n v="2011"/>
    <x v="4"/>
    <x v="0"/>
    <s v="Duke"/>
    <n v="73"/>
    <n v="8"/>
    <s v="Michigan"/>
    <n v="71"/>
    <x v="0"/>
  </r>
  <r>
    <n v="2011"/>
    <x v="4"/>
    <x v="6"/>
    <s v="Washington"/>
    <n v="83"/>
    <n v="2"/>
    <s v="North Carolina"/>
    <n v="86"/>
    <x v="1"/>
  </r>
  <r>
    <n v="2011"/>
    <x v="4"/>
    <x v="0"/>
    <s v="Kansas"/>
    <n v="73"/>
    <n v="9"/>
    <s v="Illinois"/>
    <n v="59"/>
    <x v="0"/>
  </r>
  <r>
    <n v="2011"/>
    <x v="4"/>
    <x v="4"/>
    <s v="Marquette"/>
    <n v="66"/>
    <n v="3"/>
    <s v="Syracuse"/>
    <n v="62"/>
    <x v="0"/>
  </r>
  <r>
    <n v="2011"/>
    <x v="4"/>
    <x v="0"/>
    <s v="Ohio State"/>
    <n v="98"/>
    <n v="8"/>
    <s v="George Mason"/>
    <n v="66"/>
    <x v="0"/>
  </r>
  <r>
    <n v="2011"/>
    <x v="4"/>
    <x v="4"/>
    <s v="Virginia Commonwealth"/>
    <n v="94"/>
    <n v="3"/>
    <s v="Purdue"/>
    <n v="76"/>
    <x v="0"/>
  </r>
  <r>
    <n v="2011"/>
    <x v="4"/>
    <x v="9"/>
    <s v="Arizona"/>
    <n v="70"/>
    <n v="4"/>
    <s v="Texas"/>
    <n v="69"/>
    <x v="0"/>
  </r>
  <r>
    <n v="2011"/>
    <x v="4"/>
    <x v="8"/>
    <s v="Florida State"/>
    <n v="71"/>
    <n v="2"/>
    <s v="Notre Dame"/>
    <n v="57"/>
    <x v="0"/>
  </r>
  <r>
    <n v="2011"/>
    <x v="4"/>
    <x v="9"/>
    <s v="West Virginia"/>
    <n v="63"/>
    <n v="4"/>
    <s v="Kentucky"/>
    <n v="71"/>
    <x v="1"/>
  </r>
  <r>
    <n v="2011"/>
    <x v="4"/>
    <x v="6"/>
    <s v="UCLA"/>
    <n v="65"/>
    <n v="2"/>
    <s v="Florida"/>
    <n v="73"/>
    <x v="1"/>
  </r>
  <r>
    <n v="2011"/>
    <x v="4"/>
    <x v="7"/>
    <s v="Richmond"/>
    <n v="65"/>
    <n v="13"/>
    <s v="Morehead State"/>
    <n v="48"/>
    <x v="0"/>
  </r>
  <r>
    <n v="2011"/>
    <x v="4"/>
    <x v="6"/>
    <s v="Temple"/>
    <n v="64"/>
    <n v="2"/>
    <s v="San Diego State"/>
    <n v="71"/>
    <x v="1"/>
  </r>
  <r>
    <n v="2011"/>
    <x v="4"/>
    <x v="4"/>
    <s v="Gonzaga"/>
    <n v="67"/>
    <n v="3"/>
    <s v="Brigham Young"/>
    <n v="89"/>
    <x v="1"/>
  </r>
  <r>
    <n v="2011"/>
    <x v="4"/>
    <x v="5"/>
    <s v="Cincinnati"/>
    <n v="58"/>
    <n v="3"/>
    <s v="Connecticut"/>
    <n v="69"/>
    <x v="1"/>
  </r>
  <r>
    <n v="2011"/>
    <x v="4"/>
    <x v="9"/>
    <s v="Kansas State"/>
    <n v="65"/>
    <n v="4"/>
    <s v="Wisconsin"/>
    <n v="70"/>
    <x v="1"/>
  </r>
  <r>
    <n v="2011"/>
    <x v="4"/>
    <x v="0"/>
    <s v="Pittsburgh"/>
    <n v="70"/>
    <n v="8"/>
    <s v="Butler"/>
    <n v="71"/>
    <x v="1"/>
  </r>
  <r>
    <n v="2011"/>
    <x v="5"/>
    <x v="2"/>
    <s v="Texas"/>
    <n v="85"/>
    <n v="13"/>
    <s v="Oakland"/>
    <n v="81"/>
    <x v="0"/>
  </r>
  <r>
    <n v="2011"/>
    <x v="5"/>
    <x v="1"/>
    <s v="Notre Dame"/>
    <n v="69"/>
    <n v="15"/>
    <s v="Akron"/>
    <n v="56"/>
    <x v="0"/>
  </r>
  <r>
    <n v="2011"/>
    <x v="5"/>
    <x v="0"/>
    <s v="Duke"/>
    <n v="87"/>
    <n v="16"/>
    <s v="Hampton"/>
    <n v="45"/>
    <x v="0"/>
  </r>
  <r>
    <n v="2011"/>
    <x v="5"/>
    <x v="9"/>
    <s v="Arizona"/>
    <n v="77"/>
    <n v="12"/>
    <s v="Memphis"/>
    <n v="75"/>
    <x v="0"/>
  </r>
  <r>
    <n v="2011"/>
    <x v="5"/>
    <x v="6"/>
    <s v="Texas A&amp;M"/>
    <n v="50"/>
    <n v="10"/>
    <s v="Florida State"/>
    <n v="57"/>
    <x v="1"/>
  </r>
  <r>
    <n v="2011"/>
    <x v="5"/>
    <x v="10"/>
    <s v="George Mason"/>
    <n v="61"/>
    <n v="9"/>
    <s v="Villanova"/>
    <n v="57"/>
    <x v="0"/>
  </r>
  <r>
    <n v="2011"/>
    <x v="5"/>
    <x v="10"/>
    <s v="Michigan"/>
    <n v="75"/>
    <n v="9"/>
    <s v="Tennessee"/>
    <n v="45"/>
    <x v="0"/>
  </r>
  <r>
    <n v="2011"/>
    <x v="5"/>
    <x v="3"/>
    <s v="Purdue"/>
    <n v="65"/>
    <n v="14"/>
    <s v="St. Peter's"/>
    <n v="43"/>
    <x v="0"/>
  </r>
  <r>
    <n v="2011"/>
    <x v="5"/>
    <x v="1"/>
    <s v="North Carolina"/>
    <n v="102"/>
    <n v="15"/>
    <s v="Long Island"/>
    <n v="87"/>
    <x v="0"/>
  </r>
  <r>
    <n v="2011"/>
    <x v="5"/>
    <x v="5"/>
    <s v="Xavier"/>
    <n v="55"/>
    <n v="11"/>
    <s v="Marquette"/>
    <n v="66"/>
    <x v="1"/>
  </r>
  <r>
    <n v="2011"/>
    <x v="5"/>
    <x v="0"/>
    <s v="Kansas"/>
    <n v="72"/>
    <n v="16"/>
    <s v="Boston University"/>
    <n v="53"/>
    <x v="0"/>
  </r>
  <r>
    <n v="2011"/>
    <x v="5"/>
    <x v="10"/>
    <s v="UNLV"/>
    <n v="62"/>
    <n v="9"/>
    <s v="Illinois"/>
    <n v="73"/>
    <x v="1"/>
  </r>
  <r>
    <n v="2011"/>
    <x v="5"/>
    <x v="3"/>
    <s v="Syracuse"/>
    <n v="77"/>
    <n v="14"/>
    <s v="Indiana State"/>
    <n v="60"/>
    <x v="0"/>
  </r>
  <r>
    <n v="2011"/>
    <x v="5"/>
    <x v="0"/>
    <s v="Ohio State"/>
    <n v="75"/>
    <n v="16"/>
    <s v="Texas-San Antonio"/>
    <n v="46"/>
    <x v="0"/>
  </r>
  <r>
    <n v="2011"/>
    <x v="5"/>
    <x v="6"/>
    <s v="Washington"/>
    <n v="68"/>
    <n v="10"/>
    <s v="Georgia"/>
    <n v="65"/>
    <x v="0"/>
  </r>
  <r>
    <n v="2011"/>
    <x v="5"/>
    <x v="5"/>
    <s v="Georgetown"/>
    <n v="56"/>
    <n v="11"/>
    <s v="Virginia Commonwealth"/>
    <n v="74"/>
    <x v="1"/>
  </r>
  <r>
    <n v="2011"/>
    <x v="5"/>
    <x v="9"/>
    <s v="West Virginia"/>
    <n v="84"/>
    <n v="12"/>
    <s v="Clemson"/>
    <n v="76"/>
    <x v="0"/>
  </r>
  <r>
    <n v="2011"/>
    <x v="5"/>
    <x v="2"/>
    <s v="Louisville"/>
    <n v="61"/>
    <n v="13"/>
    <s v="Morehead State"/>
    <n v="62"/>
    <x v="1"/>
  </r>
  <r>
    <n v="2011"/>
    <x v="5"/>
    <x v="2"/>
    <s v="Kentucky"/>
    <n v="59"/>
    <n v="13"/>
    <s v="Princeton"/>
    <n v="57"/>
    <x v="0"/>
  </r>
  <r>
    <n v="2011"/>
    <x v="5"/>
    <x v="6"/>
    <s v="Temple"/>
    <n v="66"/>
    <n v="10"/>
    <s v="Penn State"/>
    <n v="64"/>
    <x v="0"/>
  </r>
  <r>
    <n v="2011"/>
    <x v="5"/>
    <x v="9"/>
    <s v="Vanderbilt"/>
    <n v="66"/>
    <n v="12"/>
    <s v="Richmond"/>
    <n v="69"/>
    <x v="1"/>
  </r>
  <r>
    <n v="2011"/>
    <x v="5"/>
    <x v="1"/>
    <s v="San Diego State"/>
    <n v="68"/>
    <n v="15"/>
    <s v="Northern Colorado"/>
    <n v="50"/>
    <x v="0"/>
  </r>
  <r>
    <n v="2011"/>
    <x v="5"/>
    <x v="5"/>
    <s v="St. John's"/>
    <n v="71"/>
    <n v="11"/>
    <s v="Gonzaga"/>
    <n v="86"/>
    <x v="1"/>
  </r>
  <r>
    <n v="2011"/>
    <x v="5"/>
    <x v="9"/>
    <s v="Kansas State"/>
    <n v="73"/>
    <n v="12"/>
    <s v="Utah State"/>
    <n v="68"/>
    <x v="0"/>
  </r>
  <r>
    <n v="2011"/>
    <x v="5"/>
    <x v="2"/>
    <s v="Wisconsin"/>
    <n v="72"/>
    <n v="13"/>
    <s v="Belmont"/>
    <n v="58"/>
    <x v="0"/>
  </r>
  <r>
    <n v="2011"/>
    <x v="5"/>
    <x v="3"/>
    <s v="Brigham Young"/>
    <n v="74"/>
    <n v="14"/>
    <s v="Wofford"/>
    <n v="66"/>
    <x v="0"/>
  </r>
  <r>
    <n v="2011"/>
    <x v="5"/>
    <x v="1"/>
    <s v="Florida"/>
    <n v="79"/>
    <n v="15"/>
    <s v="UC Santa Barbara"/>
    <n v="51"/>
    <x v="0"/>
  </r>
  <r>
    <n v="2011"/>
    <x v="5"/>
    <x v="6"/>
    <s v="UCLA"/>
    <n v="78"/>
    <n v="10"/>
    <s v="Michigan State"/>
    <n v="76"/>
    <x v="0"/>
  </r>
  <r>
    <n v="2011"/>
    <x v="5"/>
    <x v="10"/>
    <s v="Butler"/>
    <n v="60"/>
    <n v="9"/>
    <s v="Old Dominion"/>
    <n v="58"/>
    <x v="0"/>
  </r>
  <r>
    <n v="2011"/>
    <x v="5"/>
    <x v="0"/>
    <s v="Pittsburgh"/>
    <n v="74"/>
    <n v="16"/>
    <s v="UNC Asheville"/>
    <n v="51"/>
    <x v="0"/>
  </r>
  <r>
    <n v="2011"/>
    <x v="5"/>
    <x v="3"/>
    <s v="Connecticut"/>
    <n v="81"/>
    <n v="14"/>
    <s v="Bucknell"/>
    <n v="52"/>
    <x v="0"/>
  </r>
  <r>
    <n v="2011"/>
    <x v="5"/>
    <x v="5"/>
    <s v="Cincinnati"/>
    <n v="78"/>
    <n v="11"/>
    <s v="Missouri"/>
    <n v="63"/>
    <x v="0"/>
  </r>
  <r>
    <n v="2011"/>
    <x v="6"/>
    <x v="11"/>
    <s v="Texas-San Antonio"/>
    <n v="70"/>
    <n v="16"/>
    <s v="Alabama State"/>
    <n v="61"/>
    <x v="0"/>
  </r>
  <r>
    <n v="2011"/>
    <x v="6"/>
    <x v="4"/>
    <s v="Southern California"/>
    <n v="46"/>
    <n v="11"/>
    <s v="Virginia Commonwealth"/>
    <n v="59"/>
    <x v="1"/>
  </r>
  <r>
    <n v="2011"/>
    <x v="6"/>
    <x v="11"/>
    <s v="UNC Asheville"/>
    <n v="81"/>
    <n v="16"/>
    <s v="Arkansas-Little Rock"/>
    <n v="77"/>
    <x v="0"/>
  </r>
  <r>
    <n v="2011"/>
    <x v="6"/>
    <x v="7"/>
    <s v="Alabama-Birmingham"/>
    <n v="52"/>
    <n v="12"/>
    <s v="Clemson"/>
    <n v="70"/>
    <x v="1"/>
  </r>
  <r>
    <n v="2010"/>
    <x v="0"/>
    <x v="9"/>
    <s v="Butler"/>
    <n v="59"/>
    <n v="1"/>
    <s v="Duke"/>
    <n v="61"/>
    <x v="1"/>
  </r>
  <r>
    <n v="2010"/>
    <x v="1"/>
    <x v="9"/>
    <s v="Michigan State"/>
    <n v="50"/>
    <n v="5"/>
    <s v="Butler"/>
    <n v="52"/>
    <x v="1"/>
  </r>
  <r>
    <n v="2010"/>
    <x v="1"/>
    <x v="1"/>
    <s v="West Virginia"/>
    <n v="57"/>
    <n v="1"/>
    <s v="Duke"/>
    <n v="78"/>
    <x v="1"/>
  </r>
  <r>
    <n v="2010"/>
    <x v="2"/>
    <x v="0"/>
    <s v="Duke"/>
    <n v="78"/>
    <n v="3"/>
    <s v="Baylor"/>
    <n v="71"/>
    <x v="0"/>
  </r>
  <r>
    <n v="2010"/>
    <x v="2"/>
    <x v="9"/>
    <s v="Michigan State"/>
    <n v="70"/>
    <n v="6"/>
    <s v="Tennessee"/>
    <n v="69"/>
    <x v="0"/>
  </r>
  <r>
    <n v="2010"/>
    <x v="2"/>
    <x v="0"/>
    <s v="Kentucky"/>
    <n v="66"/>
    <n v="2"/>
    <s v="West Virginia"/>
    <n v="73"/>
    <x v="1"/>
  </r>
  <r>
    <n v="2010"/>
    <x v="2"/>
    <x v="9"/>
    <s v="Butler"/>
    <n v="63"/>
    <n v="2"/>
    <s v="Kansas State"/>
    <n v="56"/>
    <x v="0"/>
  </r>
  <r>
    <n v="2010"/>
    <x v="3"/>
    <x v="13"/>
    <s v="Northern Iowa"/>
    <n v="52"/>
    <n v="5"/>
    <s v="Michigan State"/>
    <n v="59"/>
    <x v="1"/>
  </r>
  <r>
    <n v="2010"/>
    <x v="3"/>
    <x v="0"/>
    <s v="Duke"/>
    <n v="70"/>
    <n v="4"/>
    <s v="Purdue"/>
    <n v="57"/>
    <x v="0"/>
  </r>
  <r>
    <n v="2010"/>
    <x v="3"/>
    <x v="3"/>
    <s v="Baylor"/>
    <n v="72"/>
    <n v="10"/>
    <s v="St. Mary's (Cal.)"/>
    <n v="49"/>
    <x v="0"/>
  </r>
  <r>
    <n v="2010"/>
    <x v="3"/>
    <x v="5"/>
    <s v="Tennessee"/>
    <n v="76"/>
    <n v="2"/>
    <s v="Ohio State"/>
    <n v="73"/>
    <x v="0"/>
  </r>
  <r>
    <n v="2010"/>
    <x v="3"/>
    <x v="4"/>
    <s v="Washington"/>
    <n v="56"/>
    <n v="2"/>
    <s v="West Virginia"/>
    <n v="69"/>
    <x v="1"/>
  </r>
  <r>
    <n v="2010"/>
    <x v="3"/>
    <x v="0"/>
    <s v="Syracuse"/>
    <n v="59"/>
    <n v="5"/>
    <s v="Butler"/>
    <n v="63"/>
    <x v="1"/>
  </r>
  <r>
    <n v="2010"/>
    <x v="3"/>
    <x v="0"/>
    <s v="Kentucky"/>
    <n v="62"/>
    <n v="12"/>
    <s v="Cornell"/>
    <n v="45"/>
    <x v="0"/>
  </r>
  <r>
    <n v="2010"/>
    <x v="3"/>
    <x v="5"/>
    <s v="Xavier"/>
    <n v="96"/>
    <n v="2"/>
    <s v="Kansas State"/>
    <n v="101"/>
    <x v="1"/>
  </r>
  <r>
    <n v="2010"/>
    <x v="4"/>
    <x v="8"/>
    <s v="Missouri"/>
    <n v="59"/>
    <n v="2"/>
    <s v="West Virginia"/>
    <n v="68"/>
    <x v="1"/>
  </r>
  <r>
    <n v="2010"/>
    <x v="4"/>
    <x v="7"/>
    <s v="Cornell"/>
    <n v="87"/>
    <n v="4"/>
    <s v="Wisconsin"/>
    <n v="69"/>
    <x v="0"/>
  </r>
  <r>
    <n v="2010"/>
    <x v="4"/>
    <x v="5"/>
    <s v="Xavier"/>
    <n v="71"/>
    <n v="3"/>
    <s v="Pittsburgh"/>
    <n v="68"/>
    <x v="0"/>
  </r>
  <r>
    <n v="2010"/>
    <x v="4"/>
    <x v="0"/>
    <s v="Syracuse"/>
    <n v="87"/>
    <n v="8"/>
    <s v="Gonzaga"/>
    <n v="65"/>
    <x v="0"/>
  </r>
  <r>
    <n v="2010"/>
    <x v="4"/>
    <x v="8"/>
    <s v="Georgia Tech"/>
    <n v="66"/>
    <n v="2"/>
    <s v="Ohio State"/>
    <n v="75"/>
    <x v="1"/>
  </r>
  <r>
    <n v="2010"/>
    <x v="4"/>
    <x v="9"/>
    <s v="Michigan State"/>
    <n v="85"/>
    <n v="4"/>
    <s v="Maryland"/>
    <n v="83"/>
    <x v="0"/>
  </r>
  <r>
    <n v="2010"/>
    <x v="4"/>
    <x v="9"/>
    <s v="Texas A&amp;M"/>
    <n v="61"/>
    <n v="4"/>
    <s v="Purdue"/>
    <n v="63"/>
    <x v="1"/>
  </r>
  <r>
    <n v="2010"/>
    <x v="4"/>
    <x v="0"/>
    <s v="Duke"/>
    <n v="68"/>
    <n v="8"/>
    <s v="California"/>
    <n v="53"/>
    <x v="0"/>
  </r>
  <r>
    <n v="2010"/>
    <x v="4"/>
    <x v="8"/>
    <s v="St. Mary's (Cal.)"/>
    <n v="75"/>
    <n v="2"/>
    <s v="Villanova"/>
    <n v="68"/>
    <x v="0"/>
  </r>
  <r>
    <n v="2010"/>
    <x v="4"/>
    <x v="6"/>
    <s v="Brigham Young"/>
    <n v="72"/>
    <n v="2"/>
    <s v="Kansas State"/>
    <n v="84"/>
    <x v="1"/>
  </r>
  <r>
    <n v="2010"/>
    <x v="4"/>
    <x v="9"/>
    <s v="Butler"/>
    <n v="54"/>
    <n v="13"/>
    <s v="Murray St."/>
    <n v="52"/>
    <x v="0"/>
  </r>
  <r>
    <n v="2010"/>
    <x v="4"/>
    <x v="0"/>
    <s v="Kansas"/>
    <n v="67"/>
    <n v="9"/>
    <s v="Northern Iowa"/>
    <n v="69"/>
    <x v="1"/>
  </r>
  <r>
    <n v="2010"/>
    <x v="4"/>
    <x v="0"/>
    <s v="Kentucky"/>
    <n v="90"/>
    <n v="9"/>
    <s v="Wake Forest"/>
    <n v="60"/>
    <x v="0"/>
  </r>
  <r>
    <n v="2010"/>
    <x v="4"/>
    <x v="4"/>
    <s v="Washington"/>
    <n v="82"/>
    <n v="3"/>
    <s v="New Mexico"/>
    <n v="64"/>
    <x v="0"/>
  </r>
  <r>
    <n v="2010"/>
    <x v="4"/>
    <x v="4"/>
    <s v="Old Dominion"/>
    <n v="68"/>
    <n v="3"/>
    <s v="Baylor"/>
    <n v="76"/>
    <x v="1"/>
  </r>
  <r>
    <n v="2010"/>
    <x v="4"/>
    <x v="5"/>
    <s v="Tennessee"/>
    <n v="83"/>
    <n v="14"/>
    <s v="Ohio"/>
    <n v="68"/>
    <x v="0"/>
  </r>
  <r>
    <n v="2010"/>
    <x v="5"/>
    <x v="9"/>
    <s v="Michigan State"/>
    <n v="70"/>
    <n v="12"/>
    <s v="New Mexico State"/>
    <n v="67"/>
    <x v="0"/>
  </r>
  <r>
    <n v="2010"/>
    <x v="5"/>
    <x v="2"/>
    <s v="Maryland"/>
    <n v="89"/>
    <n v="13"/>
    <s v="Houston"/>
    <n v="77"/>
    <x v="0"/>
  </r>
  <r>
    <n v="2010"/>
    <x v="5"/>
    <x v="0"/>
    <s v="Syracuse"/>
    <n v="79"/>
    <n v="16"/>
    <s v="Vermont"/>
    <n v="56"/>
    <x v="0"/>
  </r>
  <r>
    <n v="2010"/>
    <x v="5"/>
    <x v="1"/>
    <s v="Ohio State"/>
    <n v="68"/>
    <n v="15"/>
    <s v="UC Santa Barbara"/>
    <n v="51"/>
    <x v="0"/>
  </r>
  <r>
    <n v="2010"/>
    <x v="5"/>
    <x v="6"/>
    <s v="Clemson"/>
    <n v="78"/>
    <n v="10"/>
    <s v="Missouri"/>
    <n v="86"/>
    <x v="1"/>
  </r>
  <r>
    <n v="2010"/>
    <x v="5"/>
    <x v="2"/>
    <s v="Purdue"/>
    <n v="72"/>
    <n v="13"/>
    <s v="Siena"/>
    <n v="64"/>
    <x v="0"/>
  </r>
  <r>
    <n v="2010"/>
    <x v="5"/>
    <x v="6"/>
    <s v="Oklahoma State"/>
    <n v="59"/>
    <n v="10"/>
    <s v="Georgia Tech"/>
    <n v="64"/>
    <x v="1"/>
  </r>
  <r>
    <n v="2010"/>
    <x v="5"/>
    <x v="10"/>
    <s v="Gonzaga"/>
    <n v="67"/>
    <n v="9"/>
    <s v="Florida State"/>
    <n v="60"/>
    <x v="0"/>
  </r>
  <r>
    <n v="2010"/>
    <x v="5"/>
    <x v="2"/>
    <s v="Wisconsin"/>
    <n v="53"/>
    <n v="13"/>
    <s v="Wofford"/>
    <n v="49"/>
    <x v="0"/>
  </r>
  <r>
    <n v="2010"/>
    <x v="5"/>
    <x v="9"/>
    <s v="Texas A&amp;M"/>
    <n v="69"/>
    <n v="12"/>
    <s v="Utah State"/>
    <n v="53"/>
    <x v="0"/>
  </r>
  <r>
    <n v="2010"/>
    <x v="5"/>
    <x v="9"/>
    <s v="Temple"/>
    <n v="65"/>
    <n v="12"/>
    <s v="Cornell"/>
    <n v="78"/>
    <x v="1"/>
  </r>
  <r>
    <n v="2010"/>
    <x v="5"/>
    <x v="10"/>
    <s v="California"/>
    <n v="77"/>
    <n v="9"/>
    <s v="Louisville"/>
    <n v="62"/>
    <x v="0"/>
  </r>
  <r>
    <n v="2010"/>
    <x v="5"/>
    <x v="3"/>
    <s v="Pittsburgh"/>
    <n v="89"/>
    <n v="14"/>
    <s v="Oakland"/>
    <n v="66"/>
    <x v="0"/>
  </r>
  <r>
    <n v="2010"/>
    <x v="5"/>
    <x v="0"/>
    <s v="Duke"/>
    <n v="73"/>
    <n v="16"/>
    <s v="Arkansas-Pine Bluff"/>
    <n v="44"/>
    <x v="0"/>
  </r>
  <r>
    <n v="2010"/>
    <x v="5"/>
    <x v="5"/>
    <s v="Xavier"/>
    <n v="65"/>
    <n v="11"/>
    <s v="Minnesota"/>
    <n v="54"/>
    <x v="0"/>
  </r>
  <r>
    <n v="2010"/>
    <x v="5"/>
    <x v="1"/>
    <s v="West Virginia"/>
    <n v="77"/>
    <n v="15"/>
    <s v="Morgan State"/>
    <n v="50"/>
    <x v="0"/>
  </r>
  <r>
    <n v="2010"/>
    <x v="5"/>
    <x v="1"/>
    <s v="Kansas State"/>
    <n v="82"/>
    <n v="15"/>
    <s v="North Texas"/>
    <n v="62"/>
    <x v="0"/>
  </r>
  <r>
    <n v="2010"/>
    <x v="5"/>
    <x v="2"/>
    <s v="Vanderbilt"/>
    <n v="65"/>
    <n v="13"/>
    <s v="Murray St."/>
    <n v="66"/>
    <x v="1"/>
  </r>
  <r>
    <n v="2010"/>
    <x v="5"/>
    <x v="6"/>
    <s v="Brigham Young"/>
    <n v="99"/>
    <n v="10"/>
    <s v="Florida"/>
    <n v="92"/>
    <x v="0"/>
  </r>
  <r>
    <n v="2010"/>
    <x v="5"/>
    <x v="9"/>
    <s v="Butler"/>
    <n v="77"/>
    <n v="12"/>
    <s v="UTEP"/>
    <n v="59"/>
    <x v="0"/>
  </r>
  <r>
    <n v="2010"/>
    <x v="5"/>
    <x v="3"/>
    <s v="New Mexico"/>
    <n v="62"/>
    <n v="14"/>
    <s v="Montana"/>
    <n v="57"/>
    <x v="0"/>
  </r>
  <r>
    <n v="2010"/>
    <x v="5"/>
    <x v="0"/>
    <s v="Kentucky"/>
    <n v="100"/>
    <n v="16"/>
    <s v="East Tennessee State"/>
    <n v="71"/>
    <x v="0"/>
  </r>
  <r>
    <n v="2010"/>
    <x v="5"/>
    <x v="10"/>
    <s v="Texas"/>
    <n v="80"/>
    <n v="9"/>
    <s v="Wake Forest"/>
    <n v="81"/>
    <x v="1"/>
  </r>
  <r>
    <n v="2010"/>
    <x v="5"/>
    <x v="5"/>
    <s v="Notre Dame"/>
    <n v="50"/>
    <n v="11"/>
    <s v="Old Dominion"/>
    <n v="51"/>
    <x v="1"/>
  </r>
  <r>
    <n v="2010"/>
    <x v="5"/>
    <x v="3"/>
    <s v="Baylor"/>
    <n v="68"/>
    <n v="14"/>
    <s v="Sam Houston State"/>
    <n v="59"/>
    <x v="0"/>
  </r>
  <r>
    <n v="2010"/>
    <x v="5"/>
    <x v="6"/>
    <s v="Richmond"/>
    <n v="71"/>
    <n v="10"/>
    <s v="St. Mary's (Cal.)"/>
    <n v="80"/>
    <x v="1"/>
  </r>
  <r>
    <n v="2010"/>
    <x v="5"/>
    <x v="1"/>
    <s v="Villanova"/>
    <n v="73"/>
    <n v="15"/>
    <s v="Robert Morris"/>
    <n v="70"/>
    <x v="0"/>
  </r>
  <r>
    <n v="2010"/>
    <x v="5"/>
    <x v="5"/>
    <s v="Marquette"/>
    <n v="78"/>
    <n v="11"/>
    <s v="Washington"/>
    <n v="80"/>
    <x v="1"/>
  </r>
  <r>
    <n v="2010"/>
    <x v="5"/>
    <x v="0"/>
    <s v="Kansas"/>
    <n v="90"/>
    <n v="16"/>
    <s v="Lehigh"/>
    <n v="74"/>
    <x v="0"/>
  </r>
  <r>
    <n v="2010"/>
    <x v="5"/>
    <x v="10"/>
    <s v="UNLV"/>
    <n v="66"/>
    <n v="9"/>
    <s v="Northern Iowa"/>
    <n v="69"/>
    <x v="1"/>
  </r>
  <r>
    <n v="2010"/>
    <x v="5"/>
    <x v="3"/>
    <s v="Georgetown"/>
    <n v="83"/>
    <n v="14"/>
    <s v="Ohio"/>
    <n v="97"/>
    <x v="1"/>
  </r>
  <r>
    <n v="2010"/>
    <x v="5"/>
    <x v="5"/>
    <s v="Tennessee"/>
    <n v="62"/>
    <n v="11"/>
    <s v="San Diego State"/>
    <n v="59"/>
    <x v="0"/>
  </r>
  <r>
    <n v="2010"/>
    <x v="6"/>
    <x v="11"/>
    <s v="Arkansas-Pine Bluff"/>
    <n v="61"/>
    <n v="16"/>
    <s v="Winthrop"/>
    <n v="44"/>
    <x v="0"/>
  </r>
  <r>
    <n v="2009"/>
    <x v="0"/>
    <x v="1"/>
    <s v="Michigan State"/>
    <n v="72"/>
    <n v="1"/>
    <s v="North Carolina"/>
    <n v="89"/>
    <x v="1"/>
  </r>
  <r>
    <n v="2009"/>
    <x v="1"/>
    <x v="1"/>
    <s v="Michigan State"/>
    <n v="82"/>
    <n v="1"/>
    <s v="Connecticut"/>
    <n v="73"/>
    <x v="0"/>
  </r>
  <r>
    <n v="2009"/>
    <x v="1"/>
    <x v="3"/>
    <s v="Villanova"/>
    <n v="69"/>
    <n v="1"/>
    <s v="North Carolina"/>
    <n v="83"/>
    <x v="1"/>
  </r>
  <r>
    <n v="2009"/>
    <x v="2"/>
    <x v="0"/>
    <s v="North Carolina"/>
    <n v="72"/>
    <n v="2"/>
    <s v="Oklahoma"/>
    <n v="60"/>
    <x v="0"/>
  </r>
  <r>
    <n v="2009"/>
    <x v="2"/>
    <x v="0"/>
    <s v="Louisville"/>
    <n v="52"/>
    <n v="2"/>
    <s v="Michigan State"/>
    <n v="64"/>
    <x v="1"/>
  </r>
  <r>
    <n v="2009"/>
    <x v="2"/>
    <x v="0"/>
    <s v="Connecticut"/>
    <n v="82"/>
    <n v="3"/>
    <s v="Missouri"/>
    <n v="75"/>
    <x v="0"/>
  </r>
  <r>
    <n v="2009"/>
    <x v="2"/>
    <x v="0"/>
    <s v="Pittsburgh"/>
    <n v="76"/>
    <n v="3"/>
    <s v="Villanova"/>
    <n v="78"/>
    <x v="1"/>
  </r>
  <r>
    <n v="2009"/>
    <x v="3"/>
    <x v="0"/>
    <s v="Louisville"/>
    <n v="103"/>
    <n v="12"/>
    <s v="Arizona"/>
    <n v="64"/>
    <x v="0"/>
  </r>
  <r>
    <n v="2009"/>
    <x v="3"/>
    <x v="3"/>
    <s v="Kansas"/>
    <n v="62"/>
    <n v="2"/>
    <s v="Michigan State"/>
    <n v="67"/>
    <x v="1"/>
  </r>
  <r>
    <n v="2009"/>
    <x v="3"/>
    <x v="0"/>
    <s v="North Carolina"/>
    <n v="98"/>
    <n v="4"/>
    <s v="Gonzaga"/>
    <n v="77"/>
    <x v="0"/>
  </r>
  <r>
    <n v="2009"/>
    <x v="3"/>
    <x v="3"/>
    <s v="Syracuse"/>
    <n v="71"/>
    <n v="2"/>
    <s v="Oklahoma"/>
    <n v="84"/>
    <x v="1"/>
  </r>
  <r>
    <n v="2009"/>
    <x v="3"/>
    <x v="0"/>
    <s v="Connecticut"/>
    <n v="72"/>
    <n v="5"/>
    <s v="Purdue"/>
    <n v="60"/>
    <x v="0"/>
  </r>
  <r>
    <n v="2009"/>
    <x v="3"/>
    <x v="3"/>
    <s v="Missouri"/>
    <n v="102"/>
    <n v="2"/>
    <s v="Memphis"/>
    <n v="91"/>
    <x v="0"/>
  </r>
  <r>
    <n v="2009"/>
    <x v="3"/>
    <x v="0"/>
    <s v="Pittsburgh"/>
    <n v="60"/>
    <n v="4"/>
    <s v="Xavier"/>
    <n v="55"/>
    <x v="0"/>
  </r>
  <r>
    <n v="2009"/>
    <x v="3"/>
    <x v="3"/>
    <s v="Villanova"/>
    <n v="77"/>
    <n v="2"/>
    <s v="Duke"/>
    <n v="54"/>
    <x v="0"/>
  </r>
  <r>
    <n v="2009"/>
    <x v="4"/>
    <x v="0"/>
    <s v="Louisville"/>
    <n v="79"/>
    <n v="9"/>
    <s v="Siena"/>
    <n v="62"/>
    <x v="0"/>
  </r>
  <r>
    <n v="2009"/>
    <x v="4"/>
    <x v="8"/>
    <s v="Southern California"/>
    <n v="69"/>
    <n v="2"/>
    <s v="Michigan State"/>
    <n v="74"/>
    <x v="1"/>
  </r>
  <r>
    <n v="2009"/>
    <x v="4"/>
    <x v="7"/>
    <s v="Arizona"/>
    <n v="71"/>
    <n v="13"/>
    <s v="Cleveland State"/>
    <n v="57"/>
    <x v="0"/>
  </r>
  <r>
    <n v="2009"/>
    <x v="4"/>
    <x v="7"/>
    <s v="Wisconsin"/>
    <n v="49"/>
    <n v="4"/>
    <s v="Xavier"/>
    <n v="60"/>
    <x v="1"/>
  </r>
  <r>
    <n v="2009"/>
    <x v="4"/>
    <x v="5"/>
    <s v="Arizona State"/>
    <n v="67"/>
    <n v="3"/>
    <s v="Syracuse"/>
    <n v="78"/>
    <x v="1"/>
  </r>
  <r>
    <n v="2009"/>
    <x v="4"/>
    <x v="4"/>
    <s v="Dayton"/>
    <n v="43"/>
    <n v="3"/>
    <s v="Kansas"/>
    <n v="60"/>
    <x v="1"/>
  </r>
  <r>
    <n v="2009"/>
    <x v="4"/>
    <x v="0"/>
    <s v="Pittsburgh"/>
    <n v="84"/>
    <n v="8"/>
    <s v="Oklahoma State"/>
    <n v="76"/>
    <x v="0"/>
  </r>
  <r>
    <n v="2009"/>
    <x v="4"/>
    <x v="5"/>
    <s v="Marquette"/>
    <n v="79"/>
    <n v="3"/>
    <s v="Missouri"/>
    <n v="83"/>
    <x v="1"/>
  </r>
  <r>
    <n v="2009"/>
    <x v="4"/>
    <x v="5"/>
    <s v="UCLA"/>
    <n v="69"/>
    <n v="3"/>
    <s v="Villanova"/>
    <n v="89"/>
    <x v="1"/>
  </r>
  <r>
    <n v="2009"/>
    <x v="4"/>
    <x v="0"/>
    <s v="Connecticut"/>
    <n v="92"/>
    <n v="9"/>
    <s v="Texas A&amp;M"/>
    <n v="66"/>
    <x v="0"/>
  </r>
  <r>
    <n v="2009"/>
    <x v="4"/>
    <x v="0"/>
    <s v="North Carolina"/>
    <n v="84"/>
    <n v="8"/>
    <s v="LSU"/>
    <n v="70"/>
    <x v="0"/>
  </r>
  <r>
    <n v="2009"/>
    <x v="4"/>
    <x v="9"/>
    <s v="Purdue"/>
    <n v="76"/>
    <n v="4"/>
    <s v="Washington"/>
    <n v="74"/>
    <x v="0"/>
  </r>
  <r>
    <n v="2009"/>
    <x v="4"/>
    <x v="8"/>
    <s v="Michigan"/>
    <n v="63"/>
    <n v="2"/>
    <s v="Oklahoma"/>
    <n v="73"/>
    <x v="1"/>
  </r>
  <r>
    <n v="2009"/>
    <x v="4"/>
    <x v="7"/>
    <s v="Western Kentucky"/>
    <n v="81"/>
    <n v="4"/>
    <s v="Gonzaga"/>
    <n v="83"/>
    <x v="1"/>
  </r>
  <r>
    <n v="2009"/>
    <x v="4"/>
    <x v="6"/>
    <s v="Texas"/>
    <n v="69"/>
    <n v="2"/>
    <s v="Duke"/>
    <n v="74"/>
    <x v="1"/>
  </r>
  <r>
    <n v="2009"/>
    <x v="4"/>
    <x v="8"/>
    <s v="Maryland"/>
    <n v="70"/>
    <n v="2"/>
    <s v="Memphis"/>
    <n v="89"/>
    <x v="1"/>
  </r>
  <r>
    <n v="2009"/>
    <x v="5"/>
    <x v="9"/>
    <s v="Florida State"/>
    <n v="59"/>
    <n v="12"/>
    <s v="Wisconsin"/>
    <n v="61"/>
    <x v="1"/>
  </r>
  <r>
    <n v="2009"/>
    <x v="5"/>
    <x v="5"/>
    <s v="West Virginia"/>
    <n v="60"/>
    <n v="11"/>
    <s v="Dayton"/>
    <n v="68"/>
    <x v="1"/>
  </r>
  <r>
    <n v="2009"/>
    <x v="5"/>
    <x v="2"/>
    <s v="Wake Forest"/>
    <n v="69"/>
    <n v="13"/>
    <s v="Cleveland State"/>
    <n v="84"/>
    <x v="1"/>
  </r>
  <r>
    <n v="2009"/>
    <x v="5"/>
    <x v="6"/>
    <s v="Boston College"/>
    <n v="55"/>
    <n v="10"/>
    <s v="Southern California"/>
    <n v="72"/>
    <x v="1"/>
  </r>
  <r>
    <n v="2009"/>
    <x v="5"/>
    <x v="3"/>
    <s v="Missouri"/>
    <n v="78"/>
    <n v="14"/>
    <s v="Cornell"/>
    <n v="59"/>
    <x v="0"/>
  </r>
  <r>
    <n v="2009"/>
    <x v="5"/>
    <x v="3"/>
    <s v="Syracuse"/>
    <n v="59"/>
    <n v="14"/>
    <s v="Stephen F. Austin"/>
    <n v="44"/>
    <x v="0"/>
  </r>
  <r>
    <n v="2009"/>
    <x v="5"/>
    <x v="5"/>
    <s v="Arizona State"/>
    <n v="66"/>
    <n v="11"/>
    <s v="Temple"/>
    <n v="57"/>
    <x v="0"/>
  </r>
  <r>
    <n v="2009"/>
    <x v="5"/>
    <x v="2"/>
    <s v="Xavier"/>
    <n v="77"/>
    <n v="13"/>
    <s v="Portland State"/>
    <n v="59"/>
    <x v="0"/>
  </r>
  <r>
    <n v="2009"/>
    <x v="5"/>
    <x v="3"/>
    <s v="Kansas"/>
    <n v="84"/>
    <n v="14"/>
    <s v="North Dakota State"/>
    <n v="74"/>
    <x v="0"/>
  </r>
  <r>
    <n v="2009"/>
    <x v="5"/>
    <x v="0"/>
    <s v="Louisville"/>
    <n v="74"/>
    <n v="16"/>
    <s v="Morehead State"/>
    <n v="54"/>
    <x v="0"/>
  </r>
  <r>
    <n v="2009"/>
    <x v="5"/>
    <x v="5"/>
    <s v="Marquette"/>
    <n v="58"/>
    <n v="11"/>
    <s v="Utah State"/>
    <n v="57"/>
    <x v="0"/>
  </r>
  <r>
    <n v="2009"/>
    <x v="5"/>
    <x v="10"/>
    <s v="Ohio State"/>
    <n v="72"/>
    <n v="9"/>
    <s v="Siena"/>
    <n v="74"/>
    <x v="1"/>
  </r>
  <r>
    <n v="2009"/>
    <x v="5"/>
    <x v="9"/>
    <s v="Utah"/>
    <n v="71"/>
    <n v="12"/>
    <s v="Arizona"/>
    <n v="84"/>
    <x v="1"/>
  </r>
  <r>
    <n v="2009"/>
    <x v="5"/>
    <x v="0"/>
    <s v="Pittsburgh"/>
    <n v="72"/>
    <n v="16"/>
    <s v="East Tennessee State"/>
    <n v="62"/>
    <x v="0"/>
  </r>
  <r>
    <n v="2009"/>
    <x v="5"/>
    <x v="10"/>
    <s v="Oklahoma State"/>
    <n v="77"/>
    <n v="9"/>
    <s v="Tennessee"/>
    <n v="75"/>
    <x v="0"/>
  </r>
  <r>
    <n v="2009"/>
    <x v="5"/>
    <x v="1"/>
    <s v="Michigan State"/>
    <n v="77"/>
    <n v="15"/>
    <s v="Robert Morris"/>
    <n v="62"/>
    <x v="0"/>
  </r>
  <r>
    <n v="2009"/>
    <x v="5"/>
    <x v="9"/>
    <s v="Illinois"/>
    <n v="72"/>
    <n v="12"/>
    <s v="Western Kentucky"/>
    <n v="76"/>
    <x v="1"/>
  </r>
  <r>
    <n v="2009"/>
    <x v="5"/>
    <x v="1"/>
    <s v="Oklahoma"/>
    <n v="82"/>
    <n v="15"/>
    <s v="Morgan State"/>
    <n v="54"/>
    <x v="0"/>
  </r>
  <r>
    <n v="2009"/>
    <x v="5"/>
    <x v="2"/>
    <s v="Gonzaga"/>
    <n v="77"/>
    <n v="13"/>
    <s v="Akron"/>
    <n v="64"/>
    <x v="0"/>
  </r>
  <r>
    <n v="2009"/>
    <x v="5"/>
    <x v="10"/>
    <s v="LSU"/>
    <n v="75"/>
    <n v="9"/>
    <s v="Butler"/>
    <n v="71"/>
    <x v="0"/>
  </r>
  <r>
    <n v="2009"/>
    <x v="5"/>
    <x v="0"/>
    <s v="North Carolina"/>
    <n v="101"/>
    <n v="16"/>
    <s v="Radford"/>
    <n v="58"/>
    <x v="0"/>
  </r>
  <r>
    <n v="2009"/>
    <x v="5"/>
    <x v="6"/>
    <s v="Clemson"/>
    <n v="59"/>
    <n v="10"/>
    <s v="Michigan"/>
    <n v="62"/>
    <x v="1"/>
  </r>
  <r>
    <n v="2009"/>
    <x v="5"/>
    <x v="1"/>
    <s v="Duke"/>
    <n v="86"/>
    <n v="15"/>
    <s v="Binghamton"/>
    <n v="62"/>
    <x v="0"/>
  </r>
  <r>
    <n v="2009"/>
    <x v="5"/>
    <x v="6"/>
    <s v="Texas"/>
    <n v="76"/>
    <n v="10"/>
    <s v="Minnesota"/>
    <n v="62"/>
    <x v="0"/>
  </r>
  <r>
    <n v="2009"/>
    <x v="5"/>
    <x v="5"/>
    <s v="UCLA"/>
    <n v="65"/>
    <n v="11"/>
    <s v="Virginia Commonwealth"/>
    <n v="64"/>
    <x v="0"/>
  </r>
  <r>
    <n v="2009"/>
    <x v="5"/>
    <x v="1"/>
    <s v="Memphis"/>
    <n v="81"/>
    <n v="15"/>
    <s v="Cal State Northridge"/>
    <n v="70"/>
    <x v="0"/>
  </r>
  <r>
    <n v="2009"/>
    <x v="5"/>
    <x v="6"/>
    <s v="California"/>
    <n v="71"/>
    <n v="10"/>
    <s v="Maryland"/>
    <n v="84"/>
    <x v="1"/>
  </r>
  <r>
    <n v="2009"/>
    <x v="5"/>
    <x v="2"/>
    <s v="Washington"/>
    <n v="71"/>
    <n v="13"/>
    <s v="Mississippi State"/>
    <n v="58"/>
    <x v="0"/>
  </r>
  <r>
    <n v="2009"/>
    <x v="5"/>
    <x v="9"/>
    <s v="Purdue"/>
    <n v="61"/>
    <n v="12"/>
    <s v="Northern Iowa"/>
    <n v="56"/>
    <x v="0"/>
  </r>
  <r>
    <n v="2009"/>
    <x v="5"/>
    <x v="10"/>
    <s v="Brigham Young"/>
    <n v="66"/>
    <n v="9"/>
    <s v="Texas A&amp;M"/>
    <n v="79"/>
    <x v="1"/>
  </r>
  <r>
    <n v="2009"/>
    <x v="5"/>
    <x v="0"/>
    <s v="Connecticut"/>
    <n v="103"/>
    <n v="16"/>
    <s v="Chattanooga"/>
    <n v="47"/>
    <x v="0"/>
  </r>
  <r>
    <n v="2009"/>
    <x v="5"/>
    <x v="3"/>
    <s v="Villanova"/>
    <n v="80"/>
    <n v="14"/>
    <s v="American"/>
    <n v="67"/>
    <x v="0"/>
  </r>
  <r>
    <n v="2009"/>
    <x v="6"/>
    <x v="11"/>
    <s v="Morehead State"/>
    <n v="58"/>
    <n v="16"/>
    <s v="Alabama State"/>
    <n v="43"/>
    <x v="0"/>
  </r>
  <r>
    <n v="2008"/>
    <x v="0"/>
    <x v="0"/>
    <s v="Kansas"/>
    <n v="75"/>
    <n v="1"/>
    <s v="Memphis"/>
    <n v="68"/>
    <x v="0"/>
  </r>
  <r>
    <n v="2008"/>
    <x v="1"/>
    <x v="0"/>
    <s v="Memphis"/>
    <n v="78"/>
    <n v="1"/>
    <s v="UCLA"/>
    <n v="63"/>
    <x v="0"/>
  </r>
  <r>
    <n v="2008"/>
    <x v="1"/>
    <x v="0"/>
    <s v="North Carolina"/>
    <n v="66"/>
    <n v="1"/>
    <s v="Kansas"/>
    <n v="84"/>
    <x v="1"/>
  </r>
  <r>
    <n v="2008"/>
    <x v="2"/>
    <x v="0"/>
    <s v="Memphis"/>
    <n v="85"/>
    <n v="2"/>
    <s v="Texas"/>
    <n v="67"/>
    <x v="0"/>
  </r>
  <r>
    <n v="2008"/>
    <x v="2"/>
    <x v="0"/>
    <s v="Kansas"/>
    <n v="59"/>
    <n v="10"/>
    <s v="Davidson"/>
    <n v="57"/>
    <x v="0"/>
  </r>
  <r>
    <n v="2008"/>
    <x v="2"/>
    <x v="0"/>
    <s v="North Carolina"/>
    <n v="83"/>
    <n v="3"/>
    <s v="Louisville"/>
    <n v="73"/>
    <x v="0"/>
  </r>
  <r>
    <n v="2008"/>
    <x v="2"/>
    <x v="0"/>
    <s v="UCLA"/>
    <n v="76"/>
    <n v="3"/>
    <s v="Xavier"/>
    <n v="57"/>
    <x v="0"/>
  </r>
  <r>
    <n v="2008"/>
    <x v="3"/>
    <x v="3"/>
    <s v="Stanford"/>
    <n v="62"/>
    <n v="2"/>
    <s v="Texas"/>
    <n v="82"/>
    <x v="1"/>
  </r>
  <r>
    <n v="2008"/>
    <x v="3"/>
    <x v="0"/>
    <s v="Kansas"/>
    <n v="72"/>
    <n v="12"/>
    <s v="Villanova"/>
    <n v="57"/>
    <x v="0"/>
  </r>
  <r>
    <n v="2008"/>
    <x v="3"/>
    <x v="3"/>
    <s v="Wisconsin"/>
    <n v="56"/>
    <n v="10"/>
    <s v="Davidson"/>
    <n v="73"/>
    <x v="1"/>
  </r>
  <r>
    <n v="2008"/>
    <x v="3"/>
    <x v="0"/>
    <s v="Memphis"/>
    <n v="92"/>
    <n v="5"/>
    <s v="Michigan State"/>
    <n v="74"/>
    <x v="0"/>
  </r>
  <r>
    <n v="2008"/>
    <x v="3"/>
    <x v="0"/>
    <s v="North Carolina"/>
    <n v="68"/>
    <n v="4"/>
    <s v="Washington State"/>
    <n v="47"/>
    <x v="0"/>
  </r>
  <r>
    <n v="2008"/>
    <x v="3"/>
    <x v="3"/>
    <s v="Xavier"/>
    <n v="79"/>
    <n v="7"/>
    <s v="West Virginia"/>
    <n v="75"/>
    <x v="0"/>
  </r>
  <r>
    <n v="2008"/>
    <x v="3"/>
    <x v="3"/>
    <s v="Louisville"/>
    <n v="79"/>
    <n v="2"/>
    <s v="Tennessee"/>
    <n v="60"/>
    <x v="0"/>
  </r>
  <r>
    <n v="2008"/>
    <x v="3"/>
    <x v="0"/>
    <s v="UCLA"/>
    <n v="88"/>
    <n v="12"/>
    <s v="Western Kentucky"/>
    <n v="78"/>
    <x v="0"/>
  </r>
  <r>
    <n v="2008"/>
    <x v="4"/>
    <x v="7"/>
    <s v="Villanova"/>
    <n v="84"/>
    <n v="13"/>
    <s v="Siena"/>
    <n v="72"/>
    <x v="0"/>
  </r>
  <r>
    <n v="2008"/>
    <x v="4"/>
    <x v="7"/>
    <s v="Western Kentucky"/>
    <n v="72"/>
    <n v="13"/>
    <s v="San Diego"/>
    <n v="63"/>
    <x v="0"/>
  </r>
  <r>
    <n v="2008"/>
    <x v="4"/>
    <x v="5"/>
    <s v="Oklahoma"/>
    <n v="48"/>
    <n v="3"/>
    <s v="Louisville"/>
    <n v="78"/>
    <x v="1"/>
  </r>
  <r>
    <n v="2008"/>
    <x v="4"/>
    <x v="6"/>
    <s v="Miami (Fla.)"/>
    <n v="72"/>
    <n v="2"/>
    <s v="Texas"/>
    <n v="75"/>
    <x v="1"/>
  </r>
  <r>
    <n v="2008"/>
    <x v="4"/>
    <x v="8"/>
    <s v="Davidson"/>
    <n v="74"/>
    <n v="2"/>
    <s v="Georgetown"/>
    <n v="70"/>
    <x v="0"/>
  </r>
  <r>
    <n v="2008"/>
    <x v="4"/>
    <x v="0"/>
    <s v="North Carolina"/>
    <n v="108"/>
    <n v="9"/>
    <s v="Arkansas"/>
    <n v="77"/>
    <x v="0"/>
  </r>
  <r>
    <n v="2008"/>
    <x v="4"/>
    <x v="0"/>
    <s v="Memphis"/>
    <n v="77"/>
    <n v="8"/>
    <s v="Mississippi State"/>
    <n v="74"/>
    <x v="0"/>
  </r>
  <r>
    <n v="2008"/>
    <x v="4"/>
    <x v="6"/>
    <s v="Butler"/>
    <n v="71"/>
    <n v="2"/>
    <s v="Tennessee"/>
    <n v="76"/>
    <x v="1"/>
  </r>
  <r>
    <n v="2008"/>
    <x v="4"/>
    <x v="5"/>
    <s v="Marquette"/>
    <n v="81"/>
    <n v="3"/>
    <s v="Stanford"/>
    <n v="82"/>
    <x v="1"/>
  </r>
  <r>
    <n v="2008"/>
    <x v="4"/>
    <x v="4"/>
    <s v="Kansas State"/>
    <n v="55"/>
    <n v="3"/>
    <s v="Wisconsin"/>
    <n v="72"/>
    <x v="1"/>
  </r>
  <r>
    <n v="2008"/>
    <x v="4"/>
    <x v="9"/>
    <s v="Notre Dame"/>
    <n v="41"/>
    <n v="4"/>
    <s v="Washington State"/>
    <n v="61"/>
    <x v="1"/>
  </r>
  <r>
    <n v="2008"/>
    <x v="4"/>
    <x v="0"/>
    <s v="Kansas"/>
    <n v="75"/>
    <n v="8"/>
    <s v="UNLV"/>
    <n v="56"/>
    <x v="0"/>
  </r>
  <r>
    <n v="2008"/>
    <x v="4"/>
    <x v="6"/>
    <s v="West Virginia"/>
    <n v="73"/>
    <n v="2"/>
    <s v="Duke"/>
    <n v="67"/>
    <x v="0"/>
  </r>
  <r>
    <n v="2008"/>
    <x v="4"/>
    <x v="0"/>
    <s v="UCLA"/>
    <n v="51"/>
    <n v="9"/>
    <s v="Texas A&amp;M"/>
    <n v="49"/>
    <x v="0"/>
  </r>
  <r>
    <n v="2008"/>
    <x v="4"/>
    <x v="5"/>
    <s v="Purdue"/>
    <n v="78"/>
    <n v="3"/>
    <s v="Xavier"/>
    <n v="85"/>
    <x v="1"/>
  </r>
  <r>
    <n v="2008"/>
    <x v="4"/>
    <x v="9"/>
    <s v="Michigan State"/>
    <n v="65"/>
    <n v="4"/>
    <s v="Pittsburgh"/>
    <n v="54"/>
    <x v="0"/>
  </r>
  <r>
    <n v="2008"/>
    <x v="5"/>
    <x v="0"/>
    <s v="Memphis"/>
    <n v="87"/>
    <n v="16"/>
    <s v="Texas-Arlington"/>
    <n v="63"/>
    <x v="0"/>
  </r>
  <r>
    <n v="2008"/>
    <x v="5"/>
    <x v="1"/>
    <s v="Tennessee"/>
    <n v="72"/>
    <n v="15"/>
    <s v="American"/>
    <n v="57"/>
    <x v="0"/>
  </r>
  <r>
    <n v="2008"/>
    <x v="5"/>
    <x v="1"/>
    <s v="Texas"/>
    <n v="74"/>
    <n v="15"/>
    <s v="Austin Peay"/>
    <n v="54"/>
    <x v="0"/>
  </r>
  <r>
    <n v="2008"/>
    <x v="5"/>
    <x v="1"/>
    <s v="Georgetown"/>
    <n v="66"/>
    <n v="15"/>
    <s v="Maryland-Baltimore County"/>
    <n v="47"/>
    <x v="0"/>
  </r>
  <r>
    <n v="2008"/>
    <x v="5"/>
    <x v="3"/>
    <s v="Louisville"/>
    <n v="79"/>
    <n v="14"/>
    <s v="Boise State"/>
    <n v="61"/>
    <x v="0"/>
  </r>
  <r>
    <n v="2008"/>
    <x v="5"/>
    <x v="0"/>
    <s v="North Carolina"/>
    <n v="113"/>
    <n v="16"/>
    <s v="Mount St. Mary's"/>
    <n v="74"/>
    <x v="0"/>
  </r>
  <r>
    <n v="2008"/>
    <x v="5"/>
    <x v="2"/>
    <s v="Vanderbilt"/>
    <n v="62"/>
    <n v="13"/>
    <s v="Siena"/>
    <n v="83"/>
    <x v="1"/>
  </r>
  <r>
    <n v="2008"/>
    <x v="5"/>
    <x v="2"/>
    <s v="Connecticut"/>
    <n v="69"/>
    <n v="13"/>
    <s v="San Diego"/>
    <n v="70"/>
    <x v="1"/>
  </r>
  <r>
    <n v="2008"/>
    <x v="5"/>
    <x v="5"/>
    <s v="Oklahoma"/>
    <n v="72"/>
    <n v="11"/>
    <s v="St. Joseph's"/>
    <n v="64"/>
    <x v="0"/>
  </r>
  <r>
    <n v="2008"/>
    <x v="5"/>
    <x v="10"/>
    <s v="Mississippi State"/>
    <n v="76"/>
    <n v="9"/>
    <s v="Oregon"/>
    <n v="69"/>
    <x v="0"/>
  </r>
  <r>
    <n v="2008"/>
    <x v="5"/>
    <x v="10"/>
    <s v="Indiana"/>
    <n v="72"/>
    <n v="9"/>
    <s v="Arkansas"/>
    <n v="86"/>
    <x v="1"/>
  </r>
  <r>
    <n v="2008"/>
    <x v="5"/>
    <x v="6"/>
    <s v="Gonzaga"/>
    <n v="76"/>
    <n v="10"/>
    <s v="Davidson"/>
    <n v="82"/>
    <x v="1"/>
  </r>
  <r>
    <n v="2008"/>
    <x v="5"/>
    <x v="6"/>
    <s v="Butler"/>
    <n v="81"/>
    <n v="10"/>
    <s v="South Alabama"/>
    <n v="61"/>
    <x v="0"/>
  </r>
  <r>
    <n v="2008"/>
    <x v="5"/>
    <x v="9"/>
    <s v="Drake"/>
    <n v="99"/>
    <n v="12"/>
    <s v="Western Kentucky"/>
    <n v="101"/>
    <x v="1"/>
  </r>
  <r>
    <n v="2008"/>
    <x v="5"/>
    <x v="9"/>
    <s v="Clemson"/>
    <n v="69"/>
    <n v="12"/>
    <s v="Villanova"/>
    <n v="75"/>
    <x v="1"/>
  </r>
  <r>
    <n v="2008"/>
    <x v="5"/>
    <x v="6"/>
    <s v="Miami (Fla.)"/>
    <n v="78"/>
    <n v="10"/>
    <s v="St. Mary's (Cal.)"/>
    <n v="64"/>
    <x v="0"/>
  </r>
  <r>
    <n v="2008"/>
    <x v="5"/>
    <x v="3"/>
    <s v="Stanford"/>
    <n v="77"/>
    <n v="14"/>
    <s v="Cornell"/>
    <n v="53"/>
    <x v="0"/>
  </r>
  <r>
    <n v="2008"/>
    <x v="5"/>
    <x v="3"/>
    <s v="Wisconsin"/>
    <n v="71"/>
    <n v="14"/>
    <s v="Cal State Fullerton"/>
    <n v="56"/>
    <x v="0"/>
  </r>
  <r>
    <n v="2008"/>
    <x v="5"/>
    <x v="10"/>
    <s v="Brigham Young"/>
    <n v="62"/>
    <n v="9"/>
    <s v="Texas A&amp;M"/>
    <n v="67"/>
    <x v="1"/>
  </r>
  <r>
    <n v="2008"/>
    <x v="5"/>
    <x v="6"/>
    <s v="West Virginia"/>
    <n v="75"/>
    <n v="10"/>
    <s v="Arizona"/>
    <n v="65"/>
    <x v="0"/>
  </r>
  <r>
    <n v="2008"/>
    <x v="5"/>
    <x v="2"/>
    <s v="Washington State"/>
    <n v="71"/>
    <n v="13"/>
    <s v="Winthrop"/>
    <n v="40"/>
    <x v="0"/>
  </r>
  <r>
    <n v="2008"/>
    <x v="5"/>
    <x v="3"/>
    <s v="Xavier"/>
    <n v="73"/>
    <n v="14"/>
    <s v="Georgia"/>
    <n v="61"/>
    <x v="0"/>
  </r>
  <r>
    <n v="2008"/>
    <x v="5"/>
    <x v="2"/>
    <s v="Pittsburgh"/>
    <n v="82"/>
    <n v="13"/>
    <s v="Oral Roberts"/>
    <n v="63"/>
    <x v="0"/>
  </r>
  <r>
    <n v="2008"/>
    <x v="5"/>
    <x v="1"/>
    <s v="Duke"/>
    <n v="71"/>
    <n v="15"/>
    <s v="Belmont"/>
    <n v="70"/>
    <x v="0"/>
  </r>
  <r>
    <n v="2008"/>
    <x v="5"/>
    <x v="0"/>
    <s v="Kansas"/>
    <n v="85"/>
    <n v="16"/>
    <s v="Portland State"/>
    <n v="61"/>
    <x v="0"/>
  </r>
  <r>
    <n v="2008"/>
    <x v="5"/>
    <x v="9"/>
    <s v="Michigan State"/>
    <n v="72"/>
    <n v="12"/>
    <s v="Temple"/>
    <n v="61"/>
    <x v="0"/>
  </r>
  <r>
    <n v="2008"/>
    <x v="5"/>
    <x v="9"/>
    <s v="Notre Dame"/>
    <n v="68"/>
    <n v="12"/>
    <s v="George Mason"/>
    <n v="50"/>
    <x v="0"/>
  </r>
  <r>
    <n v="2008"/>
    <x v="5"/>
    <x v="0"/>
    <s v="UCLA"/>
    <n v="70"/>
    <n v="16"/>
    <s v="Mississippi Valley State"/>
    <n v="29"/>
    <x v="0"/>
  </r>
  <r>
    <n v="2008"/>
    <x v="5"/>
    <x v="10"/>
    <s v="UNLV"/>
    <n v="71"/>
    <n v="9"/>
    <s v="Kent State"/>
    <n v="58"/>
    <x v="0"/>
  </r>
  <r>
    <n v="2008"/>
    <x v="5"/>
    <x v="5"/>
    <s v="Marquette"/>
    <n v="74"/>
    <n v="11"/>
    <s v="Kentucky"/>
    <n v="66"/>
    <x v="0"/>
  </r>
  <r>
    <n v="2008"/>
    <x v="5"/>
    <x v="5"/>
    <s v="Purdue"/>
    <n v="90"/>
    <n v="11"/>
    <s v="Baylor"/>
    <n v="79"/>
    <x v="0"/>
  </r>
  <r>
    <n v="2008"/>
    <x v="5"/>
    <x v="5"/>
    <s v="Southern California"/>
    <n v="67"/>
    <n v="11"/>
    <s v="Kansas State"/>
    <n v="80"/>
    <x v="1"/>
  </r>
  <r>
    <n v="2008"/>
    <x v="6"/>
    <x v="11"/>
    <s v="Mount St. Mary's"/>
    <n v="69"/>
    <n v="16"/>
    <s v="Coppin State"/>
    <n v="60"/>
    <x v="0"/>
  </r>
  <r>
    <n v="2007"/>
    <x v="0"/>
    <x v="0"/>
    <s v="Florida"/>
    <n v="84"/>
    <n v="1"/>
    <s v="Ohio State"/>
    <n v="75"/>
    <x v="0"/>
  </r>
  <r>
    <n v="2007"/>
    <x v="1"/>
    <x v="1"/>
    <s v="Georgetown"/>
    <n v="60"/>
    <n v="1"/>
    <s v="Ohio State"/>
    <n v="67"/>
    <x v="1"/>
  </r>
  <r>
    <n v="2007"/>
    <x v="1"/>
    <x v="0"/>
    <s v="Florida"/>
    <n v="76"/>
    <n v="2"/>
    <s v="UCLA"/>
    <n v="66"/>
    <x v="0"/>
  </r>
  <r>
    <n v="2007"/>
    <x v="2"/>
    <x v="0"/>
    <s v="North Carolina"/>
    <n v="84"/>
    <n v="2"/>
    <s v="Georgetown"/>
    <n v="96"/>
    <x v="1"/>
  </r>
  <r>
    <n v="2007"/>
    <x v="2"/>
    <x v="0"/>
    <s v="Florida"/>
    <n v="85"/>
    <n v="3"/>
    <s v="Oregon"/>
    <n v="77"/>
    <x v="0"/>
  </r>
  <r>
    <n v="2007"/>
    <x v="2"/>
    <x v="0"/>
    <s v="Ohio State"/>
    <n v="92"/>
    <n v="2"/>
    <s v="Memphis"/>
    <n v="76"/>
    <x v="0"/>
  </r>
  <r>
    <n v="2007"/>
    <x v="2"/>
    <x v="0"/>
    <s v="Kansas"/>
    <n v="55"/>
    <n v="2"/>
    <s v="UCLA"/>
    <n v="68"/>
    <x v="1"/>
  </r>
  <r>
    <n v="2007"/>
    <x v="3"/>
    <x v="5"/>
    <s v="Vanderbilt"/>
    <n v="65"/>
    <n v="2"/>
    <s v="Georgetown"/>
    <n v="66"/>
    <x v="1"/>
  </r>
  <r>
    <n v="2007"/>
    <x v="3"/>
    <x v="0"/>
    <s v="North Carolina"/>
    <n v="74"/>
    <n v="5"/>
    <s v="Southern California"/>
    <n v="64"/>
    <x v="0"/>
  </r>
  <r>
    <n v="2007"/>
    <x v="3"/>
    <x v="3"/>
    <s v="Oregon"/>
    <n v="76"/>
    <n v="7"/>
    <s v="UNLV"/>
    <n v="72"/>
    <x v="0"/>
  </r>
  <r>
    <n v="2007"/>
    <x v="3"/>
    <x v="0"/>
    <s v="Florida"/>
    <n v="65"/>
    <n v="5"/>
    <s v="Butler"/>
    <n v="57"/>
    <x v="0"/>
  </r>
  <r>
    <n v="2007"/>
    <x v="3"/>
    <x v="0"/>
    <s v="Kansas"/>
    <n v="61"/>
    <n v="4"/>
    <s v="Southern Illinois"/>
    <n v="58"/>
    <x v="0"/>
  </r>
  <r>
    <n v="2007"/>
    <x v="3"/>
    <x v="3"/>
    <s v="Texas A&amp;M"/>
    <n v="64"/>
    <n v="2"/>
    <s v="Memphis"/>
    <n v="65"/>
    <x v="1"/>
  </r>
  <r>
    <n v="2007"/>
    <x v="3"/>
    <x v="0"/>
    <s v="Ohio State"/>
    <n v="85"/>
    <n v="5"/>
    <s v="Tennessee"/>
    <n v="84"/>
    <x v="0"/>
  </r>
  <r>
    <n v="2007"/>
    <x v="3"/>
    <x v="3"/>
    <s v="Pittsburgh"/>
    <n v="55"/>
    <n v="2"/>
    <s v="UCLA"/>
    <n v="64"/>
    <x v="1"/>
  </r>
  <r>
    <n v="2007"/>
    <x v="4"/>
    <x v="6"/>
    <s v="UNLV"/>
    <n v="74"/>
    <n v="2"/>
    <s v="Wisconsin"/>
    <n v="68"/>
    <x v="0"/>
  </r>
  <r>
    <n v="2007"/>
    <x v="4"/>
    <x v="9"/>
    <s v="Southern California"/>
    <n v="87"/>
    <n v="4"/>
    <s v="Texas"/>
    <n v="68"/>
    <x v="0"/>
  </r>
  <r>
    <n v="2007"/>
    <x v="4"/>
    <x v="9"/>
    <s v="Tennessee"/>
    <n v="77"/>
    <n v="4"/>
    <s v="Virginia"/>
    <n v="74"/>
    <x v="0"/>
  </r>
  <r>
    <n v="2007"/>
    <x v="4"/>
    <x v="4"/>
    <s v="Winthrop"/>
    <n v="61"/>
    <n v="3"/>
    <s v="Oregon"/>
    <n v="75"/>
    <x v="1"/>
  </r>
  <r>
    <n v="2007"/>
    <x v="4"/>
    <x v="0"/>
    <s v="Kansas"/>
    <n v="88"/>
    <n v="8"/>
    <s v="Kentucky"/>
    <n v="76"/>
    <x v="0"/>
  </r>
  <r>
    <n v="2007"/>
    <x v="4"/>
    <x v="9"/>
    <s v="Virginia Tech"/>
    <n v="48"/>
    <n v="4"/>
    <s v="Southern Illinois"/>
    <n v="63"/>
    <x v="1"/>
  </r>
  <r>
    <n v="2007"/>
    <x v="4"/>
    <x v="0"/>
    <s v="Florida"/>
    <n v="74"/>
    <n v="9"/>
    <s v="Purdue"/>
    <n v="67"/>
    <x v="0"/>
  </r>
  <r>
    <n v="2007"/>
    <x v="4"/>
    <x v="6"/>
    <s v="Nevada"/>
    <n v="62"/>
    <n v="2"/>
    <s v="Memphis"/>
    <n v="78"/>
    <x v="1"/>
  </r>
  <r>
    <n v="2007"/>
    <x v="4"/>
    <x v="9"/>
    <s v="Butler"/>
    <n v="62"/>
    <n v="4"/>
    <s v="Maryland"/>
    <n v="59"/>
    <x v="0"/>
  </r>
  <r>
    <n v="2007"/>
    <x v="4"/>
    <x v="0"/>
    <s v="Ohio State"/>
    <n v="78"/>
    <n v="9"/>
    <s v="Xavier"/>
    <n v="71"/>
    <x v="0"/>
  </r>
  <r>
    <n v="2007"/>
    <x v="4"/>
    <x v="5"/>
    <s v="Louisville"/>
    <n v="69"/>
    <n v="3"/>
    <s v="Texas A&amp;M"/>
    <n v="72"/>
    <x v="1"/>
  </r>
  <r>
    <n v="2007"/>
    <x v="4"/>
    <x v="0"/>
    <s v="North Carolina"/>
    <n v="81"/>
    <n v="9"/>
    <s v="Michigan State"/>
    <n v="67"/>
    <x v="0"/>
  </r>
  <r>
    <n v="2007"/>
    <x v="4"/>
    <x v="6"/>
    <s v="Indiana"/>
    <n v="49"/>
    <n v="2"/>
    <s v="UCLA"/>
    <n v="54"/>
    <x v="1"/>
  </r>
  <r>
    <n v="2007"/>
    <x v="4"/>
    <x v="5"/>
    <s v="Vanderbilt"/>
    <n v="78"/>
    <n v="3"/>
    <s v="Washington State"/>
    <n v="74"/>
    <x v="0"/>
  </r>
  <r>
    <n v="2007"/>
    <x v="4"/>
    <x v="4"/>
    <s v="Virginia Commonwealth"/>
    <n v="79"/>
    <n v="3"/>
    <s v="Pittsburgh"/>
    <n v="84"/>
    <x v="1"/>
  </r>
  <r>
    <n v="2007"/>
    <x v="4"/>
    <x v="6"/>
    <s v="Boston College"/>
    <n v="55"/>
    <n v="2"/>
    <s v="Georgetown"/>
    <n v="62"/>
    <x v="1"/>
  </r>
  <r>
    <n v="2007"/>
    <x v="5"/>
    <x v="0"/>
    <s v="Florida"/>
    <n v="112"/>
    <n v="16"/>
    <s v="Jackson State"/>
    <n v="69"/>
    <x v="0"/>
  </r>
  <r>
    <n v="2007"/>
    <x v="5"/>
    <x v="9"/>
    <s v="Tennessee"/>
    <n v="121"/>
    <n v="12"/>
    <s v="Long Beach State"/>
    <n v="86"/>
    <x v="0"/>
  </r>
  <r>
    <n v="2007"/>
    <x v="5"/>
    <x v="2"/>
    <s v="Texas"/>
    <n v="79"/>
    <n v="13"/>
    <s v="New Mexico State"/>
    <n v="67"/>
    <x v="0"/>
  </r>
  <r>
    <n v="2007"/>
    <x v="5"/>
    <x v="2"/>
    <s v="Virginia"/>
    <n v="84"/>
    <n v="13"/>
    <s v="Albany (N.Y.)"/>
    <n v="57"/>
    <x v="0"/>
  </r>
  <r>
    <n v="2007"/>
    <x v="5"/>
    <x v="6"/>
    <s v="Nevada"/>
    <n v="77"/>
    <n v="10"/>
    <s v="Creighton"/>
    <n v="71"/>
    <x v="0"/>
  </r>
  <r>
    <n v="2007"/>
    <x v="5"/>
    <x v="1"/>
    <s v="Memphis"/>
    <n v="73"/>
    <n v="15"/>
    <s v="North Texas"/>
    <n v="58"/>
    <x v="0"/>
  </r>
  <r>
    <n v="2007"/>
    <x v="5"/>
    <x v="3"/>
    <s v="Oregon"/>
    <n v="58"/>
    <n v="14"/>
    <s v="Miami (Ohio)"/>
    <n v="56"/>
    <x v="0"/>
  </r>
  <r>
    <n v="2007"/>
    <x v="5"/>
    <x v="6"/>
    <s v="UNLV"/>
    <n v="67"/>
    <n v="10"/>
    <s v="Georgia Tech"/>
    <n v="63"/>
    <x v="0"/>
  </r>
  <r>
    <n v="2007"/>
    <x v="5"/>
    <x v="1"/>
    <s v="Wisconsin"/>
    <n v="76"/>
    <n v="15"/>
    <s v="Texas A&amp;M-Corpus Christi"/>
    <n v="63"/>
    <x v="0"/>
  </r>
  <r>
    <n v="2007"/>
    <x v="5"/>
    <x v="10"/>
    <s v="Arizona"/>
    <n v="63"/>
    <n v="9"/>
    <s v="Purdue"/>
    <n v="72"/>
    <x v="1"/>
  </r>
  <r>
    <n v="2007"/>
    <x v="5"/>
    <x v="5"/>
    <s v="Notre Dame"/>
    <n v="64"/>
    <n v="11"/>
    <s v="Winthrop"/>
    <n v="74"/>
    <x v="1"/>
  </r>
  <r>
    <n v="2007"/>
    <x v="5"/>
    <x v="0"/>
    <s v="Kansas"/>
    <n v="107"/>
    <n v="16"/>
    <s v="Niagara"/>
    <n v="67"/>
    <x v="0"/>
  </r>
  <r>
    <n v="2007"/>
    <x v="5"/>
    <x v="10"/>
    <s v="Kentucky"/>
    <n v="67"/>
    <n v="9"/>
    <s v="Villanova"/>
    <n v="58"/>
    <x v="0"/>
  </r>
  <r>
    <n v="2007"/>
    <x v="5"/>
    <x v="9"/>
    <s v="Virginia Tech"/>
    <n v="54"/>
    <n v="12"/>
    <s v="Illinois"/>
    <n v="52"/>
    <x v="0"/>
  </r>
  <r>
    <n v="2007"/>
    <x v="5"/>
    <x v="9"/>
    <s v="Southern California"/>
    <n v="77"/>
    <n v="12"/>
    <s v="Arkansas"/>
    <n v="60"/>
    <x v="0"/>
  </r>
  <r>
    <n v="2007"/>
    <x v="5"/>
    <x v="2"/>
    <s v="Southern Illinois"/>
    <n v="61"/>
    <n v="13"/>
    <s v="Holy Cross"/>
    <n v="51"/>
    <x v="0"/>
  </r>
  <r>
    <n v="2007"/>
    <x v="5"/>
    <x v="1"/>
    <s v="UCLA"/>
    <n v="70"/>
    <n v="15"/>
    <s v="Weber State"/>
    <n v="42"/>
    <x v="0"/>
  </r>
  <r>
    <n v="2007"/>
    <x v="5"/>
    <x v="3"/>
    <s v="Texas A&amp;M"/>
    <n v="68"/>
    <n v="14"/>
    <s v="Penn"/>
    <n v="52"/>
    <x v="0"/>
  </r>
  <r>
    <n v="2007"/>
    <x v="5"/>
    <x v="3"/>
    <s v="Pittsburgh"/>
    <n v="79"/>
    <n v="14"/>
    <s v="Wright State"/>
    <n v="58"/>
    <x v="0"/>
  </r>
  <r>
    <n v="2007"/>
    <x v="5"/>
    <x v="5"/>
    <s v="Vanderbilt"/>
    <n v="77"/>
    <n v="11"/>
    <s v="George Washington"/>
    <n v="44"/>
    <x v="0"/>
  </r>
  <r>
    <n v="2007"/>
    <x v="5"/>
    <x v="0"/>
    <s v="North Carolina"/>
    <n v="86"/>
    <n v="16"/>
    <s v="Eastern Kentucky"/>
    <n v="65"/>
    <x v="0"/>
  </r>
  <r>
    <n v="2007"/>
    <x v="5"/>
    <x v="1"/>
    <s v="Georgetown"/>
    <n v="80"/>
    <n v="15"/>
    <s v="Belmont"/>
    <n v="55"/>
    <x v="0"/>
  </r>
  <r>
    <n v="2007"/>
    <x v="5"/>
    <x v="5"/>
    <s v="Duke"/>
    <n v="77"/>
    <n v="11"/>
    <s v="Virginia Commonwealth"/>
    <n v="79"/>
    <x v="1"/>
  </r>
  <r>
    <n v="2007"/>
    <x v="5"/>
    <x v="10"/>
    <s v="Brigham Young"/>
    <n v="77"/>
    <n v="9"/>
    <s v="Xavier"/>
    <n v="79"/>
    <x v="1"/>
  </r>
  <r>
    <n v="2007"/>
    <x v="5"/>
    <x v="2"/>
    <s v="Maryland"/>
    <n v="82"/>
    <n v="13"/>
    <s v="Davidson"/>
    <n v="70"/>
    <x v="0"/>
  </r>
  <r>
    <n v="2007"/>
    <x v="5"/>
    <x v="9"/>
    <s v="Butler"/>
    <n v="57"/>
    <n v="12"/>
    <s v="Old Dominion"/>
    <n v="46"/>
    <x v="0"/>
  </r>
  <r>
    <n v="2007"/>
    <x v="5"/>
    <x v="3"/>
    <s v="Washington State"/>
    <n v="70"/>
    <n v="14"/>
    <s v="Oral Roberts"/>
    <n v="54"/>
    <x v="0"/>
  </r>
  <r>
    <n v="2007"/>
    <x v="5"/>
    <x v="10"/>
    <s v="Marquette"/>
    <n v="49"/>
    <n v="9"/>
    <s v="Michigan State"/>
    <n v="61"/>
    <x v="1"/>
  </r>
  <r>
    <n v="2007"/>
    <x v="5"/>
    <x v="6"/>
    <s v="Boston College"/>
    <n v="84"/>
    <n v="10"/>
    <s v="Texas Tech"/>
    <n v="75"/>
    <x v="0"/>
  </r>
  <r>
    <n v="2007"/>
    <x v="5"/>
    <x v="0"/>
    <s v="Ohio State"/>
    <n v="78"/>
    <n v="16"/>
    <s v="Central Connecticut State"/>
    <n v="57"/>
    <x v="0"/>
  </r>
  <r>
    <n v="2007"/>
    <x v="5"/>
    <x v="6"/>
    <s v="Indiana"/>
    <n v="70"/>
    <n v="10"/>
    <s v="Gonzaga"/>
    <n v="57"/>
    <x v="0"/>
  </r>
  <r>
    <n v="2007"/>
    <x v="5"/>
    <x v="5"/>
    <s v="Louisville"/>
    <n v="78"/>
    <n v="11"/>
    <s v="Stanford"/>
    <n v="58"/>
    <x v="0"/>
  </r>
  <r>
    <n v="2007"/>
    <x v="6"/>
    <x v="11"/>
    <s v="Niagara"/>
    <n v="77"/>
    <n v="16"/>
    <s v="Florida A&amp;M"/>
    <n v="69"/>
    <x v="0"/>
  </r>
  <r>
    <n v="2006"/>
    <x v="0"/>
    <x v="1"/>
    <s v="UCLA"/>
    <n v="57"/>
    <n v="3"/>
    <s v="Florida"/>
    <n v="73"/>
    <x v="1"/>
  </r>
  <r>
    <n v="2006"/>
    <x v="1"/>
    <x v="2"/>
    <s v="LSU"/>
    <n v="45"/>
    <n v="2"/>
    <s v="UCLA"/>
    <n v="59"/>
    <x v="1"/>
  </r>
  <r>
    <n v="2006"/>
    <x v="1"/>
    <x v="4"/>
    <s v="George Mason"/>
    <n v="58"/>
    <n v="3"/>
    <s v="Florida"/>
    <n v="73"/>
    <x v="1"/>
  </r>
  <r>
    <n v="2006"/>
    <x v="2"/>
    <x v="0"/>
    <s v="Villanova"/>
    <n v="62"/>
    <n v="3"/>
    <s v="Florida"/>
    <n v="75"/>
    <x v="1"/>
  </r>
  <r>
    <n v="2006"/>
    <x v="2"/>
    <x v="0"/>
    <s v="Connecticut"/>
    <n v="84"/>
    <n v="11"/>
    <s v="George Mason"/>
    <n v="86"/>
    <x v="1"/>
  </r>
  <r>
    <n v="2006"/>
    <x v="2"/>
    <x v="0"/>
    <s v="Memphis"/>
    <n v="45"/>
    <n v="2"/>
    <s v="UCLA"/>
    <n v="50"/>
    <x v="1"/>
  </r>
  <r>
    <n v="2006"/>
    <x v="2"/>
    <x v="2"/>
    <s v="LSU"/>
    <n v="70"/>
    <n v="2"/>
    <s v="Texas"/>
    <n v="60"/>
    <x v="0"/>
  </r>
  <r>
    <n v="2006"/>
    <x v="3"/>
    <x v="0"/>
    <s v="Villanova"/>
    <n v="60"/>
    <n v="4"/>
    <s v="Boston College"/>
    <n v="59"/>
    <x v="0"/>
  </r>
  <r>
    <n v="2006"/>
    <x v="3"/>
    <x v="3"/>
    <s v="Florida"/>
    <n v="57"/>
    <n v="7"/>
    <s v="Georgetown"/>
    <n v="53"/>
    <x v="0"/>
  </r>
  <r>
    <n v="2006"/>
    <x v="3"/>
    <x v="4"/>
    <s v="George Mason"/>
    <n v="63"/>
    <n v="7"/>
    <s v="Wichita State"/>
    <n v="55"/>
    <x v="0"/>
  </r>
  <r>
    <n v="2006"/>
    <x v="3"/>
    <x v="0"/>
    <s v="Connecticut"/>
    <n v="98"/>
    <n v="5"/>
    <s v="Washington"/>
    <n v="92"/>
    <x v="0"/>
  </r>
  <r>
    <n v="2006"/>
    <x v="3"/>
    <x v="3"/>
    <s v="Gonzaga"/>
    <n v="71"/>
    <n v="2"/>
    <s v="UCLA"/>
    <n v="73"/>
    <x v="1"/>
  </r>
  <r>
    <n v="2006"/>
    <x v="3"/>
    <x v="0"/>
    <s v="Duke"/>
    <n v="54"/>
    <n v="4"/>
    <s v="LSU"/>
    <n v="62"/>
    <x v="1"/>
  </r>
  <r>
    <n v="2006"/>
    <x v="3"/>
    <x v="5"/>
    <s v="West Virginia"/>
    <n v="71"/>
    <n v="2"/>
    <s v="Texas"/>
    <n v="74"/>
    <x v="1"/>
  </r>
  <r>
    <n v="2006"/>
    <x v="3"/>
    <x v="0"/>
    <s v="Memphis"/>
    <n v="80"/>
    <n v="13"/>
    <s v="Bradley"/>
    <n v="64"/>
    <x v="0"/>
  </r>
  <r>
    <n v="2006"/>
    <x v="4"/>
    <x v="0"/>
    <s v="Memphis"/>
    <n v="72"/>
    <n v="9"/>
    <s v="Bucknell"/>
    <n v="56"/>
    <x v="0"/>
  </r>
  <r>
    <n v="2006"/>
    <x v="4"/>
    <x v="5"/>
    <s v="West Virginia"/>
    <n v="67"/>
    <n v="14"/>
    <s v="Northwestern State"/>
    <n v="54"/>
    <x v="0"/>
  </r>
  <r>
    <n v="2006"/>
    <x v="4"/>
    <x v="6"/>
    <s v="Georgetown"/>
    <n v="70"/>
    <n v="2"/>
    <s v="Ohio State"/>
    <n v="52"/>
    <x v="0"/>
  </r>
  <r>
    <n v="2006"/>
    <x v="4"/>
    <x v="0"/>
    <s v="Villanova"/>
    <n v="82"/>
    <n v="8"/>
    <s v="Arizona"/>
    <n v="78"/>
    <x v="0"/>
  </r>
  <r>
    <n v="2006"/>
    <x v="4"/>
    <x v="4"/>
    <s v="George Mason"/>
    <n v="65"/>
    <n v="3"/>
    <s v="North Carolina"/>
    <n v="60"/>
    <x v="0"/>
  </r>
  <r>
    <n v="2006"/>
    <x v="4"/>
    <x v="0"/>
    <s v="Connecticut"/>
    <n v="87"/>
    <n v="8"/>
    <s v="Kentucky"/>
    <n v="83"/>
    <x v="0"/>
  </r>
  <r>
    <n v="2006"/>
    <x v="4"/>
    <x v="9"/>
    <s v="Pittsburgh"/>
    <n v="66"/>
    <n v="13"/>
    <s v="Bradley"/>
    <n v="72"/>
    <x v="1"/>
  </r>
  <r>
    <n v="2006"/>
    <x v="4"/>
    <x v="8"/>
    <s v="North Carolina State"/>
    <n v="54"/>
    <n v="2"/>
    <s v="Texas"/>
    <n v="75"/>
    <x v="1"/>
  </r>
  <r>
    <n v="2006"/>
    <x v="4"/>
    <x v="4"/>
    <s v="Wisconsin-Milwaukee"/>
    <n v="60"/>
    <n v="3"/>
    <s v="Florida"/>
    <n v="82"/>
    <x v="1"/>
  </r>
  <r>
    <n v="2006"/>
    <x v="4"/>
    <x v="7"/>
    <s v="Texas A&amp;M"/>
    <n v="57"/>
    <n v="4"/>
    <s v="LSU"/>
    <n v="58"/>
    <x v="1"/>
  </r>
  <r>
    <n v="2006"/>
    <x v="4"/>
    <x v="0"/>
    <s v="Duke"/>
    <n v="70"/>
    <n v="8"/>
    <s v="George Washington"/>
    <n v="64"/>
    <x v="0"/>
  </r>
  <r>
    <n v="2006"/>
    <x v="4"/>
    <x v="7"/>
    <s v="Montana"/>
    <n v="56"/>
    <n v="4"/>
    <s v="Boston College"/>
    <n v="69"/>
    <x v="1"/>
  </r>
  <r>
    <n v="2006"/>
    <x v="4"/>
    <x v="9"/>
    <s v="Washington"/>
    <n v="67"/>
    <n v="4"/>
    <s v="Illinois"/>
    <n v="64"/>
    <x v="0"/>
  </r>
  <r>
    <n v="2006"/>
    <x v="4"/>
    <x v="6"/>
    <s v="Wichita State"/>
    <n v="80"/>
    <n v="2"/>
    <s v="Tennessee"/>
    <n v="73"/>
    <x v="0"/>
  </r>
  <r>
    <n v="2006"/>
    <x v="4"/>
    <x v="8"/>
    <s v="Alabama"/>
    <n v="59"/>
    <n v="2"/>
    <s v="UCLA"/>
    <n v="62"/>
    <x v="1"/>
  </r>
  <r>
    <n v="2006"/>
    <x v="4"/>
    <x v="5"/>
    <s v="Indiana"/>
    <n v="80"/>
    <n v="3"/>
    <s v="Gonzaga"/>
    <n v="90"/>
    <x v="1"/>
  </r>
  <r>
    <n v="2006"/>
    <x v="5"/>
    <x v="3"/>
    <s v="Iowa"/>
    <n v="63"/>
    <n v="14"/>
    <s v="Northwestern State"/>
    <n v="64"/>
    <x v="1"/>
  </r>
  <r>
    <n v="2006"/>
    <x v="5"/>
    <x v="0"/>
    <s v="Connecticut"/>
    <n v="72"/>
    <n v="16"/>
    <s v="Albany (N.Y.)"/>
    <n v="59"/>
    <x v="0"/>
  </r>
  <r>
    <n v="2006"/>
    <x v="5"/>
    <x v="6"/>
    <s v="Georgetown"/>
    <n v="54"/>
    <n v="10"/>
    <s v="Northern Iowa"/>
    <n v="49"/>
    <x v="0"/>
  </r>
  <r>
    <n v="2006"/>
    <x v="5"/>
    <x v="1"/>
    <s v="Ohio State"/>
    <n v="70"/>
    <n v="15"/>
    <s v="Davidson"/>
    <n v="62"/>
    <x v="0"/>
  </r>
  <r>
    <n v="2006"/>
    <x v="5"/>
    <x v="10"/>
    <s v="Arkansas"/>
    <n v="55"/>
    <n v="9"/>
    <s v="Bucknell"/>
    <n v="59"/>
    <x v="1"/>
  </r>
  <r>
    <n v="2006"/>
    <x v="5"/>
    <x v="0"/>
    <s v="Memphis"/>
    <n v="94"/>
    <n v="16"/>
    <s v="Oral Roberts"/>
    <n v="78"/>
    <x v="0"/>
  </r>
  <r>
    <n v="2006"/>
    <x v="5"/>
    <x v="1"/>
    <s v="Texas"/>
    <n v="60"/>
    <n v="15"/>
    <s v="Penn"/>
    <n v="52"/>
    <x v="0"/>
  </r>
  <r>
    <n v="2006"/>
    <x v="5"/>
    <x v="5"/>
    <s v="West Virginia"/>
    <n v="64"/>
    <n v="11"/>
    <s v="Southern Illinois"/>
    <n v="46"/>
    <x v="0"/>
  </r>
  <r>
    <n v="2006"/>
    <x v="5"/>
    <x v="10"/>
    <s v="Kentucky"/>
    <n v="72"/>
    <n v="9"/>
    <s v="Alabama-Birmingham"/>
    <n v="59"/>
    <x v="0"/>
  </r>
  <r>
    <n v="2006"/>
    <x v="5"/>
    <x v="5"/>
    <s v="Michigan State"/>
    <n v="65"/>
    <n v="11"/>
    <s v="George Mason"/>
    <n v="75"/>
    <x v="1"/>
  </r>
  <r>
    <n v="2006"/>
    <x v="5"/>
    <x v="3"/>
    <s v="North Carolina"/>
    <n v="69"/>
    <n v="14"/>
    <s v="Murray St."/>
    <n v="65"/>
    <x v="0"/>
  </r>
  <r>
    <n v="2006"/>
    <x v="5"/>
    <x v="2"/>
    <s v="Kansas"/>
    <n v="73"/>
    <n v="13"/>
    <s v="Bradley"/>
    <n v="77"/>
    <x v="1"/>
  </r>
  <r>
    <n v="2006"/>
    <x v="5"/>
    <x v="9"/>
    <s v="Pittsburgh"/>
    <n v="79"/>
    <n v="12"/>
    <s v="Kent State"/>
    <n v="64"/>
    <x v="0"/>
  </r>
  <r>
    <n v="2006"/>
    <x v="5"/>
    <x v="0"/>
    <s v="Villanova"/>
    <n v="58"/>
    <n v="16"/>
    <s v="Monmouth"/>
    <n v="45"/>
    <x v="0"/>
  </r>
  <r>
    <n v="2006"/>
    <x v="5"/>
    <x v="10"/>
    <s v="Arizona"/>
    <n v="94"/>
    <n v="9"/>
    <s v="Wisconsin"/>
    <n v="75"/>
    <x v="0"/>
  </r>
  <r>
    <n v="2006"/>
    <x v="5"/>
    <x v="6"/>
    <s v="California"/>
    <n v="52"/>
    <n v="10"/>
    <s v="North Carolina State"/>
    <n v="58"/>
    <x v="1"/>
  </r>
  <r>
    <n v="2006"/>
    <x v="5"/>
    <x v="2"/>
    <s v="LSU"/>
    <n v="80"/>
    <n v="13"/>
    <s v="Iona"/>
    <n v="64"/>
    <x v="0"/>
  </r>
  <r>
    <n v="2006"/>
    <x v="5"/>
    <x v="1"/>
    <s v="UCLA"/>
    <n v="78"/>
    <n v="15"/>
    <s v="Belmont"/>
    <n v="44"/>
    <x v="0"/>
  </r>
  <r>
    <n v="2006"/>
    <x v="5"/>
    <x v="6"/>
    <s v="Marquette"/>
    <n v="85"/>
    <n v="10"/>
    <s v="Alabama"/>
    <n v="90"/>
    <x v="1"/>
  </r>
  <r>
    <n v="2006"/>
    <x v="5"/>
    <x v="2"/>
    <s v="Illinois"/>
    <n v="78"/>
    <n v="13"/>
    <s v="Air Force"/>
    <n v="69"/>
    <x v="0"/>
  </r>
  <r>
    <n v="2006"/>
    <x v="5"/>
    <x v="9"/>
    <s v="Nevada"/>
    <n v="79"/>
    <n v="12"/>
    <s v="Montana"/>
    <n v="87"/>
    <x v="1"/>
  </r>
  <r>
    <n v="2006"/>
    <x v="5"/>
    <x v="3"/>
    <s v="Gonzaga"/>
    <n v="79"/>
    <n v="14"/>
    <s v="Xavier"/>
    <n v="75"/>
    <x v="0"/>
  </r>
  <r>
    <n v="2006"/>
    <x v="5"/>
    <x v="9"/>
    <s v="Syracuse"/>
    <n v="58"/>
    <n v="12"/>
    <s v="Texas A&amp;M"/>
    <n v="66"/>
    <x v="1"/>
  </r>
  <r>
    <n v="2006"/>
    <x v="5"/>
    <x v="10"/>
    <s v="George Washington"/>
    <n v="88"/>
    <n v="9"/>
    <s v="UNC Wilmington"/>
    <n v="85"/>
    <x v="0"/>
  </r>
  <r>
    <n v="2006"/>
    <x v="5"/>
    <x v="0"/>
    <s v="Duke"/>
    <n v="70"/>
    <n v="16"/>
    <s v="Southern"/>
    <n v="54"/>
    <x v="0"/>
  </r>
  <r>
    <n v="2006"/>
    <x v="5"/>
    <x v="9"/>
    <s v="Washington"/>
    <n v="75"/>
    <n v="12"/>
    <s v="Utah State"/>
    <n v="61"/>
    <x v="0"/>
  </r>
  <r>
    <n v="2006"/>
    <x v="5"/>
    <x v="6"/>
    <s v="Wichita State"/>
    <n v="86"/>
    <n v="10"/>
    <s v="Seton Hall"/>
    <n v="66"/>
    <x v="0"/>
  </r>
  <r>
    <n v="2006"/>
    <x v="5"/>
    <x v="1"/>
    <s v="Tennessee"/>
    <n v="63"/>
    <n v="15"/>
    <s v="Winthrop"/>
    <n v="61"/>
    <x v="0"/>
  </r>
  <r>
    <n v="2006"/>
    <x v="5"/>
    <x v="2"/>
    <s v="Boston College"/>
    <n v="88"/>
    <n v="13"/>
    <s v="Pacific"/>
    <n v="76"/>
    <x v="0"/>
  </r>
  <r>
    <n v="2006"/>
    <x v="5"/>
    <x v="5"/>
    <s v="Oklahoma"/>
    <n v="74"/>
    <n v="11"/>
    <s v="Wisconsin-Milwaukee"/>
    <n v="82"/>
    <x v="1"/>
  </r>
  <r>
    <n v="2006"/>
    <x v="5"/>
    <x v="3"/>
    <s v="Florida"/>
    <n v="76"/>
    <n v="14"/>
    <s v="South Alabama"/>
    <n v="50"/>
    <x v="0"/>
  </r>
  <r>
    <n v="2006"/>
    <x v="5"/>
    <x v="5"/>
    <s v="Indiana"/>
    <n v="87"/>
    <n v="11"/>
    <s v="San Diego State"/>
    <n v="83"/>
    <x v="0"/>
  </r>
  <r>
    <n v="2006"/>
    <x v="6"/>
    <x v="11"/>
    <s v="Monmouth"/>
    <n v="71"/>
    <n v="16"/>
    <s v="Hampton"/>
    <n v="49"/>
    <x v="0"/>
  </r>
  <r>
    <n v="2005"/>
    <x v="0"/>
    <x v="0"/>
    <s v="Illinois"/>
    <n v="70"/>
    <n v="1"/>
    <s v="North Carolina"/>
    <n v="75"/>
    <x v="1"/>
  </r>
  <r>
    <n v="2005"/>
    <x v="1"/>
    <x v="0"/>
    <s v="North Carolina"/>
    <n v="87"/>
    <n v="5"/>
    <s v="Michigan State"/>
    <n v="71"/>
    <x v="0"/>
  </r>
  <r>
    <n v="2005"/>
    <x v="1"/>
    <x v="0"/>
    <s v="Illinois"/>
    <n v="75"/>
    <n v="4"/>
    <s v="Louisville"/>
    <n v="58"/>
    <x v="0"/>
  </r>
  <r>
    <n v="2005"/>
    <x v="2"/>
    <x v="9"/>
    <s v="Michigan State"/>
    <n v="94"/>
    <n v="2"/>
    <s v="Kentucky"/>
    <n v="88"/>
    <x v="0"/>
  </r>
  <r>
    <n v="2005"/>
    <x v="2"/>
    <x v="0"/>
    <s v="North Carolina"/>
    <n v="88"/>
    <n v="6"/>
    <s v="Wisconsin"/>
    <n v="82"/>
    <x v="0"/>
  </r>
  <r>
    <n v="2005"/>
    <x v="2"/>
    <x v="2"/>
    <s v="Louisville"/>
    <n v="93"/>
    <n v="7"/>
    <s v="West Virginia"/>
    <n v="85"/>
    <x v="0"/>
  </r>
  <r>
    <n v="2005"/>
    <x v="2"/>
    <x v="0"/>
    <s v="Illinois"/>
    <n v="90"/>
    <n v="3"/>
    <s v="Arizona"/>
    <n v="89"/>
    <x v="0"/>
  </r>
  <r>
    <n v="2005"/>
    <x v="3"/>
    <x v="5"/>
    <s v="Utah"/>
    <n v="52"/>
    <n v="2"/>
    <s v="Kentucky"/>
    <n v="62"/>
    <x v="1"/>
  </r>
  <r>
    <n v="2005"/>
    <x v="3"/>
    <x v="0"/>
    <s v="North Carolina"/>
    <n v="67"/>
    <n v="5"/>
    <s v="Villanova"/>
    <n v="66"/>
    <x v="0"/>
  </r>
  <r>
    <n v="2005"/>
    <x v="3"/>
    <x v="5"/>
    <s v="Wisconsin"/>
    <n v="65"/>
    <n v="10"/>
    <s v="North Carolina State"/>
    <n v="56"/>
    <x v="0"/>
  </r>
  <r>
    <n v="2005"/>
    <x v="3"/>
    <x v="0"/>
    <s v="Duke"/>
    <n v="68"/>
    <n v="5"/>
    <s v="Michigan State"/>
    <n v="78"/>
    <x v="1"/>
  </r>
  <r>
    <n v="2005"/>
    <x v="3"/>
    <x v="3"/>
    <s v="Arizona"/>
    <n v="79"/>
    <n v="2"/>
    <s v="Oklahoma State"/>
    <n v="78"/>
    <x v="0"/>
  </r>
  <r>
    <n v="2005"/>
    <x v="3"/>
    <x v="5"/>
    <s v="Texas Tech"/>
    <n v="60"/>
    <n v="7"/>
    <s v="West Virginia"/>
    <n v="65"/>
    <x v="1"/>
  </r>
  <r>
    <n v="2005"/>
    <x v="3"/>
    <x v="0"/>
    <s v="Illinois"/>
    <n v="77"/>
    <n v="12"/>
    <s v="Wisconsin-Milwaukee"/>
    <n v="63"/>
    <x v="0"/>
  </r>
  <r>
    <n v="2005"/>
    <x v="3"/>
    <x v="0"/>
    <s v="Washington"/>
    <n v="79"/>
    <n v="4"/>
    <s v="Louisville"/>
    <n v="93"/>
    <x v="1"/>
  </r>
  <r>
    <n v="2005"/>
    <x v="4"/>
    <x v="0"/>
    <s v="North Carolina"/>
    <n v="92"/>
    <n v="9"/>
    <s v="Iowa State"/>
    <n v="65"/>
    <x v="0"/>
  </r>
  <r>
    <n v="2005"/>
    <x v="4"/>
    <x v="9"/>
    <s v="Villanova"/>
    <n v="76"/>
    <n v="4"/>
    <s v="Florida"/>
    <n v="65"/>
    <x v="0"/>
  </r>
  <r>
    <n v="2005"/>
    <x v="4"/>
    <x v="5"/>
    <s v="Wisconsin"/>
    <n v="71"/>
    <n v="14"/>
    <s v="Bucknell"/>
    <n v="62"/>
    <x v="0"/>
  </r>
  <r>
    <n v="2005"/>
    <x v="4"/>
    <x v="9"/>
    <s v="Michigan State"/>
    <n v="72"/>
    <n v="13"/>
    <s v="Vermont"/>
    <n v="61"/>
    <x v="0"/>
  </r>
  <r>
    <n v="2005"/>
    <x v="4"/>
    <x v="8"/>
    <s v="North Carolina State"/>
    <n v="65"/>
    <n v="2"/>
    <s v="Connecticut"/>
    <n v="62"/>
    <x v="0"/>
  </r>
  <r>
    <n v="2005"/>
    <x v="4"/>
    <x v="6"/>
    <s v="Southern Illinois"/>
    <n v="77"/>
    <n v="2"/>
    <s v="Oklahoma State"/>
    <n v="85"/>
    <x v="1"/>
  </r>
  <r>
    <n v="2005"/>
    <x v="4"/>
    <x v="0"/>
    <s v="Duke"/>
    <n v="63"/>
    <n v="9"/>
    <s v="Mississippi State"/>
    <n v="55"/>
    <x v="0"/>
  </r>
  <r>
    <n v="2005"/>
    <x v="4"/>
    <x v="9"/>
    <s v="Georgia Tech"/>
    <n v="54"/>
    <n v="4"/>
    <s v="Louisville"/>
    <n v="76"/>
    <x v="1"/>
  </r>
  <r>
    <n v="2005"/>
    <x v="4"/>
    <x v="4"/>
    <s v="Alabama-Birmingham"/>
    <n v="63"/>
    <n v="3"/>
    <s v="Arizona"/>
    <n v="85"/>
    <x v="1"/>
  </r>
  <r>
    <n v="2005"/>
    <x v="4"/>
    <x v="6"/>
    <s v="West Virginia"/>
    <n v="111"/>
    <n v="2"/>
    <s v="Wake Forest"/>
    <n v="105"/>
    <x v="0"/>
  </r>
  <r>
    <n v="2005"/>
    <x v="4"/>
    <x v="7"/>
    <s v="Wisconsin-Milwaukee"/>
    <n v="85"/>
    <n v="4"/>
    <s v="Boston College"/>
    <n v="63"/>
    <x v="0"/>
  </r>
  <r>
    <n v="2005"/>
    <x v="4"/>
    <x v="5"/>
    <s v="Texas Tech"/>
    <n v="71"/>
    <n v="3"/>
    <s v="Gonzaga"/>
    <n v="69"/>
    <x v="0"/>
  </r>
  <r>
    <n v="2005"/>
    <x v="4"/>
    <x v="6"/>
    <s v="Cincinnati"/>
    <n v="60"/>
    <n v="2"/>
    <s v="Kentucky"/>
    <n v="69"/>
    <x v="1"/>
  </r>
  <r>
    <n v="2005"/>
    <x v="4"/>
    <x v="5"/>
    <s v="Utah"/>
    <n v="67"/>
    <n v="3"/>
    <s v="Oklahoma"/>
    <n v="58"/>
    <x v="0"/>
  </r>
  <r>
    <n v="2005"/>
    <x v="4"/>
    <x v="0"/>
    <s v="Illinois"/>
    <n v="71"/>
    <n v="9"/>
    <s v="Nevada"/>
    <n v="59"/>
    <x v="0"/>
  </r>
  <r>
    <n v="2005"/>
    <x v="4"/>
    <x v="0"/>
    <s v="Washington"/>
    <n v="97"/>
    <n v="8"/>
    <s v="Pacific"/>
    <n v="79"/>
    <x v="0"/>
  </r>
  <r>
    <n v="2005"/>
    <x v="5"/>
    <x v="6"/>
    <s v="Southern Illinois"/>
    <n v="65"/>
    <n v="10"/>
    <s v="St. Mary's (Cal.)"/>
    <n v="56"/>
    <x v="0"/>
  </r>
  <r>
    <n v="2005"/>
    <x v="5"/>
    <x v="9"/>
    <s v="Michigan State"/>
    <n v="89"/>
    <n v="12"/>
    <s v="Old Dominion"/>
    <n v="81"/>
    <x v="0"/>
  </r>
  <r>
    <n v="2005"/>
    <x v="5"/>
    <x v="10"/>
    <s v="Stanford"/>
    <n v="70"/>
    <n v="9"/>
    <s v="Mississippi State"/>
    <n v="93"/>
    <x v="1"/>
  </r>
  <r>
    <n v="2005"/>
    <x v="5"/>
    <x v="0"/>
    <s v="Duke"/>
    <n v="57"/>
    <n v="16"/>
    <s v="Delaware State"/>
    <n v="46"/>
    <x v="0"/>
  </r>
  <r>
    <n v="2005"/>
    <x v="5"/>
    <x v="1"/>
    <s v="Connecticut"/>
    <n v="77"/>
    <n v="15"/>
    <s v="Central Florida"/>
    <n v="71"/>
    <x v="0"/>
  </r>
  <r>
    <n v="2005"/>
    <x v="5"/>
    <x v="6"/>
    <s v="Charlotte"/>
    <n v="63"/>
    <n v="10"/>
    <s v="North Carolina State"/>
    <n v="75"/>
    <x v="1"/>
  </r>
  <r>
    <n v="2005"/>
    <x v="5"/>
    <x v="3"/>
    <s v="Kansas"/>
    <n v="63"/>
    <n v="14"/>
    <s v="Bucknell"/>
    <n v="64"/>
    <x v="1"/>
  </r>
  <r>
    <n v="2005"/>
    <x v="5"/>
    <x v="2"/>
    <s v="Syracuse"/>
    <n v="57"/>
    <n v="13"/>
    <s v="Vermont"/>
    <n v="60"/>
    <x v="1"/>
  </r>
  <r>
    <n v="2005"/>
    <x v="5"/>
    <x v="0"/>
    <s v="North Carolina"/>
    <n v="96"/>
    <n v="16"/>
    <s v="Oakland"/>
    <n v="68"/>
    <x v="0"/>
  </r>
  <r>
    <n v="2005"/>
    <x v="5"/>
    <x v="1"/>
    <s v="Wake Forest"/>
    <n v="70"/>
    <n v="15"/>
    <s v="Chattanooga"/>
    <n v="54"/>
    <x v="0"/>
  </r>
  <r>
    <n v="2005"/>
    <x v="5"/>
    <x v="2"/>
    <s v="Louisville"/>
    <n v="68"/>
    <n v="13"/>
    <s v="Louisiana-Lafayette"/>
    <n v="62"/>
    <x v="0"/>
  </r>
  <r>
    <n v="2005"/>
    <x v="5"/>
    <x v="5"/>
    <s v="Wisconsin"/>
    <n v="57"/>
    <n v="11"/>
    <s v="Northern Iowa"/>
    <n v="52"/>
    <x v="0"/>
  </r>
  <r>
    <n v="2005"/>
    <x v="5"/>
    <x v="9"/>
    <s v="Georgia Tech"/>
    <n v="80"/>
    <n v="12"/>
    <s v="George Washington"/>
    <n v="68"/>
    <x v="0"/>
  </r>
  <r>
    <n v="2005"/>
    <x v="5"/>
    <x v="2"/>
    <s v="Florida"/>
    <n v="67"/>
    <n v="13"/>
    <s v="Ohio"/>
    <n v="62"/>
    <x v="0"/>
  </r>
  <r>
    <n v="2005"/>
    <x v="5"/>
    <x v="9"/>
    <s v="Villanova"/>
    <n v="55"/>
    <n v="12"/>
    <s v="New Mexico"/>
    <n v="47"/>
    <x v="0"/>
  </r>
  <r>
    <n v="2005"/>
    <x v="5"/>
    <x v="1"/>
    <s v="Oklahoma State"/>
    <n v="63"/>
    <n v="15"/>
    <s v="Southeastern Louisiana"/>
    <n v="50"/>
    <x v="0"/>
  </r>
  <r>
    <n v="2005"/>
    <x v="5"/>
    <x v="10"/>
    <s v="Minnesota"/>
    <n v="53"/>
    <n v="9"/>
    <s v="Iowa State"/>
    <n v="64"/>
    <x v="1"/>
  </r>
  <r>
    <n v="2005"/>
    <x v="5"/>
    <x v="10"/>
    <s v="Pacific"/>
    <n v="79"/>
    <n v="9"/>
    <s v="Pittsburgh"/>
    <n v="71"/>
    <x v="0"/>
  </r>
  <r>
    <n v="2005"/>
    <x v="5"/>
    <x v="10"/>
    <s v="Texas"/>
    <n v="57"/>
    <n v="9"/>
    <s v="Nevada"/>
    <n v="61"/>
    <x v="1"/>
  </r>
  <r>
    <n v="2005"/>
    <x v="5"/>
    <x v="5"/>
    <s v="Utah"/>
    <n v="60"/>
    <n v="11"/>
    <s v="UTEP"/>
    <n v="54"/>
    <x v="0"/>
  </r>
  <r>
    <n v="2005"/>
    <x v="5"/>
    <x v="0"/>
    <s v="Illinois"/>
    <n v="67"/>
    <n v="16"/>
    <s v="Fairleigh Dickinson"/>
    <n v="55"/>
    <x v="0"/>
  </r>
  <r>
    <n v="2005"/>
    <x v="5"/>
    <x v="5"/>
    <s v="Texas Tech"/>
    <n v="78"/>
    <n v="11"/>
    <s v="UCLA"/>
    <n v="66"/>
    <x v="0"/>
  </r>
  <r>
    <n v="2005"/>
    <x v="5"/>
    <x v="2"/>
    <s v="Boston College"/>
    <n v="85"/>
    <n v="13"/>
    <s v="Penn"/>
    <n v="65"/>
    <x v="0"/>
  </r>
  <r>
    <n v="2005"/>
    <x v="5"/>
    <x v="3"/>
    <s v="Gonzaga"/>
    <n v="74"/>
    <n v="14"/>
    <s v="Winthrop"/>
    <n v="64"/>
    <x v="0"/>
  </r>
  <r>
    <n v="2005"/>
    <x v="5"/>
    <x v="6"/>
    <s v="West Virginia"/>
    <n v="63"/>
    <n v="10"/>
    <s v="Creighton"/>
    <n v="61"/>
    <x v="0"/>
  </r>
  <r>
    <n v="2005"/>
    <x v="5"/>
    <x v="9"/>
    <s v="Alabama"/>
    <n v="73"/>
    <n v="12"/>
    <s v="Wisconsin-Milwaukee"/>
    <n v="83"/>
    <x v="1"/>
  </r>
  <r>
    <n v="2005"/>
    <x v="5"/>
    <x v="0"/>
    <s v="Washington"/>
    <n v="88"/>
    <n v="16"/>
    <s v="Montana"/>
    <n v="77"/>
    <x v="0"/>
  </r>
  <r>
    <n v="2005"/>
    <x v="5"/>
    <x v="1"/>
    <s v="Kentucky"/>
    <n v="72"/>
    <n v="15"/>
    <s v="Eastern Kentucky"/>
    <n v="64"/>
    <x v="0"/>
  </r>
  <r>
    <n v="2005"/>
    <x v="5"/>
    <x v="5"/>
    <s v="LSU"/>
    <n v="68"/>
    <n v="11"/>
    <s v="Alabama-Birmingham"/>
    <n v="82"/>
    <x v="1"/>
  </r>
  <r>
    <n v="2005"/>
    <x v="5"/>
    <x v="3"/>
    <s v="Arizona"/>
    <n v="66"/>
    <n v="14"/>
    <s v="Utah State"/>
    <n v="53"/>
    <x v="0"/>
  </r>
  <r>
    <n v="2005"/>
    <x v="5"/>
    <x v="6"/>
    <s v="Cincinnati"/>
    <n v="76"/>
    <n v="10"/>
    <s v="Iowa"/>
    <n v="64"/>
    <x v="0"/>
  </r>
  <r>
    <n v="2005"/>
    <x v="5"/>
    <x v="3"/>
    <s v="Oklahoma"/>
    <n v="84"/>
    <n v="14"/>
    <s v="Niagara"/>
    <n v="67"/>
    <x v="0"/>
  </r>
  <r>
    <n v="2005"/>
    <x v="6"/>
    <x v="11"/>
    <s v="Oakland"/>
    <n v="79"/>
    <n v="16"/>
    <s v="Alabama A&amp;M"/>
    <n v="69"/>
    <x v="0"/>
  </r>
  <r>
    <n v="2004"/>
    <x v="0"/>
    <x v="3"/>
    <s v="Georgia Tech"/>
    <n v="73"/>
    <n v="2"/>
    <s v="Connecticut"/>
    <n v="82"/>
    <x v="1"/>
  </r>
  <r>
    <n v="2004"/>
    <x v="1"/>
    <x v="3"/>
    <s v="Georgia Tech"/>
    <n v="67"/>
    <n v="2"/>
    <s v="Oklahoma State"/>
    <n v="65"/>
    <x v="0"/>
  </r>
  <r>
    <n v="2004"/>
    <x v="1"/>
    <x v="0"/>
    <s v="Duke"/>
    <n v="78"/>
    <n v="2"/>
    <s v="Connecticut"/>
    <n v="79"/>
    <x v="1"/>
  </r>
  <r>
    <n v="2004"/>
    <x v="2"/>
    <x v="0"/>
    <s v="Duke"/>
    <n v="66"/>
    <n v="7"/>
    <s v="Xavier"/>
    <n v="63"/>
    <x v="0"/>
  </r>
  <r>
    <n v="2004"/>
    <x v="2"/>
    <x v="2"/>
    <s v="Kansas"/>
    <n v="71"/>
    <n v="3"/>
    <s v="Georgia Tech"/>
    <n v="79"/>
    <x v="1"/>
  </r>
  <r>
    <n v="2004"/>
    <x v="2"/>
    <x v="10"/>
    <s v="Alabama"/>
    <n v="71"/>
    <n v="2"/>
    <s v="Connecticut"/>
    <n v="87"/>
    <x v="1"/>
  </r>
  <r>
    <n v="2004"/>
    <x v="2"/>
    <x v="0"/>
    <s v="St. Joseph's"/>
    <n v="62"/>
    <n v="2"/>
    <s v="Oklahoma State"/>
    <n v="64"/>
    <x v="1"/>
  </r>
  <r>
    <n v="2004"/>
    <x v="3"/>
    <x v="13"/>
    <s v="Alabama-Birmingham"/>
    <n v="74"/>
    <n v="4"/>
    <s v="Kansas"/>
    <n v="100"/>
    <x v="1"/>
  </r>
  <r>
    <n v="2004"/>
    <x v="3"/>
    <x v="3"/>
    <s v="Texas"/>
    <n v="71"/>
    <n v="7"/>
    <s v="Xavier"/>
    <n v="79"/>
    <x v="1"/>
  </r>
  <r>
    <n v="2004"/>
    <x v="3"/>
    <x v="0"/>
    <s v="Duke"/>
    <n v="72"/>
    <n v="5"/>
    <s v="Illinois"/>
    <n v="62"/>
    <x v="0"/>
  </r>
  <r>
    <n v="2004"/>
    <x v="3"/>
    <x v="3"/>
    <s v="Georgia Tech"/>
    <n v="72"/>
    <n v="10"/>
    <s v="Nevada"/>
    <n v="67"/>
    <x v="0"/>
  </r>
  <r>
    <n v="2004"/>
    <x v="3"/>
    <x v="5"/>
    <s v="Vanderbilt"/>
    <n v="53"/>
    <n v="2"/>
    <s v="Connecticut"/>
    <n v="73"/>
    <x v="1"/>
  </r>
  <r>
    <n v="2004"/>
    <x v="3"/>
    <x v="10"/>
    <s v="Alabama"/>
    <n v="80"/>
    <n v="5"/>
    <s v="Syracuse"/>
    <n v="71"/>
    <x v="0"/>
  </r>
  <r>
    <n v="2004"/>
    <x v="3"/>
    <x v="3"/>
    <s v="Pittsburgh"/>
    <n v="51"/>
    <n v="2"/>
    <s v="Oklahoma State"/>
    <n v="63"/>
    <x v="1"/>
  </r>
  <r>
    <n v="2004"/>
    <x v="3"/>
    <x v="0"/>
    <s v="St. Joseph's"/>
    <n v="84"/>
    <n v="4"/>
    <s v="Wake Forest"/>
    <n v="80"/>
    <x v="0"/>
  </r>
  <r>
    <n v="2004"/>
    <x v="4"/>
    <x v="5"/>
    <s v="Boston College"/>
    <n v="54"/>
    <n v="3"/>
    <s v="Georgia Tech"/>
    <n v="57"/>
    <x v="1"/>
  </r>
  <r>
    <n v="2004"/>
    <x v="4"/>
    <x v="5"/>
    <s v="Vanderbilt"/>
    <n v="75"/>
    <n v="3"/>
    <s v="North Carolina State"/>
    <n v="73"/>
    <x v="0"/>
  </r>
  <r>
    <n v="2004"/>
    <x v="4"/>
    <x v="6"/>
    <s v="Xavier"/>
    <n v="89"/>
    <n v="2"/>
    <s v="Mississippi State"/>
    <n v="74"/>
    <x v="0"/>
  </r>
  <r>
    <n v="2004"/>
    <x v="4"/>
    <x v="9"/>
    <s v="Illinois"/>
    <n v="92"/>
    <n v="4"/>
    <s v="Cincinnati"/>
    <n v="68"/>
    <x v="0"/>
  </r>
  <r>
    <n v="2004"/>
    <x v="4"/>
    <x v="6"/>
    <s v="Memphis"/>
    <n v="53"/>
    <n v="2"/>
    <s v="Oklahoma State"/>
    <n v="70"/>
    <x v="1"/>
  </r>
  <r>
    <n v="2004"/>
    <x v="4"/>
    <x v="5"/>
    <s v="Wisconsin"/>
    <n v="55"/>
    <n v="3"/>
    <s v="Pittsburgh"/>
    <n v="59"/>
    <x v="1"/>
  </r>
  <r>
    <n v="2004"/>
    <x v="4"/>
    <x v="7"/>
    <s v="Pacific"/>
    <n v="63"/>
    <n v="4"/>
    <s v="Kansas"/>
    <n v="78"/>
    <x v="1"/>
  </r>
  <r>
    <n v="2004"/>
    <x v="4"/>
    <x v="0"/>
    <s v="Kentucky"/>
    <n v="75"/>
    <n v="9"/>
    <s v="Alabama-Birmingham"/>
    <n v="76"/>
    <x v="1"/>
  </r>
  <r>
    <n v="2004"/>
    <x v="4"/>
    <x v="8"/>
    <s v="Nevada"/>
    <n v="91"/>
    <n v="2"/>
    <s v="Gonzaga"/>
    <n v="72"/>
    <x v="0"/>
  </r>
  <r>
    <n v="2004"/>
    <x v="4"/>
    <x v="0"/>
    <s v="Duke"/>
    <n v="90"/>
    <n v="8"/>
    <s v="Seton Hall"/>
    <n v="62"/>
    <x v="0"/>
  </r>
  <r>
    <n v="2004"/>
    <x v="4"/>
    <x v="6"/>
    <s v="DePaul"/>
    <n v="55"/>
    <n v="2"/>
    <s v="Connecticut"/>
    <n v="72"/>
    <x v="1"/>
  </r>
  <r>
    <n v="2004"/>
    <x v="4"/>
    <x v="7"/>
    <s v="Manhattan"/>
    <n v="80"/>
    <n v="4"/>
    <s v="Wake Forest"/>
    <n v="84"/>
    <x v="1"/>
  </r>
  <r>
    <n v="2004"/>
    <x v="4"/>
    <x v="9"/>
    <s v="Syracuse"/>
    <n v="72"/>
    <n v="4"/>
    <s v="Maryland"/>
    <n v="70"/>
    <x v="0"/>
  </r>
  <r>
    <n v="2004"/>
    <x v="4"/>
    <x v="0"/>
    <s v="Stanford"/>
    <n v="67"/>
    <n v="8"/>
    <s v="Alabama"/>
    <n v="70"/>
    <x v="1"/>
  </r>
  <r>
    <n v="2004"/>
    <x v="4"/>
    <x v="0"/>
    <s v="St. Joseph's"/>
    <n v="70"/>
    <n v="8"/>
    <s v="Texas Tech"/>
    <n v="65"/>
    <x v="0"/>
  </r>
  <r>
    <n v="2004"/>
    <x v="4"/>
    <x v="5"/>
    <s v="North Carolina"/>
    <n v="75"/>
    <n v="3"/>
    <s v="Texas"/>
    <n v="78"/>
    <x v="1"/>
  </r>
  <r>
    <n v="2004"/>
    <x v="5"/>
    <x v="5"/>
    <s v="Vanderbilt"/>
    <n v="71"/>
    <n v="11"/>
    <s v="Western Michigan"/>
    <n v="58"/>
    <x v="0"/>
  </r>
  <r>
    <n v="2004"/>
    <x v="5"/>
    <x v="0"/>
    <s v="Kentucky"/>
    <n v="96"/>
    <n v="16"/>
    <s v="Florida A&amp;M"/>
    <n v="76"/>
    <x v="0"/>
  </r>
  <r>
    <n v="2004"/>
    <x v="5"/>
    <x v="1"/>
    <s v="Mississippi State"/>
    <n v="80"/>
    <n v="15"/>
    <s v="Monmouth"/>
    <n v="70"/>
    <x v="0"/>
  </r>
  <r>
    <n v="2004"/>
    <x v="5"/>
    <x v="5"/>
    <s v="Wisconsin"/>
    <n v="76"/>
    <n v="11"/>
    <s v="Richmond"/>
    <n v="64"/>
    <x v="0"/>
  </r>
  <r>
    <n v="2004"/>
    <x v="5"/>
    <x v="9"/>
    <s v="Illinois"/>
    <n v="72"/>
    <n v="12"/>
    <s v="Murray St."/>
    <n v="53"/>
    <x v="0"/>
  </r>
  <r>
    <n v="2004"/>
    <x v="5"/>
    <x v="5"/>
    <s v="Boston College"/>
    <n v="58"/>
    <n v="11"/>
    <s v="Utah"/>
    <n v="51"/>
    <x v="0"/>
  </r>
  <r>
    <n v="2004"/>
    <x v="5"/>
    <x v="2"/>
    <s v="Kansas"/>
    <n v="78"/>
    <n v="13"/>
    <s v="Illinois-Chicago"/>
    <n v="53"/>
    <x v="0"/>
  </r>
  <r>
    <n v="2004"/>
    <x v="5"/>
    <x v="1"/>
    <s v="Oklahoma State"/>
    <n v="75"/>
    <n v="15"/>
    <s v="Eastern Washington"/>
    <n v="56"/>
    <x v="0"/>
  </r>
  <r>
    <n v="2004"/>
    <x v="5"/>
    <x v="9"/>
    <s v="Providence"/>
    <n v="58"/>
    <n v="12"/>
    <s v="Pacific"/>
    <n v="66"/>
    <x v="1"/>
  </r>
  <r>
    <n v="2004"/>
    <x v="5"/>
    <x v="10"/>
    <s v="Washington"/>
    <n v="100"/>
    <n v="9"/>
    <s v="Alabama-Birmingham"/>
    <n v="102"/>
    <x v="1"/>
  </r>
  <r>
    <n v="2004"/>
    <x v="5"/>
    <x v="3"/>
    <s v="Texas"/>
    <n v="80"/>
    <n v="14"/>
    <s v="Princeton"/>
    <n v="70"/>
    <x v="0"/>
  </r>
  <r>
    <n v="2004"/>
    <x v="5"/>
    <x v="2"/>
    <s v="Cincinnati"/>
    <n v="80"/>
    <n v="13"/>
    <s v="East Tennessee State"/>
    <n v="77"/>
    <x v="0"/>
  </r>
  <r>
    <n v="2004"/>
    <x v="5"/>
    <x v="6"/>
    <s v="Xavier"/>
    <n v="80"/>
    <n v="10"/>
    <s v="Louisville"/>
    <n v="70"/>
    <x v="0"/>
  </r>
  <r>
    <n v="2004"/>
    <x v="5"/>
    <x v="3"/>
    <s v="Georgia Tech"/>
    <n v="65"/>
    <n v="14"/>
    <s v="Northern Iowa"/>
    <n v="60"/>
    <x v="0"/>
  </r>
  <r>
    <n v="2004"/>
    <x v="5"/>
    <x v="6"/>
    <s v="Memphis"/>
    <n v="59"/>
    <n v="10"/>
    <s v="South Carolina"/>
    <n v="43"/>
    <x v="0"/>
  </r>
  <r>
    <n v="2004"/>
    <x v="5"/>
    <x v="3"/>
    <s v="Pittsburgh"/>
    <n v="53"/>
    <n v="14"/>
    <s v="Central Florida"/>
    <n v="44"/>
    <x v="0"/>
  </r>
  <r>
    <n v="2004"/>
    <x v="5"/>
    <x v="6"/>
    <s v="DePaul"/>
    <n v="76"/>
    <n v="10"/>
    <s v="Dayton"/>
    <n v="69"/>
    <x v="0"/>
  </r>
  <r>
    <n v="2004"/>
    <x v="5"/>
    <x v="3"/>
    <s v="North Carolina State"/>
    <n v="62"/>
    <n v="14"/>
    <s v="Louisiana-Lafayette"/>
    <n v="52"/>
    <x v="0"/>
  </r>
  <r>
    <n v="2004"/>
    <x v="5"/>
    <x v="5"/>
    <s v="North Carolina"/>
    <n v="63"/>
    <n v="11"/>
    <s v="Air Force"/>
    <n v="52"/>
    <x v="0"/>
  </r>
  <r>
    <n v="2004"/>
    <x v="5"/>
    <x v="10"/>
    <s v="Seton Hall"/>
    <n v="80"/>
    <n v="9"/>
    <s v="Arizona"/>
    <n v="76"/>
    <x v="0"/>
  </r>
  <r>
    <n v="2004"/>
    <x v="5"/>
    <x v="0"/>
    <s v="Stanford"/>
    <n v="71"/>
    <n v="16"/>
    <s v="Texas-San Antonio"/>
    <n v="45"/>
    <x v="0"/>
  </r>
  <r>
    <n v="2004"/>
    <x v="5"/>
    <x v="10"/>
    <s v="Alabama"/>
    <n v="65"/>
    <n v="9"/>
    <s v="Southern Illinois"/>
    <n v="64"/>
    <x v="0"/>
  </r>
  <r>
    <n v="2004"/>
    <x v="5"/>
    <x v="9"/>
    <s v="Syracuse"/>
    <n v="80"/>
    <n v="12"/>
    <s v="Brigham Young"/>
    <n v="75"/>
    <x v="0"/>
  </r>
  <r>
    <n v="2004"/>
    <x v="5"/>
    <x v="0"/>
    <s v="Duke"/>
    <n v="96"/>
    <n v="16"/>
    <s v="Alabama State"/>
    <n v="61"/>
    <x v="0"/>
  </r>
  <r>
    <n v="2004"/>
    <x v="5"/>
    <x v="2"/>
    <s v="Maryland"/>
    <n v="86"/>
    <n v="13"/>
    <s v="UTEP"/>
    <n v="83"/>
    <x v="0"/>
  </r>
  <r>
    <n v="2004"/>
    <x v="5"/>
    <x v="2"/>
    <s v="Wake Forest"/>
    <n v="79"/>
    <n v="13"/>
    <s v="Virginia Commonwealth"/>
    <n v="78"/>
    <x v="0"/>
  </r>
  <r>
    <n v="2004"/>
    <x v="5"/>
    <x v="9"/>
    <s v="Florida"/>
    <n v="60"/>
    <n v="12"/>
    <s v="Manhattan"/>
    <n v="75"/>
    <x v="1"/>
  </r>
  <r>
    <n v="2004"/>
    <x v="5"/>
    <x v="10"/>
    <s v="Texas Tech"/>
    <n v="76"/>
    <n v="9"/>
    <s v="Charlotte"/>
    <n v="73"/>
    <x v="0"/>
  </r>
  <r>
    <n v="2004"/>
    <x v="5"/>
    <x v="0"/>
    <s v="St. Joseph's"/>
    <n v="82"/>
    <n v="16"/>
    <s v="Liberty"/>
    <n v="63"/>
    <x v="0"/>
  </r>
  <r>
    <n v="2004"/>
    <x v="5"/>
    <x v="1"/>
    <s v="Gonzaga"/>
    <n v="76"/>
    <n v="15"/>
    <s v="Valparaiso"/>
    <n v="49"/>
    <x v="0"/>
  </r>
  <r>
    <n v="2004"/>
    <x v="5"/>
    <x v="6"/>
    <s v="Michigan State"/>
    <n v="66"/>
    <n v="10"/>
    <s v="Nevada"/>
    <n v="72"/>
    <x v="1"/>
  </r>
  <r>
    <n v="2004"/>
    <x v="5"/>
    <x v="1"/>
    <s v="Connecticut"/>
    <n v="70"/>
    <n v="15"/>
    <s v="Vermont"/>
    <n v="53"/>
    <x v="0"/>
  </r>
  <r>
    <n v="2004"/>
    <x v="6"/>
    <x v="11"/>
    <s v="Florida A&amp;M"/>
    <n v="72"/>
    <n v="16"/>
    <s v="Lehigh"/>
    <n v="57"/>
    <x v="0"/>
  </r>
  <r>
    <n v="2003"/>
    <x v="0"/>
    <x v="1"/>
    <s v="Kansas"/>
    <n v="78"/>
    <n v="3"/>
    <s v="Syracuse"/>
    <n v="81"/>
    <x v="1"/>
  </r>
  <r>
    <n v="2003"/>
    <x v="1"/>
    <x v="0"/>
    <s v="Texas"/>
    <n v="84"/>
    <n v="3"/>
    <s v="Syracuse"/>
    <n v="95"/>
    <x v="1"/>
  </r>
  <r>
    <n v="2003"/>
    <x v="1"/>
    <x v="3"/>
    <s v="Marquette"/>
    <n v="61"/>
    <n v="2"/>
    <s v="Kansas"/>
    <n v="94"/>
    <x v="1"/>
  </r>
  <r>
    <n v="2003"/>
    <x v="2"/>
    <x v="0"/>
    <s v="Texas"/>
    <n v="85"/>
    <n v="7"/>
    <s v="Michigan State"/>
    <n v="76"/>
    <x v="0"/>
  </r>
  <r>
    <n v="2003"/>
    <x v="2"/>
    <x v="0"/>
    <s v="Oklahoma"/>
    <n v="47"/>
    <n v="3"/>
    <s v="Syracuse"/>
    <n v="63"/>
    <x v="1"/>
  </r>
  <r>
    <n v="2003"/>
    <x v="2"/>
    <x v="0"/>
    <s v="Arizona"/>
    <n v="75"/>
    <n v="2"/>
    <s v="Kansas"/>
    <n v="78"/>
    <x v="1"/>
  </r>
  <r>
    <n v="2003"/>
    <x v="2"/>
    <x v="0"/>
    <s v="Kentucky"/>
    <n v="69"/>
    <n v="3"/>
    <s v="Marquette"/>
    <n v="83"/>
    <x v="1"/>
  </r>
  <r>
    <n v="2003"/>
    <x v="3"/>
    <x v="5"/>
    <s v="Maryland"/>
    <n v="58"/>
    <n v="7"/>
    <s v="Michigan State"/>
    <n v="60"/>
    <x v="1"/>
  </r>
  <r>
    <n v="2003"/>
    <x v="3"/>
    <x v="3"/>
    <s v="Syracuse"/>
    <n v="79"/>
    <n v="10"/>
    <s v="Auburn"/>
    <n v="78"/>
    <x v="0"/>
  </r>
  <r>
    <n v="2003"/>
    <x v="3"/>
    <x v="0"/>
    <s v="Oklahoma"/>
    <n v="65"/>
    <n v="12"/>
    <s v="Butler"/>
    <n v="54"/>
    <x v="0"/>
  </r>
  <r>
    <n v="2003"/>
    <x v="3"/>
    <x v="0"/>
    <s v="Texas"/>
    <n v="82"/>
    <n v="5"/>
    <s v="Connecticut"/>
    <n v="78"/>
    <x v="0"/>
  </r>
  <r>
    <n v="2003"/>
    <x v="3"/>
    <x v="0"/>
    <s v="Arizona"/>
    <n v="88"/>
    <n v="5"/>
    <s v="Notre Dame"/>
    <n v="71"/>
    <x v="0"/>
  </r>
  <r>
    <n v="2003"/>
    <x v="3"/>
    <x v="0"/>
    <s v="Kentucky"/>
    <n v="63"/>
    <n v="5"/>
    <s v="Wisconsin"/>
    <n v="57"/>
    <x v="0"/>
  </r>
  <r>
    <n v="2003"/>
    <x v="3"/>
    <x v="3"/>
    <s v="Marquette"/>
    <n v="77"/>
    <n v="2"/>
    <s v="Pittsburgh"/>
    <n v="74"/>
    <x v="0"/>
  </r>
  <r>
    <n v="2003"/>
    <x v="3"/>
    <x v="3"/>
    <s v="Duke"/>
    <n v="65"/>
    <n v="2"/>
    <s v="Kansas"/>
    <n v="69"/>
    <x v="1"/>
  </r>
  <r>
    <n v="2003"/>
    <x v="4"/>
    <x v="9"/>
    <s v="Wisconsin"/>
    <n v="61"/>
    <n v="13"/>
    <s v="Tulsa"/>
    <n v="60"/>
    <x v="0"/>
  </r>
  <r>
    <n v="2003"/>
    <x v="4"/>
    <x v="8"/>
    <s v="Auburn"/>
    <n v="68"/>
    <n v="2"/>
    <s v="Wake Forest"/>
    <n v="62"/>
    <x v="0"/>
  </r>
  <r>
    <n v="2003"/>
    <x v="4"/>
    <x v="5"/>
    <s v="Oklahoma State"/>
    <n v="56"/>
    <n v="3"/>
    <s v="Syracuse"/>
    <n v="68"/>
    <x v="1"/>
  </r>
  <r>
    <n v="2003"/>
    <x v="4"/>
    <x v="7"/>
    <s v="Butler"/>
    <n v="79"/>
    <n v="4"/>
    <s v="Louisville"/>
    <n v="71"/>
    <x v="0"/>
  </r>
  <r>
    <n v="2003"/>
    <x v="4"/>
    <x v="6"/>
    <s v="Michigan State"/>
    <n v="68"/>
    <n v="2"/>
    <s v="Florida"/>
    <n v="46"/>
    <x v="0"/>
  </r>
  <r>
    <n v="2003"/>
    <x v="4"/>
    <x v="5"/>
    <s v="Maryland"/>
    <n v="77"/>
    <n v="3"/>
    <s v="Xavier"/>
    <n v="64"/>
    <x v="0"/>
  </r>
  <r>
    <n v="2003"/>
    <x v="4"/>
    <x v="0"/>
    <s v="Texas"/>
    <n v="77"/>
    <n v="9"/>
    <s v="Purdue"/>
    <n v="67"/>
    <x v="0"/>
  </r>
  <r>
    <n v="2003"/>
    <x v="4"/>
    <x v="6"/>
    <s v="Indiana"/>
    <n v="52"/>
    <n v="2"/>
    <s v="Pittsburgh"/>
    <n v="74"/>
    <x v="1"/>
  </r>
  <r>
    <n v="2003"/>
    <x v="4"/>
    <x v="4"/>
    <s v="Central Michigan"/>
    <n v="80"/>
    <n v="3"/>
    <s v="Duke"/>
    <n v="86"/>
    <x v="1"/>
  </r>
  <r>
    <n v="2003"/>
    <x v="4"/>
    <x v="0"/>
    <s v="Kentucky"/>
    <n v="74"/>
    <n v="9"/>
    <s v="Utah"/>
    <n v="54"/>
    <x v="0"/>
  </r>
  <r>
    <n v="2003"/>
    <x v="4"/>
    <x v="0"/>
    <s v="Arizona"/>
    <n v="96"/>
    <n v="9"/>
    <s v="Gonzaga"/>
    <n v="95"/>
    <x v="0"/>
  </r>
  <r>
    <n v="2003"/>
    <x v="4"/>
    <x v="9"/>
    <s v="Notre Dame"/>
    <n v="68"/>
    <n v="4"/>
    <s v="Illinois"/>
    <n v="60"/>
    <x v="0"/>
  </r>
  <r>
    <n v="2003"/>
    <x v="4"/>
    <x v="8"/>
    <s v="Arizona State"/>
    <n v="76"/>
    <n v="2"/>
    <s v="Kansas"/>
    <n v="108"/>
    <x v="1"/>
  </r>
  <r>
    <n v="2003"/>
    <x v="4"/>
    <x v="9"/>
    <s v="Connecticut"/>
    <n v="84"/>
    <n v="4"/>
    <s v="Stanford"/>
    <n v="74"/>
    <x v="0"/>
  </r>
  <r>
    <n v="2003"/>
    <x v="4"/>
    <x v="0"/>
    <s v="Oklahoma"/>
    <n v="74"/>
    <n v="8"/>
    <s v="California"/>
    <n v="65"/>
    <x v="0"/>
  </r>
  <r>
    <n v="2003"/>
    <x v="4"/>
    <x v="5"/>
    <s v="Missouri"/>
    <n v="92"/>
    <n v="3"/>
    <s v="Marquette"/>
    <n v="101"/>
    <x v="1"/>
  </r>
  <r>
    <n v="2003"/>
    <x v="5"/>
    <x v="1"/>
    <s v="Pittsburgh"/>
    <n v="67"/>
    <n v="15"/>
    <s v="Wagner"/>
    <n v="62"/>
    <x v="0"/>
  </r>
  <r>
    <n v="2003"/>
    <x v="5"/>
    <x v="5"/>
    <s v="Maryland"/>
    <n v="75"/>
    <n v="11"/>
    <s v="UNC Wilmington"/>
    <n v="73"/>
    <x v="0"/>
  </r>
  <r>
    <n v="2003"/>
    <x v="5"/>
    <x v="6"/>
    <s v="Michigan State"/>
    <n v="79"/>
    <n v="10"/>
    <s v="Colorado"/>
    <n v="64"/>
    <x v="0"/>
  </r>
  <r>
    <n v="2003"/>
    <x v="5"/>
    <x v="10"/>
    <s v="Oregon"/>
    <n v="58"/>
    <n v="9"/>
    <s v="Utah"/>
    <n v="60"/>
    <x v="1"/>
  </r>
  <r>
    <n v="2003"/>
    <x v="5"/>
    <x v="0"/>
    <s v="Kentucky"/>
    <n v="95"/>
    <n v="16"/>
    <s v="IUPUI"/>
    <n v="64"/>
    <x v="0"/>
  </r>
  <r>
    <n v="2003"/>
    <x v="5"/>
    <x v="6"/>
    <s v="Indiana"/>
    <n v="67"/>
    <n v="10"/>
    <s v="Alabama"/>
    <n v="62"/>
    <x v="0"/>
  </r>
  <r>
    <n v="2003"/>
    <x v="5"/>
    <x v="10"/>
    <s v="LSU"/>
    <n v="56"/>
    <n v="9"/>
    <s v="Purdue"/>
    <n v="80"/>
    <x v="1"/>
  </r>
  <r>
    <n v="2003"/>
    <x v="5"/>
    <x v="9"/>
    <s v="Mississippi State"/>
    <n v="46"/>
    <n v="12"/>
    <s v="Butler"/>
    <n v="47"/>
    <x v="1"/>
  </r>
  <r>
    <n v="2003"/>
    <x v="5"/>
    <x v="0"/>
    <s v="Texas"/>
    <n v="82"/>
    <n v="16"/>
    <s v="UNC Asheville"/>
    <n v="61"/>
    <x v="0"/>
  </r>
  <r>
    <n v="2003"/>
    <x v="5"/>
    <x v="5"/>
    <s v="Oklahoma State"/>
    <n v="77"/>
    <n v="11"/>
    <s v="Penn"/>
    <n v="63"/>
    <x v="0"/>
  </r>
  <r>
    <n v="2003"/>
    <x v="5"/>
    <x v="3"/>
    <s v="Syracuse"/>
    <n v="77"/>
    <n v="14"/>
    <s v="Manhattan"/>
    <n v="63"/>
    <x v="0"/>
  </r>
  <r>
    <n v="2003"/>
    <x v="5"/>
    <x v="6"/>
    <s v="St. Joseph's"/>
    <n v="63"/>
    <n v="10"/>
    <s v="Auburn"/>
    <n v="65"/>
    <x v="1"/>
  </r>
  <r>
    <n v="2003"/>
    <x v="5"/>
    <x v="1"/>
    <s v="Wake Forest"/>
    <n v="76"/>
    <n v="15"/>
    <s v="East Tennessee State"/>
    <n v="73"/>
    <x v="0"/>
  </r>
  <r>
    <n v="2003"/>
    <x v="5"/>
    <x v="3"/>
    <s v="Xavier"/>
    <n v="71"/>
    <n v="14"/>
    <s v="Troy"/>
    <n v="59"/>
    <x v="0"/>
  </r>
  <r>
    <n v="2003"/>
    <x v="5"/>
    <x v="2"/>
    <s v="Louisville"/>
    <n v="86"/>
    <n v="13"/>
    <s v="Austin Peay"/>
    <n v="64"/>
    <x v="0"/>
  </r>
  <r>
    <n v="2003"/>
    <x v="5"/>
    <x v="1"/>
    <s v="Florida"/>
    <n v="85"/>
    <n v="15"/>
    <s v="Sam Houston State"/>
    <n v="55"/>
    <x v="0"/>
  </r>
  <r>
    <n v="2003"/>
    <x v="5"/>
    <x v="10"/>
    <s v="California"/>
    <n v="76"/>
    <n v="9"/>
    <s v="North Carolina State"/>
    <n v="74"/>
    <x v="0"/>
  </r>
  <r>
    <n v="2003"/>
    <x v="5"/>
    <x v="0"/>
    <s v="Oklahoma"/>
    <n v="71"/>
    <n v="16"/>
    <s v="South Carolina State"/>
    <n v="54"/>
    <x v="0"/>
  </r>
  <r>
    <n v="2003"/>
    <x v="5"/>
    <x v="0"/>
    <s v="Arizona"/>
    <n v="80"/>
    <n v="16"/>
    <s v="Vermont"/>
    <n v="51"/>
    <x v="0"/>
  </r>
  <r>
    <n v="2003"/>
    <x v="5"/>
    <x v="10"/>
    <s v="Cincinnati"/>
    <n v="69"/>
    <n v="9"/>
    <s v="Gonzaga"/>
    <n v="74"/>
    <x v="1"/>
  </r>
  <r>
    <n v="2003"/>
    <x v="5"/>
    <x v="9"/>
    <s v="Notre Dame"/>
    <n v="70"/>
    <n v="12"/>
    <s v="Wisconsin-Milwaukee"/>
    <n v="69"/>
    <x v="0"/>
  </r>
  <r>
    <n v="2003"/>
    <x v="5"/>
    <x v="2"/>
    <s v="Illinois"/>
    <n v="65"/>
    <n v="13"/>
    <s v="Western Kentucky"/>
    <n v="60"/>
    <x v="0"/>
  </r>
  <r>
    <n v="2003"/>
    <x v="5"/>
    <x v="5"/>
    <s v="Creighton"/>
    <n v="73"/>
    <n v="11"/>
    <s v="Central Michigan"/>
    <n v="79"/>
    <x v="1"/>
  </r>
  <r>
    <n v="2003"/>
    <x v="5"/>
    <x v="3"/>
    <s v="Duke"/>
    <n v="67"/>
    <n v="14"/>
    <s v="Colorado State"/>
    <n v="57"/>
    <x v="0"/>
  </r>
  <r>
    <n v="2003"/>
    <x v="5"/>
    <x v="6"/>
    <s v="Memphis"/>
    <n v="71"/>
    <n v="10"/>
    <s v="Arizona State"/>
    <n v="84"/>
    <x v="1"/>
  </r>
  <r>
    <n v="2003"/>
    <x v="5"/>
    <x v="1"/>
    <s v="Kansas"/>
    <n v="64"/>
    <n v="15"/>
    <s v="Utah State"/>
    <n v="61"/>
    <x v="0"/>
  </r>
  <r>
    <n v="2003"/>
    <x v="5"/>
    <x v="9"/>
    <s v="Wisconsin"/>
    <n v="81"/>
    <n v="12"/>
    <s v="Weber State"/>
    <n v="74"/>
    <x v="0"/>
  </r>
  <r>
    <n v="2003"/>
    <x v="5"/>
    <x v="2"/>
    <s v="Dayton"/>
    <n v="71"/>
    <n v="13"/>
    <s v="Tulsa"/>
    <n v="84"/>
    <x v="1"/>
  </r>
  <r>
    <n v="2003"/>
    <x v="5"/>
    <x v="5"/>
    <s v="Missouri"/>
    <n v="72"/>
    <n v="11"/>
    <s v="Southern Illinois"/>
    <n v="71"/>
    <x v="0"/>
  </r>
  <r>
    <n v="2003"/>
    <x v="5"/>
    <x v="9"/>
    <s v="Connecticut"/>
    <n v="58"/>
    <n v="12"/>
    <s v="Brigham Young"/>
    <n v="53"/>
    <x v="0"/>
  </r>
  <r>
    <n v="2003"/>
    <x v="5"/>
    <x v="3"/>
    <s v="Marquette"/>
    <n v="72"/>
    <n v="14"/>
    <s v="Holy Cross"/>
    <n v="68"/>
    <x v="0"/>
  </r>
  <r>
    <n v="2003"/>
    <x v="5"/>
    <x v="2"/>
    <s v="Stanford"/>
    <n v="77"/>
    <n v="13"/>
    <s v="San Diego"/>
    <n v="69"/>
    <x v="0"/>
  </r>
  <r>
    <n v="2003"/>
    <x v="6"/>
    <x v="11"/>
    <s v="UNC Asheville"/>
    <n v="92"/>
    <n v="16"/>
    <s v="Texas Southern"/>
    <n v="84"/>
    <x v="0"/>
  </r>
  <r>
    <n v="2002"/>
    <x v="0"/>
    <x v="9"/>
    <s v="Indiana"/>
    <n v="52"/>
    <n v="1"/>
    <s v="Maryland"/>
    <n v="64"/>
    <x v="1"/>
  </r>
  <r>
    <n v="2002"/>
    <x v="1"/>
    <x v="9"/>
    <s v="Indiana"/>
    <n v="73"/>
    <n v="2"/>
    <s v="Oklahoma"/>
    <n v="64"/>
    <x v="0"/>
  </r>
  <r>
    <n v="2002"/>
    <x v="1"/>
    <x v="0"/>
    <s v="Maryland"/>
    <n v="97"/>
    <n v="1"/>
    <s v="Kansas"/>
    <n v="88"/>
    <x v="0"/>
  </r>
  <r>
    <n v="2002"/>
    <x v="2"/>
    <x v="0"/>
    <s v="Kansas"/>
    <n v="104"/>
    <n v="2"/>
    <s v="Oregon"/>
    <n v="86"/>
    <x v="0"/>
  </r>
  <r>
    <n v="2002"/>
    <x v="2"/>
    <x v="0"/>
    <s v="Maryland"/>
    <n v="90"/>
    <n v="2"/>
    <s v="Connecticut"/>
    <n v="82"/>
    <x v="0"/>
  </r>
  <r>
    <n v="2002"/>
    <x v="2"/>
    <x v="9"/>
    <s v="Indiana"/>
    <n v="81"/>
    <n v="10"/>
    <s v="Kent State"/>
    <n v="69"/>
    <x v="0"/>
  </r>
  <r>
    <n v="2002"/>
    <x v="2"/>
    <x v="7"/>
    <s v="Missouri"/>
    <n v="75"/>
    <n v="2"/>
    <s v="Oklahoma"/>
    <n v="81"/>
    <x v="1"/>
  </r>
  <r>
    <n v="2002"/>
    <x v="3"/>
    <x v="5"/>
    <s v="Texas"/>
    <n v="70"/>
    <n v="2"/>
    <s v="Oregon"/>
    <n v="72"/>
    <x v="1"/>
  </r>
  <r>
    <n v="2002"/>
    <x v="3"/>
    <x v="0"/>
    <s v="Kansas"/>
    <n v="73"/>
    <n v="4"/>
    <s v="Illinois"/>
    <n v="69"/>
    <x v="0"/>
  </r>
  <r>
    <n v="2002"/>
    <x v="3"/>
    <x v="0"/>
    <s v="Maryland"/>
    <n v="78"/>
    <n v="4"/>
    <s v="Kentucky"/>
    <n v="68"/>
    <x v="0"/>
  </r>
  <r>
    <n v="2002"/>
    <x v="3"/>
    <x v="4"/>
    <s v="Southern Illinois"/>
    <n v="59"/>
    <n v="2"/>
    <s v="Connecticut"/>
    <n v="71"/>
    <x v="1"/>
  </r>
  <r>
    <n v="2002"/>
    <x v="3"/>
    <x v="0"/>
    <s v="Duke"/>
    <n v="73"/>
    <n v="5"/>
    <s v="Indiana"/>
    <n v="74"/>
    <x v="1"/>
  </r>
  <r>
    <n v="2002"/>
    <x v="3"/>
    <x v="10"/>
    <s v="UCLA"/>
    <n v="73"/>
    <n v="12"/>
    <s v="Missouri"/>
    <n v="82"/>
    <x v="1"/>
  </r>
  <r>
    <n v="2002"/>
    <x v="3"/>
    <x v="3"/>
    <s v="Arizona"/>
    <n v="67"/>
    <n v="2"/>
    <s v="Oklahoma"/>
    <n v="88"/>
    <x v="1"/>
  </r>
  <r>
    <n v="2002"/>
    <x v="3"/>
    <x v="3"/>
    <s v="Pittsburgh"/>
    <n v="73"/>
    <n v="10"/>
    <s v="Kent State"/>
    <n v="78"/>
    <x v="1"/>
  </r>
  <r>
    <n v="2002"/>
    <x v="4"/>
    <x v="4"/>
    <s v="Wyoming"/>
    <n v="60"/>
    <n v="3"/>
    <s v="Arizona"/>
    <n v="68"/>
    <x v="1"/>
  </r>
  <r>
    <n v="2002"/>
    <x v="4"/>
    <x v="7"/>
    <s v="Creighton"/>
    <n v="60"/>
    <n v="4"/>
    <s v="Illinois"/>
    <n v="72"/>
    <x v="1"/>
  </r>
  <r>
    <n v="2002"/>
    <x v="4"/>
    <x v="5"/>
    <s v="Texas"/>
    <n v="68"/>
    <n v="3"/>
    <s v="Mississippi State"/>
    <n v="64"/>
    <x v="0"/>
  </r>
  <r>
    <n v="2002"/>
    <x v="4"/>
    <x v="5"/>
    <s v="California"/>
    <n v="50"/>
    <n v="3"/>
    <s v="Pittsburgh"/>
    <n v="63"/>
    <x v="1"/>
  </r>
  <r>
    <n v="2002"/>
    <x v="4"/>
    <x v="4"/>
    <s v="Southern Illinois"/>
    <n v="77"/>
    <n v="3"/>
    <s v="Georgia"/>
    <n v="75"/>
    <x v="0"/>
  </r>
  <r>
    <n v="2002"/>
    <x v="4"/>
    <x v="6"/>
    <s v="North Carolina State"/>
    <n v="74"/>
    <n v="2"/>
    <s v="Connecticut"/>
    <n v="77"/>
    <x v="1"/>
  </r>
  <r>
    <n v="2002"/>
    <x v="4"/>
    <x v="8"/>
    <s v="Kent State"/>
    <n v="71"/>
    <n v="2"/>
    <s v="Alabama"/>
    <n v="58"/>
    <x v="0"/>
  </r>
  <r>
    <n v="2002"/>
    <x v="4"/>
    <x v="0"/>
    <s v="Cincinnati"/>
    <n v="101"/>
    <n v="8"/>
    <s v="UCLA"/>
    <n v="105"/>
    <x v="1"/>
  </r>
  <r>
    <n v="2002"/>
    <x v="4"/>
    <x v="6"/>
    <s v="Xavier"/>
    <n v="65"/>
    <n v="2"/>
    <s v="Oklahoma"/>
    <n v="78"/>
    <x v="1"/>
  </r>
  <r>
    <n v="2002"/>
    <x v="4"/>
    <x v="0"/>
    <s v="Maryland"/>
    <n v="87"/>
    <n v="8"/>
    <s v="Wisconsin"/>
    <n v="57"/>
    <x v="0"/>
  </r>
  <r>
    <n v="2002"/>
    <x v="4"/>
    <x v="9"/>
    <s v="Indiana"/>
    <n v="76"/>
    <n v="13"/>
    <s v="UNC Wilmington"/>
    <n v="67"/>
    <x v="0"/>
  </r>
  <r>
    <n v="2002"/>
    <x v="4"/>
    <x v="7"/>
    <s v="Tulsa"/>
    <n v="82"/>
    <n v="4"/>
    <s v="Kentucky"/>
    <n v="87"/>
    <x v="1"/>
  </r>
  <r>
    <n v="2002"/>
    <x v="4"/>
    <x v="7"/>
    <s v="Missouri"/>
    <n v="83"/>
    <n v="4"/>
    <s v="Ohio State"/>
    <n v="67"/>
    <x v="0"/>
  </r>
  <r>
    <n v="2002"/>
    <x v="4"/>
    <x v="0"/>
    <s v="Kansas"/>
    <n v="86"/>
    <n v="8"/>
    <s v="Stanford"/>
    <n v="63"/>
    <x v="0"/>
  </r>
  <r>
    <n v="2002"/>
    <x v="4"/>
    <x v="6"/>
    <s v="Wake Forest"/>
    <n v="87"/>
    <n v="2"/>
    <s v="Oregon"/>
    <n v="92"/>
    <x v="1"/>
  </r>
  <r>
    <n v="2002"/>
    <x v="4"/>
    <x v="0"/>
    <s v="Duke"/>
    <n v="84"/>
    <n v="8"/>
    <s v="Notre Dame"/>
    <n v="77"/>
    <x v="0"/>
  </r>
  <r>
    <n v="2002"/>
    <x v="5"/>
    <x v="6"/>
    <s v="North Carolina State"/>
    <n v="69"/>
    <n v="10"/>
    <s v="Michigan State"/>
    <n v="58"/>
    <x v="0"/>
  </r>
  <r>
    <n v="2002"/>
    <x v="5"/>
    <x v="2"/>
    <s v="Illinois"/>
    <n v="93"/>
    <n v="13"/>
    <s v="San Diego State"/>
    <n v="64"/>
    <x v="0"/>
  </r>
  <r>
    <n v="2002"/>
    <x v="5"/>
    <x v="5"/>
    <s v="Texas"/>
    <n v="70"/>
    <n v="11"/>
    <s v="Boston College"/>
    <n v="57"/>
    <x v="0"/>
  </r>
  <r>
    <n v="2002"/>
    <x v="5"/>
    <x v="0"/>
    <s v="Cincinnati"/>
    <n v="90"/>
    <n v="16"/>
    <s v="Boston University"/>
    <n v="52"/>
    <x v="0"/>
  </r>
  <r>
    <n v="2002"/>
    <x v="5"/>
    <x v="3"/>
    <s v="Georgia"/>
    <n v="85"/>
    <n v="14"/>
    <s v="Murray St."/>
    <n v="68"/>
    <x v="0"/>
  </r>
  <r>
    <n v="2002"/>
    <x v="5"/>
    <x v="5"/>
    <s v="Texas Tech"/>
    <n v="68"/>
    <n v="11"/>
    <s v="Southern Illinois"/>
    <n v="76"/>
    <x v="1"/>
  </r>
  <r>
    <n v="2002"/>
    <x v="5"/>
    <x v="0"/>
    <s v="Maryland"/>
    <n v="85"/>
    <n v="16"/>
    <s v="Siena"/>
    <n v="70"/>
    <x v="0"/>
  </r>
  <r>
    <n v="2002"/>
    <x v="5"/>
    <x v="1"/>
    <s v="Oklahoma"/>
    <n v="71"/>
    <n v="15"/>
    <s v="Illinois-Chicago"/>
    <n v="63"/>
    <x v="0"/>
  </r>
  <r>
    <n v="2002"/>
    <x v="5"/>
    <x v="5"/>
    <s v="California"/>
    <n v="82"/>
    <n v="11"/>
    <s v="Penn"/>
    <n v="75"/>
    <x v="0"/>
  </r>
  <r>
    <n v="2002"/>
    <x v="5"/>
    <x v="6"/>
    <s v="Xavier"/>
    <n v="70"/>
    <n v="10"/>
    <s v="Hawaii"/>
    <n v="58"/>
    <x v="0"/>
  </r>
  <r>
    <n v="2002"/>
    <x v="5"/>
    <x v="3"/>
    <s v="Mississippi State"/>
    <n v="70"/>
    <n v="14"/>
    <s v="McNeese State"/>
    <n v="58"/>
    <x v="0"/>
  </r>
  <r>
    <n v="2002"/>
    <x v="5"/>
    <x v="10"/>
    <s v="Wisconsin"/>
    <n v="80"/>
    <n v="9"/>
    <s v="St. John's"/>
    <n v="70"/>
    <x v="0"/>
  </r>
  <r>
    <n v="2002"/>
    <x v="5"/>
    <x v="1"/>
    <s v="Connecticut"/>
    <n v="78"/>
    <n v="15"/>
    <s v="Hampton"/>
    <n v="67"/>
    <x v="0"/>
  </r>
  <r>
    <n v="2002"/>
    <x v="5"/>
    <x v="10"/>
    <s v="UCLA"/>
    <n v="80"/>
    <n v="9"/>
    <s v="Mississippi"/>
    <n v="58"/>
    <x v="0"/>
  </r>
  <r>
    <n v="2002"/>
    <x v="5"/>
    <x v="9"/>
    <s v="Florida"/>
    <n v="82"/>
    <n v="12"/>
    <s v="Creighton"/>
    <n v="83"/>
    <x v="1"/>
  </r>
  <r>
    <n v="2002"/>
    <x v="5"/>
    <x v="0"/>
    <s v="Duke"/>
    <n v="84"/>
    <n v="16"/>
    <s v="Winthrop"/>
    <n v="37"/>
    <x v="0"/>
  </r>
  <r>
    <n v="2002"/>
    <x v="5"/>
    <x v="9"/>
    <s v="Indiana"/>
    <n v="75"/>
    <n v="12"/>
    <s v="Utah"/>
    <n v="56"/>
    <x v="0"/>
  </r>
  <r>
    <n v="2002"/>
    <x v="5"/>
    <x v="6"/>
    <s v="Wake Forest"/>
    <n v="83"/>
    <n v="10"/>
    <s v="Pepperdine"/>
    <n v="74"/>
    <x v="0"/>
  </r>
  <r>
    <n v="2002"/>
    <x v="5"/>
    <x v="1"/>
    <s v="Oregon"/>
    <n v="81"/>
    <n v="15"/>
    <s v="Montana"/>
    <n v="62"/>
    <x v="0"/>
  </r>
  <r>
    <n v="2002"/>
    <x v="5"/>
    <x v="0"/>
    <s v="Kansas"/>
    <n v="70"/>
    <n v="16"/>
    <s v="Holy Cross"/>
    <n v="59"/>
    <x v="0"/>
  </r>
  <r>
    <n v="2002"/>
    <x v="5"/>
    <x v="2"/>
    <s v="Kentucky"/>
    <n v="83"/>
    <n v="13"/>
    <s v="Valparaiso"/>
    <n v="68"/>
    <x v="0"/>
  </r>
  <r>
    <n v="2002"/>
    <x v="5"/>
    <x v="9"/>
    <s v="Marquette"/>
    <n v="69"/>
    <n v="12"/>
    <s v="Tulsa"/>
    <n v="71"/>
    <x v="1"/>
  </r>
  <r>
    <n v="2002"/>
    <x v="5"/>
    <x v="3"/>
    <s v="Arizona"/>
    <n v="86"/>
    <n v="14"/>
    <s v="UC Santa Barbara"/>
    <n v="81"/>
    <x v="0"/>
  </r>
  <r>
    <n v="2002"/>
    <x v="5"/>
    <x v="5"/>
    <s v="Gonzaga"/>
    <n v="66"/>
    <n v="11"/>
    <s v="Wyoming"/>
    <n v="73"/>
    <x v="1"/>
  </r>
  <r>
    <n v="2002"/>
    <x v="5"/>
    <x v="2"/>
    <s v="Ohio State"/>
    <n v="69"/>
    <n v="13"/>
    <s v="Davidson"/>
    <n v="64"/>
    <x v="0"/>
  </r>
  <r>
    <n v="2002"/>
    <x v="5"/>
    <x v="9"/>
    <s v="Miami (Fla.)"/>
    <n v="80"/>
    <n v="12"/>
    <s v="Missouri"/>
    <n v="93"/>
    <x v="1"/>
  </r>
  <r>
    <n v="2002"/>
    <x v="5"/>
    <x v="10"/>
    <s v="Stanford"/>
    <n v="84"/>
    <n v="9"/>
    <s v="Western Kentucky"/>
    <n v="68"/>
    <x v="0"/>
  </r>
  <r>
    <n v="2002"/>
    <x v="5"/>
    <x v="1"/>
    <s v="Alabama"/>
    <n v="86"/>
    <n v="15"/>
    <s v="Florida Atlantic"/>
    <n v="78"/>
    <x v="0"/>
  </r>
  <r>
    <n v="2002"/>
    <x v="5"/>
    <x v="6"/>
    <s v="Oklahoma State"/>
    <n v="61"/>
    <n v="10"/>
    <s v="Kent State"/>
    <n v="69"/>
    <x v="1"/>
  </r>
  <r>
    <n v="2002"/>
    <x v="5"/>
    <x v="3"/>
    <s v="Pittsburgh"/>
    <n v="71"/>
    <n v="14"/>
    <s v="Central Connecticut State"/>
    <n v="54"/>
    <x v="0"/>
  </r>
  <r>
    <n v="2002"/>
    <x v="5"/>
    <x v="2"/>
    <s v="Southern California"/>
    <n v="89"/>
    <n v="13"/>
    <s v="UNC Wilmington"/>
    <n v="93"/>
    <x v="1"/>
  </r>
  <r>
    <n v="2002"/>
    <x v="5"/>
    <x v="10"/>
    <s v="Notre Dame"/>
    <n v="82"/>
    <n v="9"/>
    <s v="Charlotte"/>
    <n v="63"/>
    <x v="0"/>
  </r>
  <r>
    <n v="2002"/>
    <x v="6"/>
    <x v="11"/>
    <s v="Siena"/>
    <n v="81"/>
    <n v="16"/>
    <s v="Alcorn State"/>
    <n v="77"/>
    <x v="0"/>
  </r>
  <r>
    <n v="2001"/>
    <x v="0"/>
    <x v="1"/>
    <s v="Arizona"/>
    <n v="72"/>
    <n v="1"/>
    <s v="Duke"/>
    <n v="82"/>
    <x v="1"/>
  </r>
  <r>
    <n v="2001"/>
    <x v="1"/>
    <x v="1"/>
    <s v="Arizona"/>
    <n v="80"/>
    <n v="1"/>
    <s v="Michigan State"/>
    <n v="61"/>
    <x v="0"/>
  </r>
  <r>
    <n v="2001"/>
    <x v="1"/>
    <x v="0"/>
    <s v="Duke"/>
    <n v="95"/>
    <n v="3"/>
    <s v="Maryland"/>
    <n v="84"/>
    <x v="0"/>
  </r>
  <r>
    <n v="2001"/>
    <x v="2"/>
    <x v="0"/>
    <s v="Michigan State"/>
    <n v="69"/>
    <n v="11"/>
    <s v="Temple"/>
    <n v="62"/>
    <x v="0"/>
  </r>
  <r>
    <n v="2001"/>
    <x v="2"/>
    <x v="0"/>
    <s v="Illinois"/>
    <n v="81"/>
    <n v="2"/>
    <s v="Arizona"/>
    <n v="87"/>
    <x v="1"/>
  </r>
  <r>
    <n v="2001"/>
    <x v="2"/>
    <x v="0"/>
    <s v="Stanford"/>
    <n v="73"/>
    <n v="3"/>
    <s v="Maryland"/>
    <n v="87"/>
    <x v="1"/>
  </r>
  <r>
    <n v="2001"/>
    <x v="2"/>
    <x v="0"/>
    <s v="Duke"/>
    <n v="79"/>
    <n v="6"/>
    <s v="Southern California"/>
    <n v="69"/>
    <x v="0"/>
  </r>
  <r>
    <n v="2001"/>
    <x v="3"/>
    <x v="0"/>
    <s v="Illinois"/>
    <n v="80"/>
    <n v="4"/>
    <s v="Kansas"/>
    <n v="64"/>
    <x v="0"/>
  </r>
  <r>
    <n v="2001"/>
    <x v="3"/>
    <x v="3"/>
    <s v="Mississippi"/>
    <n v="56"/>
    <n v="2"/>
    <s v="Arizona"/>
    <n v="66"/>
    <x v="1"/>
  </r>
  <r>
    <n v="2001"/>
    <x v="3"/>
    <x v="0"/>
    <s v="Michigan State"/>
    <n v="77"/>
    <n v="12"/>
    <s v="Gonzaga"/>
    <n v="62"/>
    <x v="0"/>
  </r>
  <r>
    <n v="2001"/>
    <x v="3"/>
    <x v="4"/>
    <s v="Temple"/>
    <n v="84"/>
    <n v="7"/>
    <s v="Penn State"/>
    <n v="72"/>
    <x v="0"/>
  </r>
  <r>
    <n v="2001"/>
    <x v="3"/>
    <x v="5"/>
    <s v="Southern California"/>
    <n v="80"/>
    <n v="2"/>
    <s v="Kentucky"/>
    <n v="76"/>
    <x v="0"/>
  </r>
  <r>
    <n v="2001"/>
    <x v="3"/>
    <x v="0"/>
    <s v="Stanford"/>
    <n v="78"/>
    <n v="5"/>
    <s v="Cincinnati"/>
    <n v="65"/>
    <x v="0"/>
  </r>
  <r>
    <n v="2001"/>
    <x v="3"/>
    <x v="3"/>
    <s v="Maryland"/>
    <n v="76"/>
    <n v="10"/>
    <s v="Georgetown"/>
    <n v="66"/>
    <x v="0"/>
  </r>
  <r>
    <n v="2001"/>
    <x v="3"/>
    <x v="0"/>
    <s v="Duke"/>
    <n v="76"/>
    <n v="4"/>
    <s v="UCLA"/>
    <n v="63"/>
    <x v="0"/>
  </r>
  <r>
    <n v="2001"/>
    <x v="4"/>
    <x v="6"/>
    <s v="Penn State"/>
    <n v="82"/>
    <n v="2"/>
    <s v="North Carolina"/>
    <n v="74"/>
    <x v="0"/>
  </r>
  <r>
    <n v="2001"/>
    <x v="4"/>
    <x v="4"/>
    <s v="Temple"/>
    <n v="75"/>
    <n v="3"/>
    <s v="Florida"/>
    <n v="54"/>
    <x v="0"/>
  </r>
  <r>
    <n v="2001"/>
    <x v="4"/>
    <x v="7"/>
    <s v="Gonzaga"/>
    <n v="85"/>
    <n v="13"/>
    <s v="Indiana State"/>
    <n v="68"/>
    <x v="0"/>
  </r>
  <r>
    <n v="2001"/>
    <x v="4"/>
    <x v="0"/>
    <s v="Michigan State"/>
    <n v="81"/>
    <n v="9"/>
    <s v="Fresno State"/>
    <n v="65"/>
    <x v="0"/>
  </r>
  <r>
    <n v="2001"/>
    <x v="4"/>
    <x v="8"/>
    <s v="Butler"/>
    <n v="52"/>
    <n v="2"/>
    <s v="Arizona"/>
    <n v="73"/>
    <x v="1"/>
  </r>
  <r>
    <n v="2001"/>
    <x v="4"/>
    <x v="5"/>
    <s v="Notre Dame"/>
    <n v="56"/>
    <n v="3"/>
    <s v="Mississippi"/>
    <n v="59"/>
    <x v="1"/>
  </r>
  <r>
    <n v="2001"/>
    <x v="4"/>
    <x v="9"/>
    <s v="Syracuse"/>
    <n v="58"/>
    <n v="4"/>
    <s v="Kansas"/>
    <n v="87"/>
    <x v="1"/>
  </r>
  <r>
    <n v="2001"/>
    <x v="4"/>
    <x v="0"/>
    <s v="Illinois"/>
    <n v="79"/>
    <n v="9"/>
    <s v="Charlotte"/>
    <n v="61"/>
    <x v="0"/>
  </r>
  <r>
    <n v="2001"/>
    <x v="4"/>
    <x v="9"/>
    <s v="Cincinnati"/>
    <n v="66"/>
    <n v="13"/>
    <s v="Kent State"/>
    <n v="43"/>
    <x v="0"/>
  </r>
  <r>
    <n v="2001"/>
    <x v="4"/>
    <x v="4"/>
    <s v="Georgia State"/>
    <n v="60"/>
    <n v="3"/>
    <s v="Maryland"/>
    <n v="79"/>
    <x v="1"/>
  </r>
  <r>
    <n v="2001"/>
    <x v="4"/>
    <x v="0"/>
    <s v="Stanford"/>
    <n v="90"/>
    <n v="9"/>
    <s v="St. Joseph's"/>
    <n v="83"/>
    <x v="0"/>
  </r>
  <r>
    <n v="2001"/>
    <x v="4"/>
    <x v="6"/>
    <s v="Iowa"/>
    <n v="79"/>
    <n v="2"/>
    <s v="Kentucky"/>
    <n v="92"/>
    <x v="1"/>
  </r>
  <r>
    <n v="2001"/>
    <x v="4"/>
    <x v="0"/>
    <s v="Duke"/>
    <n v="94"/>
    <n v="9"/>
    <s v="Missouri"/>
    <n v="81"/>
    <x v="0"/>
  </r>
  <r>
    <n v="2001"/>
    <x v="4"/>
    <x v="5"/>
    <s v="Southern California"/>
    <n v="74"/>
    <n v="3"/>
    <s v="Boston College"/>
    <n v="71"/>
    <x v="0"/>
  </r>
  <r>
    <n v="2001"/>
    <x v="4"/>
    <x v="7"/>
    <s v="Utah State"/>
    <n v="50"/>
    <n v="4"/>
    <s v="UCLA"/>
    <n v="75"/>
    <x v="1"/>
  </r>
  <r>
    <n v="2001"/>
    <x v="4"/>
    <x v="8"/>
    <s v="Georgetown"/>
    <n v="76"/>
    <n v="15"/>
    <s v="Hampton"/>
    <n v="57"/>
    <x v="0"/>
  </r>
  <r>
    <n v="2001"/>
    <x v="5"/>
    <x v="6"/>
    <s v="Wake Forest"/>
    <n v="63"/>
    <n v="10"/>
    <s v="Butler"/>
    <n v="79"/>
    <x v="1"/>
  </r>
  <r>
    <n v="2001"/>
    <x v="5"/>
    <x v="1"/>
    <s v="Arizona"/>
    <n v="101"/>
    <n v="15"/>
    <s v="Eastern Illinois"/>
    <n v="76"/>
    <x v="0"/>
  </r>
  <r>
    <n v="2001"/>
    <x v="5"/>
    <x v="0"/>
    <s v="Michigan State"/>
    <n v="69"/>
    <n v="16"/>
    <s v="Alabama State"/>
    <n v="35"/>
    <x v="0"/>
  </r>
  <r>
    <n v="2001"/>
    <x v="5"/>
    <x v="0"/>
    <s v="Illinois"/>
    <n v="96"/>
    <n v="16"/>
    <s v="Northwestern State"/>
    <n v="54"/>
    <x v="0"/>
  </r>
  <r>
    <n v="2001"/>
    <x v="5"/>
    <x v="5"/>
    <s v="Texas"/>
    <n v="65"/>
    <n v="11"/>
    <s v="Temple"/>
    <n v="79"/>
    <x v="1"/>
  </r>
  <r>
    <n v="2001"/>
    <x v="5"/>
    <x v="10"/>
    <s v="California"/>
    <n v="70"/>
    <n v="9"/>
    <s v="Fresno State"/>
    <n v="82"/>
    <x v="1"/>
  </r>
  <r>
    <n v="2001"/>
    <x v="5"/>
    <x v="9"/>
    <s v="Virginia"/>
    <n v="85"/>
    <n v="12"/>
    <s v="Gonzaga"/>
    <n v="86"/>
    <x v="1"/>
  </r>
  <r>
    <n v="2001"/>
    <x v="5"/>
    <x v="2"/>
    <s v="Oklahoma"/>
    <n v="68"/>
    <n v="13"/>
    <s v="Indiana State"/>
    <n v="70"/>
    <x v="1"/>
  </r>
  <r>
    <n v="2001"/>
    <x v="5"/>
    <x v="10"/>
    <s v="Tennessee"/>
    <n v="63"/>
    <n v="9"/>
    <s v="Charlotte"/>
    <n v="70"/>
    <x v="1"/>
  </r>
  <r>
    <n v="2001"/>
    <x v="5"/>
    <x v="2"/>
    <s v="Kansas"/>
    <n v="99"/>
    <n v="13"/>
    <s v="Cal State Northridge"/>
    <n v="75"/>
    <x v="0"/>
  </r>
  <r>
    <n v="2001"/>
    <x v="5"/>
    <x v="6"/>
    <s v="Penn State"/>
    <n v="69"/>
    <n v="10"/>
    <s v="Providence"/>
    <n v="59"/>
    <x v="0"/>
  </r>
  <r>
    <n v="2001"/>
    <x v="5"/>
    <x v="9"/>
    <s v="Syracuse"/>
    <n v="79"/>
    <n v="12"/>
    <s v="Hawaii"/>
    <n v="69"/>
    <x v="0"/>
  </r>
  <r>
    <n v="2001"/>
    <x v="5"/>
    <x v="3"/>
    <s v="Florida"/>
    <n v="69"/>
    <n v="14"/>
    <s v="Western Kentucky"/>
    <n v="56"/>
    <x v="0"/>
  </r>
  <r>
    <n v="2001"/>
    <x v="5"/>
    <x v="5"/>
    <s v="Notre Dame"/>
    <n v="83"/>
    <n v="11"/>
    <s v="Xavier"/>
    <n v="71"/>
    <x v="0"/>
  </r>
  <r>
    <n v="2001"/>
    <x v="5"/>
    <x v="3"/>
    <s v="Mississippi"/>
    <n v="72"/>
    <n v="14"/>
    <s v="Iona"/>
    <n v="70"/>
    <x v="0"/>
  </r>
  <r>
    <n v="2001"/>
    <x v="5"/>
    <x v="1"/>
    <s v="North Carolina"/>
    <n v="70"/>
    <n v="15"/>
    <s v="Princeton"/>
    <n v="48"/>
    <x v="0"/>
  </r>
  <r>
    <n v="2001"/>
    <x v="5"/>
    <x v="9"/>
    <s v="Cincinnati"/>
    <n v="84"/>
    <n v="12"/>
    <s v="Brigham Young"/>
    <n v="59"/>
    <x v="0"/>
  </r>
  <r>
    <n v="2001"/>
    <x v="5"/>
    <x v="1"/>
    <s v="Iowa State"/>
    <n v="57"/>
    <n v="15"/>
    <s v="Hampton"/>
    <n v="58"/>
    <x v="1"/>
  </r>
  <r>
    <n v="2001"/>
    <x v="5"/>
    <x v="0"/>
    <s v="Duke"/>
    <n v="95"/>
    <n v="16"/>
    <s v="Monmouth"/>
    <n v="52"/>
    <x v="0"/>
  </r>
  <r>
    <n v="2001"/>
    <x v="5"/>
    <x v="10"/>
    <s v="Georgia"/>
    <n v="68"/>
    <n v="9"/>
    <s v="Missouri"/>
    <n v="70"/>
    <x v="1"/>
  </r>
  <r>
    <n v="2001"/>
    <x v="5"/>
    <x v="9"/>
    <s v="Ohio State"/>
    <n v="68"/>
    <n v="12"/>
    <s v="Utah State"/>
    <n v="77"/>
    <x v="1"/>
  </r>
  <r>
    <n v="2001"/>
    <x v="5"/>
    <x v="2"/>
    <s v="UCLA"/>
    <n v="61"/>
    <n v="13"/>
    <s v="Hofstra"/>
    <n v="48"/>
    <x v="0"/>
  </r>
  <r>
    <n v="2001"/>
    <x v="5"/>
    <x v="5"/>
    <s v="Southern California"/>
    <n v="69"/>
    <n v="11"/>
    <s v="Oklahoma State"/>
    <n v="54"/>
    <x v="0"/>
  </r>
  <r>
    <n v="2001"/>
    <x v="5"/>
    <x v="3"/>
    <s v="Boston College"/>
    <n v="68"/>
    <n v="14"/>
    <s v="Southern Utah"/>
    <n v="65"/>
    <x v="0"/>
  </r>
  <r>
    <n v="2001"/>
    <x v="5"/>
    <x v="6"/>
    <s v="Iowa"/>
    <n v="69"/>
    <n v="10"/>
    <s v="Creighton"/>
    <n v="56"/>
    <x v="0"/>
  </r>
  <r>
    <n v="2001"/>
    <x v="5"/>
    <x v="1"/>
    <s v="Kentucky"/>
    <n v="72"/>
    <n v="15"/>
    <s v="Holy Cross"/>
    <n v="68"/>
    <x v="0"/>
  </r>
  <r>
    <n v="2001"/>
    <x v="5"/>
    <x v="0"/>
    <s v="Stanford"/>
    <n v="89"/>
    <n v="16"/>
    <s v="UNC Greensboro"/>
    <n v="60"/>
    <x v="0"/>
  </r>
  <r>
    <n v="2001"/>
    <x v="5"/>
    <x v="6"/>
    <s v="Arkansas"/>
    <n v="61"/>
    <n v="10"/>
    <s v="Georgetown"/>
    <n v="63"/>
    <x v="1"/>
  </r>
  <r>
    <n v="2001"/>
    <x v="5"/>
    <x v="3"/>
    <s v="Maryland"/>
    <n v="83"/>
    <n v="14"/>
    <s v="George Mason"/>
    <n v="80"/>
    <x v="0"/>
  </r>
  <r>
    <n v="2001"/>
    <x v="5"/>
    <x v="5"/>
    <s v="Wisconsin"/>
    <n v="49"/>
    <n v="11"/>
    <s v="Georgia State"/>
    <n v="50"/>
    <x v="1"/>
  </r>
  <r>
    <n v="2001"/>
    <x v="5"/>
    <x v="2"/>
    <s v="Indiana"/>
    <n v="73"/>
    <n v="13"/>
    <s v="Kent State"/>
    <n v="77"/>
    <x v="1"/>
  </r>
  <r>
    <n v="2001"/>
    <x v="5"/>
    <x v="10"/>
    <s v="Georgia Tech"/>
    <n v="62"/>
    <n v="9"/>
    <s v="St. Joseph's"/>
    <n v="66"/>
    <x v="1"/>
  </r>
  <r>
    <n v="2001"/>
    <x v="6"/>
    <x v="11"/>
    <s v="Winthrop"/>
    <n v="67"/>
    <n v="16"/>
    <s v="Northwestern State"/>
    <n v="71"/>
    <x v="1"/>
  </r>
  <r>
    <n v="2000"/>
    <x v="0"/>
    <x v="0"/>
    <s v="Michigan State"/>
    <n v="89"/>
    <n v="5"/>
    <s v="Florida"/>
    <n v="76"/>
    <x v="0"/>
  </r>
  <r>
    <n v="2000"/>
    <x v="1"/>
    <x v="10"/>
    <s v="Wisconsin"/>
    <n v="41"/>
    <n v="1"/>
    <s v="Michigan State"/>
    <n v="53"/>
    <x v="1"/>
  </r>
  <r>
    <n v="2000"/>
    <x v="1"/>
    <x v="9"/>
    <s v="Florida"/>
    <n v="71"/>
    <n v="8"/>
    <s v="North Carolina"/>
    <n v="59"/>
    <x v="0"/>
  </r>
  <r>
    <n v="2000"/>
    <x v="2"/>
    <x v="9"/>
    <s v="Florida"/>
    <n v="77"/>
    <n v="3"/>
    <s v="Oklahoma State"/>
    <n v="65"/>
    <x v="0"/>
  </r>
  <r>
    <n v="2000"/>
    <x v="2"/>
    <x v="10"/>
    <s v="North Carolina"/>
    <n v="59"/>
    <n v="7"/>
    <s v="Tulsa"/>
    <n v="55"/>
    <x v="0"/>
  </r>
  <r>
    <n v="2000"/>
    <x v="2"/>
    <x v="0"/>
    <s v="Michigan State"/>
    <n v="75"/>
    <n v="2"/>
    <s v="Iowa State"/>
    <n v="64"/>
    <x v="0"/>
  </r>
  <r>
    <n v="2000"/>
    <x v="2"/>
    <x v="10"/>
    <s v="Wisconsin"/>
    <n v="64"/>
    <n v="6"/>
    <s v="Purdue"/>
    <n v="60"/>
    <x v="0"/>
  </r>
  <r>
    <n v="2000"/>
    <x v="3"/>
    <x v="3"/>
    <s v="Oklahoma State"/>
    <n v="68"/>
    <n v="10"/>
    <s v="Seton Hall"/>
    <n v="66"/>
    <x v="0"/>
  </r>
  <r>
    <n v="2000"/>
    <x v="3"/>
    <x v="10"/>
    <s v="North Carolina"/>
    <n v="74"/>
    <n v="4"/>
    <s v="Tennessee"/>
    <n v="69"/>
    <x v="0"/>
  </r>
  <r>
    <n v="2000"/>
    <x v="3"/>
    <x v="5"/>
    <s v="Miami (Fla.)"/>
    <n v="71"/>
    <n v="7"/>
    <s v="Tulsa"/>
    <n v="80"/>
    <x v="1"/>
  </r>
  <r>
    <n v="2000"/>
    <x v="3"/>
    <x v="0"/>
    <s v="Duke"/>
    <n v="78"/>
    <n v="5"/>
    <s v="Florida"/>
    <n v="87"/>
    <x v="1"/>
  </r>
  <r>
    <n v="2000"/>
    <x v="3"/>
    <x v="0"/>
    <s v="Michigan State"/>
    <n v="75"/>
    <n v="4"/>
    <s v="Syracuse"/>
    <n v="58"/>
    <x v="0"/>
  </r>
  <r>
    <n v="2000"/>
    <x v="3"/>
    <x v="5"/>
    <s v="Purdue"/>
    <n v="75"/>
    <n v="10"/>
    <s v="Gonzaga"/>
    <n v="66"/>
    <x v="0"/>
  </r>
  <r>
    <n v="2000"/>
    <x v="3"/>
    <x v="10"/>
    <s v="Wisconsin"/>
    <n v="61"/>
    <n v="4"/>
    <s v="LSU"/>
    <n v="48"/>
    <x v="0"/>
  </r>
  <r>
    <n v="2000"/>
    <x v="3"/>
    <x v="5"/>
    <s v="UCLA"/>
    <n v="56"/>
    <n v="2"/>
    <s v="Iowa State"/>
    <n v="80"/>
    <x v="1"/>
  </r>
  <r>
    <n v="2000"/>
    <x v="4"/>
    <x v="0"/>
    <s v="Duke"/>
    <n v="69"/>
    <n v="8"/>
    <s v="Kansas"/>
    <n v="64"/>
    <x v="0"/>
  </r>
  <r>
    <n v="2000"/>
    <x v="4"/>
    <x v="5"/>
    <s v="Miami (Fla.)"/>
    <n v="75"/>
    <n v="3"/>
    <s v="Ohio State"/>
    <n v="62"/>
    <x v="0"/>
  </r>
  <r>
    <n v="2000"/>
    <x v="4"/>
    <x v="9"/>
    <s v="Connecticut"/>
    <n v="61"/>
    <n v="4"/>
    <s v="Tennessee"/>
    <n v="65"/>
    <x v="1"/>
  </r>
  <r>
    <n v="2000"/>
    <x v="4"/>
    <x v="0"/>
    <s v="Stanford"/>
    <n v="53"/>
    <n v="8"/>
    <s v="North Carolina"/>
    <n v="60"/>
    <x v="1"/>
  </r>
  <r>
    <n v="2000"/>
    <x v="4"/>
    <x v="8"/>
    <s v="Seton Hall"/>
    <n v="67"/>
    <n v="2"/>
    <s v="Temple"/>
    <n v="65"/>
    <x v="0"/>
  </r>
  <r>
    <n v="2000"/>
    <x v="4"/>
    <x v="4"/>
    <s v="Pepperdine"/>
    <n v="67"/>
    <n v="3"/>
    <s v="Oklahoma State"/>
    <n v="75"/>
    <x v="1"/>
  </r>
  <r>
    <n v="2000"/>
    <x v="4"/>
    <x v="9"/>
    <s v="Florida"/>
    <n v="93"/>
    <n v="4"/>
    <s v="Illinois"/>
    <n v="76"/>
    <x v="0"/>
  </r>
  <r>
    <n v="2000"/>
    <x v="4"/>
    <x v="6"/>
    <s v="Tulsa"/>
    <n v="69"/>
    <n v="2"/>
    <s v="Cincinnati"/>
    <n v="61"/>
    <x v="0"/>
  </r>
  <r>
    <n v="2000"/>
    <x v="4"/>
    <x v="9"/>
    <s v="Kentucky"/>
    <n v="50"/>
    <n v="4"/>
    <s v="Syracuse"/>
    <n v="52"/>
    <x v="1"/>
  </r>
  <r>
    <n v="2000"/>
    <x v="4"/>
    <x v="8"/>
    <s v="Gonzaga"/>
    <n v="82"/>
    <n v="2"/>
    <s v="St. John's"/>
    <n v="76"/>
    <x v="0"/>
  </r>
  <r>
    <n v="2000"/>
    <x v="4"/>
    <x v="5"/>
    <s v="Purdue"/>
    <n v="66"/>
    <n v="3"/>
    <s v="Oklahoma"/>
    <n v="62"/>
    <x v="0"/>
  </r>
  <r>
    <n v="2000"/>
    <x v="4"/>
    <x v="9"/>
    <s v="Texas"/>
    <n v="67"/>
    <n v="4"/>
    <s v="LSU"/>
    <n v="72"/>
    <x v="1"/>
  </r>
  <r>
    <n v="2000"/>
    <x v="4"/>
    <x v="0"/>
    <s v="Arizona"/>
    <n v="59"/>
    <n v="8"/>
    <s v="Wisconsin"/>
    <n v="66"/>
    <x v="1"/>
  </r>
  <r>
    <n v="2000"/>
    <x v="4"/>
    <x v="6"/>
    <s v="Auburn"/>
    <n v="60"/>
    <n v="2"/>
    <s v="Iowa State"/>
    <n v="79"/>
    <x v="1"/>
  </r>
  <r>
    <n v="2000"/>
    <x v="4"/>
    <x v="5"/>
    <s v="UCLA"/>
    <n v="105"/>
    <n v="3"/>
    <s v="Maryland"/>
    <n v="70"/>
    <x v="0"/>
  </r>
  <r>
    <n v="2000"/>
    <x v="4"/>
    <x v="0"/>
    <s v="Michigan State"/>
    <n v="73"/>
    <n v="8"/>
    <s v="Utah"/>
    <n v="61"/>
    <x v="0"/>
  </r>
  <r>
    <n v="2000"/>
    <x v="5"/>
    <x v="5"/>
    <s v="Indiana"/>
    <n v="57"/>
    <n v="11"/>
    <s v="Pepperdine"/>
    <n v="77"/>
    <x v="1"/>
  </r>
  <r>
    <n v="2000"/>
    <x v="5"/>
    <x v="1"/>
    <s v="Temple"/>
    <n v="73"/>
    <n v="15"/>
    <s v="Lafayette"/>
    <n v="47"/>
    <x v="0"/>
  </r>
  <r>
    <n v="2000"/>
    <x v="5"/>
    <x v="0"/>
    <s v="Duke"/>
    <n v="85"/>
    <n v="16"/>
    <s v="Lamar"/>
    <n v="55"/>
    <x v="0"/>
  </r>
  <r>
    <n v="2000"/>
    <x v="5"/>
    <x v="10"/>
    <s v="Kansas"/>
    <n v="81"/>
    <n v="9"/>
    <s v="DePaul"/>
    <n v="77"/>
    <x v="0"/>
  </r>
  <r>
    <n v="2000"/>
    <x v="5"/>
    <x v="9"/>
    <s v="Florida"/>
    <n v="69"/>
    <n v="12"/>
    <s v="Butler"/>
    <n v="68"/>
    <x v="0"/>
  </r>
  <r>
    <n v="2000"/>
    <x v="5"/>
    <x v="1"/>
    <s v="Cincinnati"/>
    <n v="64"/>
    <n v="15"/>
    <s v="UNC Wilmington"/>
    <n v="47"/>
    <x v="0"/>
  </r>
  <r>
    <n v="2000"/>
    <x v="5"/>
    <x v="6"/>
    <s v="Tulsa"/>
    <n v="89"/>
    <n v="10"/>
    <s v="UNLV"/>
    <n v="62"/>
    <x v="0"/>
  </r>
  <r>
    <n v="2000"/>
    <x v="5"/>
    <x v="3"/>
    <s v="Ohio State"/>
    <n v="87"/>
    <n v="14"/>
    <s v="Appalachian State"/>
    <n v="61"/>
    <x v="0"/>
  </r>
  <r>
    <n v="2000"/>
    <x v="5"/>
    <x v="5"/>
    <s v="Miami (Fla.)"/>
    <n v="75"/>
    <n v="11"/>
    <s v="Arkansas"/>
    <n v="71"/>
    <x v="0"/>
  </r>
  <r>
    <n v="2000"/>
    <x v="5"/>
    <x v="2"/>
    <s v="Tennessee"/>
    <n v="63"/>
    <n v="13"/>
    <s v="Louisiana-Lafayette"/>
    <n v="58"/>
    <x v="0"/>
  </r>
  <r>
    <n v="2000"/>
    <x v="5"/>
    <x v="9"/>
    <s v="Connecticut"/>
    <n v="75"/>
    <n v="12"/>
    <s v="Utah State"/>
    <n v="67"/>
    <x v="0"/>
  </r>
  <r>
    <n v="2000"/>
    <x v="5"/>
    <x v="10"/>
    <s v="North Carolina"/>
    <n v="84"/>
    <n v="9"/>
    <s v="Missouri"/>
    <n v="70"/>
    <x v="0"/>
  </r>
  <r>
    <n v="2000"/>
    <x v="5"/>
    <x v="0"/>
    <s v="Stanford"/>
    <n v="84"/>
    <n v="16"/>
    <s v="South Carolina State"/>
    <n v="65"/>
    <x v="0"/>
  </r>
  <r>
    <n v="2000"/>
    <x v="5"/>
    <x v="6"/>
    <s v="Oregon"/>
    <n v="71"/>
    <n v="10"/>
    <s v="Seton Hall"/>
    <n v="72"/>
    <x v="1"/>
  </r>
  <r>
    <n v="2000"/>
    <x v="5"/>
    <x v="3"/>
    <s v="Oklahoma State"/>
    <n v="86"/>
    <n v="14"/>
    <s v="Hofstra"/>
    <n v="66"/>
    <x v="0"/>
  </r>
  <r>
    <n v="2000"/>
    <x v="5"/>
    <x v="2"/>
    <s v="Illinois"/>
    <n v="68"/>
    <n v="13"/>
    <s v="Penn"/>
    <n v="58"/>
    <x v="0"/>
  </r>
  <r>
    <n v="2000"/>
    <x v="5"/>
    <x v="10"/>
    <s v="Utah"/>
    <n v="48"/>
    <n v="9"/>
    <s v="St. Louis"/>
    <n v="45"/>
    <x v="0"/>
  </r>
  <r>
    <n v="2000"/>
    <x v="5"/>
    <x v="1"/>
    <s v="Iowa State"/>
    <n v="88"/>
    <n v="15"/>
    <s v="Central Connecticut State"/>
    <n v="78"/>
    <x v="0"/>
  </r>
  <r>
    <n v="2000"/>
    <x v="5"/>
    <x v="6"/>
    <s v="Auburn"/>
    <n v="72"/>
    <n v="10"/>
    <s v="Creighton"/>
    <n v="69"/>
    <x v="0"/>
  </r>
  <r>
    <n v="2000"/>
    <x v="5"/>
    <x v="3"/>
    <s v="Maryland"/>
    <n v="74"/>
    <n v="14"/>
    <s v="Iona"/>
    <n v="59"/>
    <x v="0"/>
  </r>
  <r>
    <n v="2000"/>
    <x v="5"/>
    <x v="5"/>
    <s v="UCLA"/>
    <n v="79"/>
    <n v="11"/>
    <s v="Ball State"/>
    <n v="65"/>
    <x v="0"/>
  </r>
  <r>
    <n v="2000"/>
    <x v="5"/>
    <x v="2"/>
    <s v="Syracuse"/>
    <n v="79"/>
    <n v="13"/>
    <s v="Samford"/>
    <n v="65"/>
    <x v="0"/>
  </r>
  <r>
    <n v="2000"/>
    <x v="5"/>
    <x v="0"/>
    <s v="Arizona"/>
    <n v="71"/>
    <n v="16"/>
    <s v="Jackson State"/>
    <n v="47"/>
    <x v="0"/>
  </r>
  <r>
    <n v="2000"/>
    <x v="5"/>
    <x v="10"/>
    <s v="Wisconsin"/>
    <n v="66"/>
    <n v="9"/>
    <s v="Fresno State"/>
    <n v="56"/>
    <x v="0"/>
  </r>
  <r>
    <n v="2000"/>
    <x v="5"/>
    <x v="3"/>
    <s v="Oklahoma"/>
    <n v="74"/>
    <n v="14"/>
    <s v="Winthrop"/>
    <n v="60"/>
    <x v="0"/>
  </r>
  <r>
    <n v="2000"/>
    <x v="5"/>
    <x v="9"/>
    <s v="Texas"/>
    <n v="77"/>
    <n v="12"/>
    <s v="Indiana State"/>
    <n v="61"/>
    <x v="0"/>
  </r>
  <r>
    <n v="2000"/>
    <x v="5"/>
    <x v="2"/>
    <s v="LSU"/>
    <n v="64"/>
    <n v="13"/>
    <s v="Southeast Missouri State"/>
    <n v="61"/>
    <x v="0"/>
  </r>
  <r>
    <n v="2000"/>
    <x v="5"/>
    <x v="5"/>
    <s v="Purdue"/>
    <n v="62"/>
    <n v="11"/>
    <s v="Dayton"/>
    <n v="61"/>
    <x v="0"/>
  </r>
  <r>
    <n v="2000"/>
    <x v="5"/>
    <x v="6"/>
    <s v="Louisville"/>
    <n v="66"/>
    <n v="10"/>
    <s v="Gonzaga"/>
    <n v="77"/>
    <x v="1"/>
  </r>
  <r>
    <n v="2000"/>
    <x v="5"/>
    <x v="1"/>
    <s v="St. John's"/>
    <n v="61"/>
    <n v="15"/>
    <s v="Northern Arizona"/>
    <n v="56"/>
    <x v="0"/>
  </r>
  <r>
    <n v="2000"/>
    <x v="5"/>
    <x v="0"/>
    <s v="Michigan State"/>
    <n v="61"/>
    <n v="16"/>
    <s v="Valparaiso"/>
    <n v="56"/>
    <x v="0"/>
  </r>
  <r>
    <n v="2000"/>
    <x v="5"/>
    <x v="9"/>
    <s v="Kentucky"/>
    <n v="85"/>
    <n v="12"/>
    <s v="St. Bonaventure"/>
    <n v="80"/>
    <x v="0"/>
  </r>
  <r>
    <n v="1999"/>
    <x v="0"/>
    <x v="0"/>
    <s v="Duke"/>
    <n v="74"/>
    <n v="1"/>
    <s v="Connecticut"/>
    <n v="77"/>
    <x v="1"/>
  </r>
  <r>
    <n v="1999"/>
    <x v="1"/>
    <x v="0"/>
    <s v="Duke"/>
    <n v="68"/>
    <n v="1"/>
    <s v="Michigan State"/>
    <n v="62"/>
    <x v="0"/>
  </r>
  <r>
    <n v="1999"/>
    <x v="1"/>
    <x v="2"/>
    <s v="Ohio State"/>
    <n v="58"/>
    <n v="1"/>
    <s v="Connecticut"/>
    <n v="64"/>
    <x v="1"/>
  </r>
  <r>
    <n v="1999"/>
    <x v="2"/>
    <x v="0"/>
    <s v="Michigan State"/>
    <n v="73"/>
    <n v="3"/>
    <s v="Kentucky"/>
    <n v="66"/>
    <x v="0"/>
  </r>
  <r>
    <n v="1999"/>
    <x v="2"/>
    <x v="0"/>
    <s v="Duke"/>
    <n v="85"/>
    <n v="6"/>
    <s v="Temple"/>
    <n v="64"/>
    <x v="0"/>
  </r>
  <r>
    <n v="1999"/>
    <x v="2"/>
    <x v="2"/>
    <s v="Ohio State"/>
    <n v="77"/>
    <n v="3"/>
    <s v="St. John's"/>
    <n v="74"/>
    <x v="0"/>
  </r>
  <r>
    <n v="1999"/>
    <x v="2"/>
    <x v="0"/>
    <s v="Connecticut"/>
    <n v="67"/>
    <n v="10"/>
    <s v="Gonzaga"/>
    <n v="62"/>
    <x v="0"/>
  </r>
  <r>
    <n v="1999"/>
    <x v="3"/>
    <x v="5"/>
    <s v="Temple"/>
    <n v="77"/>
    <n v="10"/>
    <s v="Purdue"/>
    <n v="55"/>
    <x v="0"/>
  </r>
  <r>
    <n v="1999"/>
    <x v="3"/>
    <x v="0"/>
    <s v="Duke"/>
    <n v="78"/>
    <n v="12"/>
    <s v="Missouri State"/>
    <n v="61"/>
    <x v="0"/>
  </r>
  <r>
    <n v="1999"/>
    <x v="3"/>
    <x v="0"/>
    <s v="Michigan State"/>
    <n v="54"/>
    <n v="13"/>
    <s v="Oklahoma"/>
    <n v="46"/>
    <x v="0"/>
  </r>
  <r>
    <n v="1999"/>
    <x v="3"/>
    <x v="3"/>
    <s v="Kentucky"/>
    <n v="58"/>
    <n v="10"/>
    <s v="Miami (Ohio)"/>
    <n v="43"/>
    <x v="0"/>
  </r>
  <r>
    <n v="1999"/>
    <x v="3"/>
    <x v="5"/>
    <s v="Florida"/>
    <n v="72"/>
    <n v="10"/>
    <s v="Gonzaga"/>
    <n v="73"/>
    <x v="1"/>
  </r>
  <r>
    <n v="1999"/>
    <x v="3"/>
    <x v="3"/>
    <s v="St. John's"/>
    <n v="76"/>
    <n v="2"/>
    <s v="Maryland"/>
    <n v="62"/>
    <x v="0"/>
  </r>
  <r>
    <n v="1999"/>
    <x v="3"/>
    <x v="0"/>
    <s v="Connecticut"/>
    <n v="78"/>
    <n v="5"/>
    <s v="Iowa"/>
    <n v="68"/>
    <x v="0"/>
  </r>
  <r>
    <n v="1999"/>
    <x v="3"/>
    <x v="0"/>
    <s v="Auburn"/>
    <n v="64"/>
    <n v="4"/>
    <s v="Ohio State"/>
    <n v="72"/>
    <x v="1"/>
  </r>
  <r>
    <n v="1999"/>
    <x v="4"/>
    <x v="9"/>
    <s v="Charlotte"/>
    <n v="72"/>
    <n v="13"/>
    <s v="Oklahoma"/>
    <n v="85"/>
    <x v="1"/>
  </r>
  <r>
    <n v="1999"/>
    <x v="4"/>
    <x v="5"/>
    <s v="Temple"/>
    <n v="64"/>
    <n v="3"/>
    <s v="Cincinnati"/>
    <n v="54"/>
    <x v="0"/>
  </r>
  <r>
    <n v="1999"/>
    <x v="4"/>
    <x v="8"/>
    <s v="Miami (Ohio)"/>
    <n v="66"/>
    <n v="2"/>
    <s v="Utah"/>
    <n v="58"/>
    <x v="0"/>
  </r>
  <r>
    <n v="1999"/>
    <x v="4"/>
    <x v="0"/>
    <s v="Michigan State"/>
    <n v="74"/>
    <n v="9"/>
    <s v="Mississippi"/>
    <n v="66"/>
    <x v="0"/>
  </r>
  <r>
    <n v="1999"/>
    <x v="4"/>
    <x v="7"/>
    <s v="Missouri State"/>
    <n v="81"/>
    <n v="4"/>
    <s v="Tennessee"/>
    <n v="51"/>
    <x v="0"/>
  </r>
  <r>
    <n v="1999"/>
    <x v="4"/>
    <x v="0"/>
    <s v="Duke"/>
    <n v="97"/>
    <n v="9"/>
    <s v="Tulsa"/>
    <n v="56"/>
    <x v="0"/>
  </r>
  <r>
    <n v="1999"/>
    <x v="4"/>
    <x v="5"/>
    <s v="Kansas"/>
    <n v="88"/>
    <n v="3"/>
    <s v="Kentucky"/>
    <n v="92"/>
    <x v="1"/>
  </r>
  <r>
    <n v="1999"/>
    <x v="4"/>
    <x v="8"/>
    <s v="Purdue"/>
    <n v="73"/>
    <n v="2"/>
    <s v="Miami (Fla.)"/>
    <n v="63"/>
    <x v="0"/>
  </r>
  <r>
    <n v="1999"/>
    <x v="4"/>
    <x v="5"/>
    <s v="Florida"/>
    <n v="82"/>
    <n v="14"/>
    <s v="Weber State"/>
    <n v="74"/>
    <x v="0"/>
  </r>
  <r>
    <n v="1999"/>
    <x v="4"/>
    <x v="9"/>
    <s v="Iowa"/>
    <n v="82"/>
    <n v="4"/>
    <s v="Arkansas"/>
    <n v="72"/>
    <x v="0"/>
  </r>
  <r>
    <n v="1999"/>
    <x v="4"/>
    <x v="0"/>
    <s v="Connecticut"/>
    <n v="78"/>
    <n v="9"/>
    <s v="New Mexico"/>
    <n v="56"/>
    <x v="0"/>
  </r>
  <r>
    <n v="1999"/>
    <x v="4"/>
    <x v="7"/>
    <s v="Detroit"/>
    <n v="44"/>
    <n v="4"/>
    <s v="Ohio State"/>
    <n v="75"/>
    <x v="1"/>
  </r>
  <r>
    <n v="1999"/>
    <x v="4"/>
    <x v="8"/>
    <s v="Gonzaga"/>
    <n v="82"/>
    <n v="2"/>
    <s v="Stanford"/>
    <n v="74"/>
    <x v="0"/>
  </r>
  <r>
    <n v="1999"/>
    <x v="4"/>
    <x v="5"/>
    <s v="Indiana"/>
    <n v="61"/>
    <n v="3"/>
    <s v="St. John's"/>
    <n v="86"/>
    <x v="1"/>
  </r>
  <r>
    <n v="1999"/>
    <x v="4"/>
    <x v="0"/>
    <s v="Auburn"/>
    <n v="81"/>
    <n v="9"/>
    <s v="Oklahoma State"/>
    <n v="74"/>
    <x v="0"/>
  </r>
  <r>
    <n v="1999"/>
    <x v="4"/>
    <x v="8"/>
    <s v="Creighton"/>
    <n v="63"/>
    <n v="2"/>
    <s v="Maryland"/>
    <n v="75"/>
    <x v="1"/>
  </r>
  <r>
    <n v="1999"/>
    <x v="5"/>
    <x v="3"/>
    <s v="Cincinnati"/>
    <n v="72"/>
    <n v="14"/>
    <s v="George Mason"/>
    <n v="48"/>
    <x v="0"/>
  </r>
  <r>
    <n v="1999"/>
    <x v="5"/>
    <x v="1"/>
    <s v="Utah"/>
    <n v="80"/>
    <n v="15"/>
    <s v="Arkansas State"/>
    <n v="58"/>
    <x v="0"/>
  </r>
  <r>
    <n v="1999"/>
    <x v="5"/>
    <x v="6"/>
    <s v="Washington"/>
    <n v="58"/>
    <n v="10"/>
    <s v="Miami (Ohio)"/>
    <n v="59"/>
    <x v="1"/>
  </r>
  <r>
    <n v="1999"/>
    <x v="5"/>
    <x v="3"/>
    <s v="Kentucky"/>
    <n v="82"/>
    <n v="14"/>
    <s v="New Mexico State"/>
    <n v="60"/>
    <x v="0"/>
  </r>
  <r>
    <n v="1999"/>
    <x v="5"/>
    <x v="5"/>
    <s v="Kansas"/>
    <n v="95"/>
    <n v="11"/>
    <s v="Evansville"/>
    <n v="74"/>
    <x v="0"/>
  </r>
  <r>
    <n v="1999"/>
    <x v="5"/>
    <x v="2"/>
    <s v="Arizona"/>
    <n v="60"/>
    <n v="13"/>
    <s v="Oklahoma"/>
    <n v="61"/>
    <x v="1"/>
  </r>
  <r>
    <n v="1999"/>
    <x v="5"/>
    <x v="9"/>
    <s v="Charlotte"/>
    <n v="81"/>
    <n v="12"/>
    <s v="Rhode Island"/>
    <n v="70"/>
    <x v="0"/>
  </r>
  <r>
    <n v="1999"/>
    <x v="5"/>
    <x v="10"/>
    <s v="Villanova"/>
    <n v="70"/>
    <n v="9"/>
    <s v="Mississippi"/>
    <n v="72"/>
    <x v="1"/>
  </r>
  <r>
    <n v="1999"/>
    <x v="5"/>
    <x v="6"/>
    <s v="Texas"/>
    <n v="54"/>
    <n v="10"/>
    <s v="Purdue"/>
    <n v="58"/>
    <x v="1"/>
  </r>
  <r>
    <n v="1999"/>
    <x v="5"/>
    <x v="0"/>
    <s v="Michigan State"/>
    <n v="76"/>
    <n v="16"/>
    <s v="Mount St. Mary's"/>
    <n v="53"/>
    <x v="0"/>
  </r>
  <r>
    <n v="1999"/>
    <x v="5"/>
    <x v="5"/>
    <s v="Temple"/>
    <n v="61"/>
    <n v="11"/>
    <s v="Kent State"/>
    <n v="54"/>
    <x v="0"/>
  </r>
  <r>
    <n v="1999"/>
    <x v="5"/>
    <x v="2"/>
    <s v="Tennessee"/>
    <n v="62"/>
    <n v="13"/>
    <s v="Delaware"/>
    <n v="52"/>
    <x v="0"/>
  </r>
  <r>
    <n v="1999"/>
    <x v="5"/>
    <x v="9"/>
    <s v="Wisconsin"/>
    <n v="32"/>
    <n v="12"/>
    <s v="Missouri State"/>
    <n v="43"/>
    <x v="1"/>
  </r>
  <r>
    <n v="1999"/>
    <x v="5"/>
    <x v="10"/>
    <s v="College of Charleston"/>
    <n v="53"/>
    <n v="9"/>
    <s v="Tulsa"/>
    <n v="62"/>
    <x v="1"/>
  </r>
  <r>
    <n v="1999"/>
    <x v="5"/>
    <x v="0"/>
    <s v="Duke"/>
    <n v="99"/>
    <n v="16"/>
    <s v="Florida A&amp;M"/>
    <n v="58"/>
    <x v="0"/>
  </r>
  <r>
    <n v="1999"/>
    <x v="5"/>
    <x v="1"/>
    <s v="Miami (Fla.)"/>
    <n v="75"/>
    <n v="15"/>
    <s v="Lafayette"/>
    <n v="54"/>
    <x v="0"/>
  </r>
  <r>
    <n v="1999"/>
    <x v="5"/>
    <x v="9"/>
    <s v="UCLA"/>
    <n v="53"/>
    <n v="12"/>
    <s v="Detroit"/>
    <n v="56"/>
    <x v="1"/>
  </r>
  <r>
    <n v="1999"/>
    <x v="5"/>
    <x v="9"/>
    <s v="Iowa"/>
    <n v="77"/>
    <n v="12"/>
    <s v="Alabama-Birmingham"/>
    <n v="64"/>
    <x v="0"/>
  </r>
  <r>
    <n v="1999"/>
    <x v="5"/>
    <x v="10"/>
    <s v="Missouri"/>
    <n v="59"/>
    <n v="9"/>
    <s v="New Mexico"/>
    <n v="61"/>
    <x v="1"/>
  </r>
  <r>
    <n v="1999"/>
    <x v="5"/>
    <x v="0"/>
    <s v="Connecticut"/>
    <n v="91"/>
    <n v="16"/>
    <s v="Texas-San Antonio"/>
    <n v="66"/>
    <x v="0"/>
  </r>
  <r>
    <n v="1999"/>
    <x v="5"/>
    <x v="1"/>
    <s v="Maryland"/>
    <n v="82"/>
    <n v="15"/>
    <s v="Valparaiso"/>
    <n v="60"/>
    <x v="0"/>
  </r>
  <r>
    <n v="1999"/>
    <x v="5"/>
    <x v="6"/>
    <s v="Louisville"/>
    <n v="58"/>
    <n v="10"/>
    <s v="Creighton"/>
    <n v="62"/>
    <x v="1"/>
  </r>
  <r>
    <n v="1999"/>
    <x v="5"/>
    <x v="3"/>
    <s v="St. John's"/>
    <n v="69"/>
    <n v="14"/>
    <s v="Samford"/>
    <n v="43"/>
    <x v="0"/>
  </r>
  <r>
    <n v="1999"/>
    <x v="5"/>
    <x v="2"/>
    <s v="Arkansas"/>
    <n v="94"/>
    <n v="13"/>
    <s v="Siena"/>
    <n v="80"/>
    <x v="0"/>
  </r>
  <r>
    <n v="1999"/>
    <x v="5"/>
    <x v="0"/>
    <s v="Auburn"/>
    <n v="80"/>
    <n v="16"/>
    <s v="Winthrop"/>
    <n v="41"/>
    <x v="0"/>
  </r>
  <r>
    <n v="1999"/>
    <x v="5"/>
    <x v="10"/>
    <s v="Syracuse"/>
    <n v="61"/>
    <n v="9"/>
    <s v="Oklahoma State"/>
    <n v="69"/>
    <x v="1"/>
  </r>
  <r>
    <n v="1999"/>
    <x v="5"/>
    <x v="6"/>
    <s v="Minnesota"/>
    <n v="63"/>
    <n v="10"/>
    <s v="Gonzaga"/>
    <n v="75"/>
    <x v="1"/>
  </r>
  <r>
    <n v="1999"/>
    <x v="5"/>
    <x v="5"/>
    <s v="Indiana"/>
    <n v="108"/>
    <n v="11"/>
    <s v="George Washington"/>
    <n v="88"/>
    <x v="0"/>
  </r>
  <r>
    <n v="1999"/>
    <x v="5"/>
    <x v="2"/>
    <s v="Ohio State"/>
    <n v="72"/>
    <n v="13"/>
    <s v="Murray St."/>
    <n v="58"/>
    <x v="0"/>
  </r>
  <r>
    <n v="1999"/>
    <x v="5"/>
    <x v="5"/>
    <s v="Florida"/>
    <n v="75"/>
    <n v="11"/>
    <s v="Penn"/>
    <n v="61"/>
    <x v="0"/>
  </r>
  <r>
    <n v="1999"/>
    <x v="5"/>
    <x v="3"/>
    <s v="North Carolina"/>
    <n v="74"/>
    <n v="14"/>
    <s v="Weber State"/>
    <n v="76"/>
    <x v="1"/>
  </r>
  <r>
    <n v="1999"/>
    <x v="5"/>
    <x v="1"/>
    <s v="Stanford"/>
    <n v="69"/>
    <n v="15"/>
    <s v="Alcorn State"/>
    <n v="57"/>
    <x v="0"/>
  </r>
  <r>
    <n v="1998"/>
    <x v="0"/>
    <x v="3"/>
    <s v="Utah"/>
    <n v="69"/>
    <n v="2"/>
    <s v="Kentucky"/>
    <n v="78"/>
    <x v="1"/>
  </r>
  <r>
    <n v="1998"/>
    <x v="1"/>
    <x v="3"/>
    <s v="Stanford"/>
    <n v="85"/>
    <n v="2"/>
    <s v="Kentucky"/>
    <n v="86"/>
    <x v="1"/>
  </r>
  <r>
    <n v="1998"/>
    <x v="1"/>
    <x v="0"/>
    <s v="North Carolina"/>
    <n v="59"/>
    <n v="3"/>
    <s v="Utah"/>
    <n v="65"/>
    <x v="1"/>
  </r>
  <r>
    <n v="1998"/>
    <x v="2"/>
    <x v="0"/>
    <s v="Duke"/>
    <n v="84"/>
    <n v="2"/>
    <s v="Kentucky"/>
    <n v="86"/>
    <x v="1"/>
  </r>
  <r>
    <n v="1998"/>
    <x v="2"/>
    <x v="10"/>
    <s v="Rhode Island"/>
    <n v="77"/>
    <n v="3"/>
    <s v="Stanford"/>
    <n v="79"/>
    <x v="1"/>
  </r>
  <r>
    <n v="1998"/>
    <x v="2"/>
    <x v="0"/>
    <s v="Arizona"/>
    <n v="51"/>
    <n v="3"/>
    <s v="Utah"/>
    <n v="76"/>
    <x v="1"/>
  </r>
  <r>
    <n v="1998"/>
    <x v="2"/>
    <x v="0"/>
    <s v="North Carolina"/>
    <n v="75"/>
    <n v="2"/>
    <s v="Connecticut"/>
    <n v="64"/>
    <x v="0"/>
  </r>
  <r>
    <n v="1998"/>
    <x v="3"/>
    <x v="3"/>
    <s v="Stanford"/>
    <n v="67"/>
    <n v="2"/>
    <s v="Purdue"/>
    <n v="59"/>
    <x v="0"/>
  </r>
  <r>
    <n v="1998"/>
    <x v="3"/>
    <x v="0"/>
    <s v="Duke"/>
    <n v="80"/>
    <n v="5"/>
    <s v="Syracuse"/>
    <n v="67"/>
    <x v="0"/>
  </r>
  <r>
    <n v="1998"/>
    <x v="3"/>
    <x v="10"/>
    <s v="Rhode Island"/>
    <n v="74"/>
    <n v="13"/>
    <s v="Valparaiso"/>
    <n v="68"/>
    <x v="0"/>
  </r>
  <r>
    <n v="1998"/>
    <x v="3"/>
    <x v="5"/>
    <s v="UCLA"/>
    <n v="68"/>
    <n v="2"/>
    <s v="Kentucky"/>
    <n v="94"/>
    <x v="1"/>
  </r>
  <r>
    <n v="1998"/>
    <x v="3"/>
    <x v="0"/>
    <s v="North Carolina"/>
    <n v="73"/>
    <n v="4"/>
    <s v="Michigan State"/>
    <n v="58"/>
    <x v="0"/>
  </r>
  <r>
    <n v="1998"/>
    <x v="3"/>
    <x v="4"/>
    <s v="Washington"/>
    <n v="74"/>
    <n v="2"/>
    <s v="Connecticut"/>
    <n v="75"/>
    <x v="1"/>
  </r>
  <r>
    <n v="1998"/>
    <x v="3"/>
    <x v="0"/>
    <s v="Arizona"/>
    <n v="87"/>
    <n v="4"/>
    <s v="Maryland"/>
    <n v="79"/>
    <x v="0"/>
  </r>
  <r>
    <n v="1998"/>
    <x v="3"/>
    <x v="3"/>
    <s v="Utah"/>
    <n v="65"/>
    <n v="10"/>
    <s v="West Virginia"/>
    <n v="62"/>
    <x v="0"/>
  </r>
  <r>
    <n v="1998"/>
    <x v="4"/>
    <x v="7"/>
    <s v="Florida State"/>
    <n v="77"/>
    <n v="13"/>
    <s v="Valparaiso"/>
    <n v="83"/>
    <x v="1"/>
  </r>
  <r>
    <n v="1998"/>
    <x v="4"/>
    <x v="9"/>
    <s v="Syracuse"/>
    <n v="56"/>
    <n v="4"/>
    <s v="New Mexico"/>
    <n v="46"/>
    <x v="0"/>
  </r>
  <r>
    <n v="1998"/>
    <x v="4"/>
    <x v="0"/>
    <s v="Duke"/>
    <n v="79"/>
    <n v="8"/>
    <s v="Oklahoma State"/>
    <n v="73"/>
    <x v="0"/>
  </r>
  <r>
    <n v="1998"/>
    <x v="4"/>
    <x v="8"/>
    <s v="Detroit"/>
    <n v="65"/>
    <n v="2"/>
    <s v="Purdue"/>
    <n v="80"/>
    <x v="1"/>
  </r>
  <r>
    <n v="1998"/>
    <x v="4"/>
    <x v="0"/>
    <s v="Kansas"/>
    <n v="75"/>
    <n v="8"/>
    <s v="Rhode Island"/>
    <n v="80"/>
    <x v="1"/>
  </r>
  <r>
    <n v="1998"/>
    <x v="4"/>
    <x v="4"/>
    <s v="Western Michigan"/>
    <n v="65"/>
    <n v="3"/>
    <s v="Stanford"/>
    <n v="83"/>
    <x v="1"/>
  </r>
  <r>
    <n v="1998"/>
    <x v="4"/>
    <x v="8"/>
    <s v="St. Louis"/>
    <n v="61"/>
    <n v="2"/>
    <s v="Kentucky"/>
    <n v="88"/>
    <x v="1"/>
  </r>
  <r>
    <n v="1998"/>
    <x v="4"/>
    <x v="5"/>
    <s v="UCLA"/>
    <n v="85"/>
    <n v="3"/>
    <s v="Michigan"/>
    <n v="82"/>
    <x v="0"/>
  </r>
  <r>
    <n v="1998"/>
    <x v="4"/>
    <x v="5"/>
    <s v="Arkansas"/>
    <n v="69"/>
    <n v="3"/>
    <s v="Utah"/>
    <n v="75"/>
    <x v="1"/>
  </r>
  <r>
    <n v="1998"/>
    <x v="4"/>
    <x v="8"/>
    <s v="West Virginia"/>
    <n v="75"/>
    <n v="2"/>
    <s v="Cincinnati"/>
    <n v="74"/>
    <x v="0"/>
  </r>
  <r>
    <n v="1998"/>
    <x v="4"/>
    <x v="0"/>
    <s v="North Carolina"/>
    <n v="93"/>
    <n v="8"/>
    <s v="Charlotte"/>
    <n v="83"/>
    <x v="0"/>
  </r>
  <r>
    <n v="1998"/>
    <x v="4"/>
    <x v="6"/>
    <s v="Indiana"/>
    <n v="61"/>
    <n v="2"/>
    <s v="Connecticut"/>
    <n v="78"/>
    <x v="1"/>
  </r>
  <r>
    <n v="1998"/>
    <x v="4"/>
    <x v="9"/>
    <s v="Princeton"/>
    <n v="51"/>
    <n v="4"/>
    <s v="Michigan State"/>
    <n v="63"/>
    <x v="1"/>
  </r>
  <r>
    <n v="1998"/>
    <x v="4"/>
    <x v="4"/>
    <s v="Washington"/>
    <n v="81"/>
    <n v="14"/>
    <s v="Richmond"/>
    <n v="66"/>
    <x v="0"/>
  </r>
  <r>
    <n v="1998"/>
    <x v="4"/>
    <x v="0"/>
    <s v="Arizona"/>
    <n v="82"/>
    <n v="9"/>
    <s v="Illinois State"/>
    <n v="49"/>
    <x v="0"/>
  </r>
  <r>
    <n v="1998"/>
    <x v="4"/>
    <x v="9"/>
    <s v="Illinois"/>
    <n v="61"/>
    <n v="4"/>
    <s v="Maryland"/>
    <n v="67"/>
    <x v="1"/>
  </r>
  <r>
    <n v="1998"/>
    <x v="5"/>
    <x v="0"/>
    <s v="Duke"/>
    <n v="99"/>
    <n v="16"/>
    <s v="Radford"/>
    <n v="63"/>
    <x v="0"/>
  </r>
  <r>
    <n v="1998"/>
    <x v="5"/>
    <x v="6"/>
    <s v="St. John's"/>
    <n v="64"/>
    <n v="10"/>
    <s v="Detroit"/>
    <n v="66"/>
    <x v="1"/>
  </r>
  <r>
    <n v="1998"/>
    <x v="5"/>
    <x v="0"/>
    <s v="Kansas"/>
    <n v="110"/>
    <n v="16"/>
    <s v="Prairie View"/>
    <n v="52"/>
    <x v="0"/>
  </r>
  <r>
    <n v="1998"/>
    <x v="5"/>
    <x v="10"/>
    <s v="Rhode Island"/>
    <n v="97"/>
    <n v="9"/>
    <s v="Murray St."/>
    <n v="74"/>
    <x v="0"/>
  </r>
  <r>
    <n v="1998"/>
    <x v="5"/>
    <x v="9"/>
    <s v="TCU"/>
    <n v="87"/>
    <n v="12"/>
    <s v="Florida State"/>
    <n v="96"/>
    <x v="1"/>
  </r>
  <r>
    <n v="1998"/>
    <x v="5"/>
    <x v="2"/>
    <s v="Mississippi"/>
    <n v="69"/>
    <n v="13"/>
    <s v="Valparaiso"/>
    <n v="70"/>
    <x v="1"/>
  </r>
  <r>
    <n v="1998"/>
    <x v="5"/>
    <x v="5"/>
    <s v="Clemson"/>
    <n v="72"/>
    <n v="11"/>
    <s v="Western Michigan"/>
    <n v="75"/>
    <x v="1"/>
  </r>
  <r>
    <n v="1998"/>
    <x v="5"/>
    <x v="3"/>
    <s v="Stanford"/>
    <n v="67"/>
    <n v="14"/>
    <s v="College of Charleston"/>
    <n v="57"/>
    <x v="0"/>
  </r>
  <r>
    <n v="1998"/>
    <x v="5"/>
    <x v="1"/>
    <s v="Purdue"/>
    <n v="95"/>
    <n v="15"/>
    <s v="Delaware"/>
    <n v="56"/>
    <x v="0"/>
  </r>
  <r>
    <n v="1998"/>
    <x v="5"/>
    <x v="10"/>
    <s v="Oklahoma State"/>
    <n v="74"/>
    <n v="9"/>
    <s v="George Washington"/>
    <n v="59"/>
    <x v="0"/>
  </r>
  <r>
    <n v="1998"/>
    <x v="5"/>
    <x v="9"/>
    <s v="Syracuse"/>
    <n v="63"/>
    <n v="12"/>
    <s v="Iona"/>
    <n v="61"/>
    <x v="0"/>
  </r>
  <r>
    <n v="1998"/>
    <x v="5"/>
    <x v="2"/>
    <s v="New Mexico"/>
    <n v="79"/>
    <n v="13"/>
    <s v="Butler"/>
    <n v="62"/>
    <x v="0"/>
  </r>
  <r>
    <n v="1998"/>
    <x v="5"/>
    <x v="5"/>
    <s v="UCLA"/>
    <n v="65"/>
    <n v="11"/>
    <s v="Miami (Fla.)"/>
    <n v="62"/>
    <x v="0"/>
  </r>
  <r>
    <n v="1998"/>
    <x v="5"/>
    <x v="3"/>
    <s v="Michigan"/>
    <n v="80"/>
    <n v="14"/>
    <s v="Davidson"/>
    <n v="61"/>
    <x v="0"/>
  </r>
  <r>
    <n v="1998"/>
    <x v="5"/>
    <x v="6"/>
    <s v="Massachusetts"/>
    <n v="46"/>
    <n v="10"/>
    <s v="St. Louis"/>
    <n v="51"/>
    <x v="1"/>
  </r>
  <r>
    <n v="1998"/>
    <x v="5"/>
    <x v="1"/>
    <s v="Kentucky"/>
    <n v="82"/>
    <n v="15"/>
    <s v="South Carolina State"/>
    <n v="67"/>
    <x v="0"/>
  </r>
  <r>
    <n v="1998"/>
    <x v="5"/>
    <x v="5"/>
    <s v="Xavier"/>
    <n v="68"/>
    <n v="11"/>
    <s v="Washington"/>
    <n v="69"/>
    <x v="1"/>
  </r>
  <r>
    <n v="1998"/>
    <x v="5"/>
    <x v="1"/>
    <s v="Cincinnati"/>
    <n v="65"/>
    <n v="15"/>
    <s v="Northern Arizona"/>
    <n v="62"/>
    <x v="0"/>
  </r>
  <r>
    <n v="1998"/>
    <x v="5"/>
    <x v="6"/>
    <s v="Temple"/>
    <n v="52"/>
    <n v="10"/>
    <s v="West Virginia"/>
    <n v="82"/>
    <x v="1"/>
  </r>
  <r>
    <n v="1998"/>
    <x v="5"/>
    <x v="3"/>
    <s v="Utah"/>
    <n v="85"/>
    <n v="14"/>
    <s v="San Francisco"/>
    <n v="68"/>
    <x v="0"/>
  </r>
  <r>
    <n v="1998"/>
    <x v="5"/>
    <x v="0"/>
    <s v="North Carolina"/>
    <n v="88"/>
    <n v="16"/>
    <s v="Navy"/>
    <n v="52"/>
    <x v="0"/>
  </r>
  <r>
    <n v="1998"/>
    <x v="5"/>
    <x v="10"/>
    <s v="Charlotte"/>
    <n v="77"/>
    <n v="9"/>
    <s v="Illinois-Chicago"/>
    <n v="62"/>
    <x v="0"/>
  </r>
  <r>
    <n v="1998"/>
    <x v="5"/>
    <x v="9"/>
    <s v="Princeton"/>
    <n v="69"/>
    <n v="12"/>
    <s v="UNLV"/>
    <n v="57"/>
    <x v="0"/>
  </r>
  <r>
    <n v="1998"/>
    <x v="5"/>
    <x v="3"/>
    <s v="South Carolina"/>
    <n v="61"/>
    <n v="14"/>
    <s v="Richmond"/>
    <n v="62"/>
    <x v="1"/>
  </r>
  <r>
    <n v="1998"/>
    <x v="5"/>
    <x v="6"/>
    <s v="Indiana"/>
    <n v="94"/>
    <n v="10"/>
    <s v="Oklahoma"/>
    <n v="87"/>
    <x v="0"/>
  </r>
  <r>
    <n v="1998"/>
    <x v="5"/>
    <x v="1"/>
    <s v="Connecticut"/>
    <n v="93"/>
    <n v="15"/>
    <s v="Fairleigh Dickinson"/>
    <n v="85"/>
    <x v="0"/>
  </r>
  <r>
    <n v="1998"/>
    <x v="5"/>
    <x v="0"/>
    <s v="Arizona"/>
    <n v="99"/>
    <n v="16"/>
    <s v="Nicholls State"/>
    <n v="60"/>
    <x v="0"/>
  </r>
  <r>
    <n v="1998"/>
    <x v="5"/>
    <x v="10"/>
    <s v="Tennessee"/>
    <n v="81"/>
    <n v="9"/>
    <s v="Illinois State"/>
    <n v="82"/>
    <x v="1"/>
  </r>
  <r>
    <n v="1998"/>
    <x v="5"/>
    <x v="9"/>
    <s v="Illinois"/>
    <n v="64"/>
    <n v="12"/>
    <s v="South Alabama"/>
    <n v="51"/>
    <x v="0"/>
  </r>
  <r>
    <n v="1998"/>
    <x v="5"/>
    <x v="2"/>
    <s v="Michigan State"/>
    <n v="83"/>
    <n v="13"/>
    <s v="Eastern Michigan"/>
    <n v="71"/>
    <x v="0"/>
  </r>
  <r>
    <n v="1998"/>
    <x v="5"/>
    <x v="2"/>
    <s v="Maryland"/>
    <n v="82"/>
    <n v="13"/>
    <s v="Utah State"/>
    <n v="68"/>
    <x v="0"/>
  </r>
  <r>
    <n v="1998"/>
    <x v="5"/>
    <x v="5"/>
    <s v="Arkansas"/>
    <n v="74"/>
    <n v="11"/>
    <s v="Nebraska"/>
    <n v="65"/>
    <x v="0"/>
  </r>
  <r>
    <n v="1997"/>
    <x v="0"/>
    <x v="0"/>
    <s v="Kentucky"/>
    <n v="79"/>
    <n v="4"/>
    <s v="Arizona"/>
    <n v="84"/>
    <x v="1"/>
  </r>
  <r>
    <n v="1997"/>
    <x v="1"/>
    <x v="0"/>
    <s v="Kentucky"/>
    <n v="78"/>
    <n v="1"/>
    <s v="Minnesota"/>
    <n v="69"/>
    <x v="0"/>
  </r>
  <r>
    <n v="1997"/>
    <x v="1"/>
    <x v="0"/>
    <s v="North Carolina"/>
    <n v="58"/>
    <n v="4"/>
    <s v="Arizona"/>
    <n v="66"/>
    <x v="1"/>
  </r>
  <r>
    <n v="1997"/>
    <x v="2"/>
    <x v="2"/>
    <s v="Arizona"/>
    <n v="96"/>
    <n v="10"/>
    <s v="Providence"/>
    <n v="92"/>
    <x v="0"/>
  </r>
  <r>
    <n v="1997"/>
    <x v="2"/>
    <x v="0"/>
    <s v="North Carolina"/>
    <n v="97"/>
    <n v="6"/>
    <s v="Louisville"/>
    <n v="74"/>
    <x v="0"/>
  </r>
  <r>
    <n v="1997"/>
    <x v="2"/>
    <x v="0"/>
    <s v="Kentucky"/>
    <n v="72"/>
    <n v="2"/>
    <s v="Utah"/>
    <n v="59"/>
    <x v="0"/>
  </r>
  <r>
    <n v="1997"/>
    <x v="2"/>
    <x v="0"/>
    <s v="Minnesota"/>
    <n v="80"/>
    <n v="2"/>
    <s v="UCLA"/>
    <n v="72"/>
    <x v="0"/>
  </r>
  <r>
    <n v="1997"/>
    <x v="3"/>
    <x v="12"/>
    <s v="Chattanooga"/>
    <n v="65"/>
    <n v="10"/>
    <s v="Providence"/>
    <n v="71"/>
    <x v="1"/>
  </r>
  <r>
    <n v="1997"/>
    <x v="3"/>
    <x v="0"/>
    <s v="North Carolina"/>
    <n v="63"/>
    <n v="5"/>
    <s v="California"/>
    <n v="57"/>
    <x v="0"/>
  </r>
  <r>
    <n v="1997"/>
    <x v="3"/>
    <x v="5"/>
    <s v="Louisville"/>
    <n v="78"/>
    <n v="10"/>
    <s v="Texas"/>
    <n v="63"/>
    <x v="0"/>
  </r>
  <r>
    <n v="1997"/>
    <x v="3"/>
    <x v="0"/>
    <s v="Kansas"/>
    <n v="82"/>
    <n v="4"/>
    <s v="Arizona"/>
    <n v="85"/>
    <x v="1"/>
  </r>
  <r>
    <n v="1997"/>
    <x v="3"/>
    <x v="0"/>
    <s v="Minnesota"/>
    <n v="90"/>
    <n v="4"/>
    <s v="Clemson"/>
    <n v="84"/>
    <x v="0"/>
  </r>
  <r>
    <n v="1997"/>
    <x v="3"/>
    <x v="0"/>
    <s v="Kentucky"/>
    <n v="83"/>
    <n v="4"/>
    <s v="St. Joseph's"/>
    <n v="68"/>
    <x v="0"/>
  </r>
  <r>
    <n v="1997"/>
    <x v="3"/>
    <x v="5"/>
    <s v="Iowa State"/>
    <n v="73"/>
    <n v="2"/>
    <s v="UCLA"/>
    <n v="74"/>
    <x v="1"/>
  </r>
  <r>
    <n v="1997"/>
    <x v="3"/>
    <x v="5"/>
    <s v="Stanford"/>
    <n v="77"/>
    <n v="2"/>
    <s v="Utah"/>
    <n v="82"/>
    <x v="1"/>
  </r>
  <r>
    <n v="1997"/>
    <x v="4"/>
    <x v="8"/>
    <s v="Providence"/>
    <n v="98"/>
    <n v="2"/>
    <s v="Duke"/>
    <n v="87"/>
    <x v="0"/>
  </r>
  <r>
    <n v="1997"/>
    <x v="4"/>
    <x v="5"/>
    <s v="Stanford"/>
    <n v="72"/>
    <n v="3"/>
    <s v="Wake Forest"/>
    <n v="66"/>
    <x v="0"/>
  </r>
  <r>
    <n v="1997"/>
    <x v="4"/>
    <x v="6"/>
    <s v="Charlotte"/>
    <n v="58"/>
    <n v="2"/>
    <s v="Utah"/>
    <n v="77"/>
    <x v="1"/>
  </r>
  <r>
    <n v="1997"/>
    <x v="4"/>
    <x v="0"/>
    <s v="Minnesota"/>
    <n v="76"/>
    <n v="9"/>
    <s v="Temple"/>
    <n v="57"/>
    <x v="0"/>
  </r>
  <r>
    <n v="1997"/>
    <x v="4"/>
    <x v="9"/>
    <s v="Tulsa"/>
    <n v="59"/>
    <n v="4"/>
    <s v="Clemson"/>
    <n v="65"/>
    <x v="1"/>
  </r>
  <r>
    <n v="1997"/>
    <x v="4"/>
    <x v="5"/>
    <s v="Louisville"/>
    <n v="64"/>
    <n v="3"/>
    <s v="New Mexico"/>
    <n v="63"/>
    <x v="0"/>
  </r>
  <r>
    <n v="1997"/>
    <x v="4"/>
    <x v="8"/>
    <s v="Texas"/>
    <n v="82"/>
    <n v="15"/>
    <s v="Coppin State"/>
    <n v="81"/>
    <x v="0"/>
  </r>
  <r>
    <n v="1997"/>
    <x v="4"/>
    <x v="5"/>
    <s v="Illinois"/>
    <n v="63"/>
    <n v="14"/>
    <s v="Chattanooga"/>
    <n v="75"/>
    <x v="1"/>
  </r>
  <r>
    <n v="1997"/>
    <x v="4"/>
    <x v="9"/>
    <s v="California"/>
    <n v="75"/>
    <n v="4"/>
    <s v="Villanova"/>
    <n v="68"/>
    <x v="0"/>
  </r>
  <r>
    <n v="1997"/>
    <x v="4"/>
    <x v="5"/>
    <s v="Iowa State"/>
    <n v="67"/>
    <n v="3"/>
    <s v="Cincinnati"/>
    <n v="66"/>
    <x v="0"/>
  </r>
  <r>
    <n v="1997"/>
    <x v="4"/>
    <x v="6"/>
    <s v="Xavier"/>
    <n v="83"/>
    <n v="2"/>
    <s v="UCLA"/>
    <n v="96"/>
    <x v="1"/>
  </r>
  <r>
    <n v="1997"/>
    <x v="4"/>
    <x v="0"/>
    <s v="Kentucky"/>
    <n v="75"/>
    <n v="8"/>
    <s v="Iowa"/>
    <n v="69"/>
    <x v="0"/>
  </r>
  <r>
    <n v="1997"/>
    <x v="4"/>
    <x v="9"/>
    <s v="Boston College"/>
    <n v="77"/>
    <n v="4"/>
    <s v="St. Joseph's"/>
    <n v="81"/>
    <x v="1"/>
  </r>
  <r>
    <n v="1997"/>
    <x v="4"/>
    <x v="0"/>
    <s v="Kansas"/>
    <n v="75"/>
    <n v="8"/>
    <s v="Purdue"/>
    <n v="61"/>
    <x v="0"/>
  </r>
  <r>
    <n v="1997"/>
    <x v="4"/>
    <x v="7"/>
    <s v="College of Charleston"/>
    <n v="69"/>
    <n v="4"/>
    <s v="Arizona"/>
    <n v="73"/>
    <x v="1"/>
  </r>
  <r>
    <n v="1997"/>
    <x v="4"/>
    <x v="0"/>
    <s v="North Carolina"/>
    <n v="73"/>
    <n v="9"/>
    <s v="Colorado"/>
    <n v="56"/>
    <x v="0"/>
  </r>
  <r>
    <n v="1997"/>
    <x v="5"/>
    <x v="3"/>
    <s v="New Mexico"/>
    <n v="59"/>
    <n v="14"/>
    <s v="Old Dominion"/>
    <n v="55"/>
    <x v="0"/>
  </r>
  <r>
    <n v="1997"/>
    <x v="5"/>
    <x v="5"/>
    <s v="Louisville"/>
    <n v="65"/>
    <n v="11"/>
    <s v="Massachusetts"/>
    <n v="57"/>
    <x v="0"/>
  </r>
  <r>
    <n v="1997"/>
    <x v="5"/>
    <x v="6"/>
    <s v="Charlotte"/>
    <n v="79"/>
    <n v="10"/>
    <s v="Georgetown"/>
    <n v="67"/>
    <x v="0"/>
  </r>
  <r>
    <n v="1997"/>
    <x v="5"/>
    <x v="6"/>
    <s v="Marquette"/>
    <n v="59"/>
    <n v="10"/>
    <s v="Providence"/>
    <n v="81"/>
    <x v="1"/>
  </r>
  <r>
    <n v="1997"/>
    <x v="5"/>
    <x v="1"/>
    <s v="Duke"/>
    <n v="71"/>
    <n v="15"/>
    <s v="Murray St."/>
    <n v="68"/>
    <x v="0"/>
  </r>
  <r>
    <n v="1997"/>
    <x v="5"/>
    <x v="3"/>
    <s v="Georgia"/>
    <n v="70"/>
    <n v="14"/>
    <s v="Chattanooga"/>
    <n v="73"/>
    <x v="1"/>
  </r>
  <r>
    <n v="1997"/>
    <x v="5"/>
    <x v="3"/>
    <s v="Wake Forest"/>
    <n v="68"/>
    <n v="14"/>
    <s v="St. Mary's (Cal.)"/>
    <n v="46"/>
    <x v="0"/>
  </r>
  <r>
    <n v="1997"/>
    <x v="5"/>
    <x v="0"/>
    <s v="Minnesota"/>
    <n v="78"/>
    <n v="16"/>
    <s v="Texas State"/>
    <n v="46"/>
    <x v="0"/>
  </r>
  <r>
    <n v="1997"/>
    <x v="5"/>
    <x v="5"/>
    <s v="Stanford"/>
    <n v="80"/>
    <n v="11"/>
    <s v="Oklahoma"/>
    <n v="67"/>
    <x v="0"/>
  </r>
  <r>
    <n v="1997"/>
    <x v="5"/>
    <x v="10"/>
    <s v="Mississippi"/>
    <n v="40"/>
    <n v="9"/>
    <s v="Temple"/>
    <n v="62"/>
    <x v="1"/>
  </r>
  <r>
    <n v="1997"/>
    <x v="5"/>
    <x v="5"/>
    <s v="Illinois"/>
    <n v="90"/>
    <n v="11"/>
    <s v="Southern California"/>
    <n v="77"/>
    <x v="0"/>
  </r>
  <r>
    <n v="1997"/>
    <x v="5"/>
    <x v="9"/>
    <s v="Tulsa"/>
    <n v="81"/>
    <n v="12"/>
    <s v="Boston University"/>
    <n v="52"/>
    <x v="0"/>
  </r>
  <r>
    <n v="1997"/>
    <x v="5"/>
    <x v="6"/>
    <s v="Wisconsin"/>
    <n v="58"/>
    <n v="10"/>
    <s v="Texas"/>
    <n v="71"/>
    <x v="1"/>
  </r>
  <r>
    <n v="1997"/>
    <x v="5"/>
    <x v="1"/>
    <s v="Utah"/>
    <n v="75"/>
    <n v="15"/>
    <s v="Navy"/>
    <n v="61"/>
    <x v="0"/>
  </r>
  <r>
    <n v="1997"/>
    <x v="5"/>
    <x v="2"/>
    <s v="Clemson"/>
    <n v="68"/>
    <n v="13"/>
    <s v="Miami (Ohio)"/>
    <n v="56"/>
    <x v="0"/>
  </r>
  <r>
    <n v="1997"/>
    <x v="5"/>
    <x v="1"/>
    <s v="South Carolina"/>
    <n v="65"/>
    <n v="15"/>
    <s v="Coppin State"/>
    <n v="78"/>
    <x v="1"/>
  </r>
  <r>
    <n v="1997"/>
    <x v="5"/>
    <x v="6"/>
    <s v="Xavier"/>
    <n v="80"/>
    <n v="10"/>
    <s v="Vanderbilt"/>
    <n v="68"/>
    <x v="0"/>
  </r>
  <r>
    <n v="1997"/>
    <x v="5"/>
    <x v="2"/>
    <s v="Villanova"/>
    <n v="101"/>
    <n v="13"/>
    <s v="Long Island"/>
    <n v="91"/>
    <x v="0"/>
  </r>
  <r>
    <n v="1997"/>
    <x v="5"/>
    <x v="2"/>
    <s v="St. Joseph's"/>
    <n v="75"/>
    <n v="13"/>
    <s v="Pacific"/>
    <n v="65"/>
    <x v="0"/>
  </r>
  <r>
    <n v="1997"/>
    <x v="5"/>
    <x v="9"/>
    <s v="Boston College"/>
    <n v="73"/>
    <n v="12"/>
    <s v="Valparaiso"/>
    <n v="66"/>
    <x v="0"/>
  </r>
  <r>
    <n v="1997"/>
    <x v="5"/>
    <x v="10"/>
    <s v="Iowa"/>
    <n v="73"/>
    <n v="9"/>
    <s v="Virginia"/>
    <n v="60"/>
    <x v="0"/>
  </r>
  <r>
    <n v="1997"/>
    <x v="5"/>
    <x v="0"/>
    <s v="Kentucky"/>
    <n v="92"/>
    <n v="16"/>
    <s v="Montana"/>
    <n v="54"/>
    <x v="0"/>
  </r>
  <r>
    <n v="1997"/>
    <x v="5"/>
    <x v="2"/>
    <s v="Arizona"/>
    <n v="65"/>
    <n v="13"/>
    <s v="South Alabama"/>
    <n v="57"/>
    <x v="0"/>
  </r>
  <r>
    <n v="1997"/>
    <x v="5"/>
    <x v="9"/>
    <s v="Maryland"/>
    <n v="66"/>
    <n v="12"/>
    <s v="College of Charleston"/>
    <n v="75"/>
    <x v="1"/>
  </r>
  <r>
    <n v="1997"/>
    <x v="5"/>
    <x v="10"/>
    <s v="Purdue"/>
    <n v="83"/>
    <n v="9"/>
    <s v="Rhode Island"/>
    <n v="76"/>
    <x v="0"/>
  </r>
  <r>
    <n v="1997"/>
    <x v="5"/>
    <x v="0"/>
    <s v="Kansas"/>
    <n v="78"/>
    <n v="16"/>
    <s v="Jackson State"/>
    <n v="64"/>
    <x v="0"/>
  </r>
  <r>
    <n v="1997"/>
    <x v="5"/>
    <x v="0"/>
    <s v="North Carolina"/>
    <n v="82"/>
    <n v="16"/>
    <s v="Fairfield"/>
    <n v="74"/>
    <x v="0"/>
  </r>
  <r>
    <n v="1997"/>
    <x v="5"/>
    <x v="1"/>
    <s v="UCLA"/>
    <n v="109"/>
    <n v="15"/>
    <s v="Charleston Southern"/>
    <n v="75"/>
    <x v="0"/>
  </r>
  <r>
    <n v="1997"/>
    <x v="5"/>
    <x v="3"/>
    <s v="Cincinnati"/>
    <n v="86"/>
    <n v="14"/>
    <s v="Butler"/>
    <n v="69"/>
    <x v="0"/>
  </r>
  <r>
    <n v="1997"/>
    <x v="5"/>
    <x v="5"/>
    <s v="Iowa State"/>
    <n v="69"/>
    <n v="11"/>
    <s v="Illinois State"/>
    <n v="57"/>
    <x v="0"/>
  </r>
  <r>
    <n v="1997"/>
    <x v="5"/>
    <x v="9"/>
    <s v="California"/>
    <n v="55"/>
    <n v="12"/>
    <s v="Princeton"/>
    <n v="52"/>
    <x v="0"/>
  </r>
  <r>
    <n v="1997"/>
    <x v="5"/>
    <x v="10"/>
    <s v="Indiana"/>
    <n v="62"/>
    <n v="9"/>
    <s v="Colorado"/>
    <n v="80"/>
    <x v="1"/>
  </r>
  <r>
    <n v="1996"/>
    <x v="0"/>
    <x v="2"/>
    <s v="Syracuse"/>
    <n v="67"/>
    <n v="1"/>
    <s v="Kentucky"/>
    <n v="76"/>
    <x v="1"/>
  </r>
  <r>
    <n v="1996"/>
    <x v="1"/>
    <x v="0"/>
    <s v="Massachusetts"/>
    <n v="74"/>
    <n v="1"/>
    <s v="Kentucky"/>
    <n v="81"/>
    <x v="1"/>
  </r>
  <r>
    <n v="1996"/>
    <x v="1"/>
    <x v="9"/>
    <s v="Mississippi State"/>
    <n v="69"/>
    <n v="4"/>
    <s v="Syracuse"/>
    <n v="77"/>
    <x v="1"/>
  </r>
  <r>
    <n v="1996"/>
    <x v="2"/>
    <x v="2"/>
    <s v="Syracuse"/>
    <n v="60"/>
    <n v="2"/>
    <s v="Kansas"/>
    <n v="57"/>
    <x v="0"/>
  </r>
  <r>
    <n v="1996"/>
    <x v="2"/>
    <x v="9"/>
    <s v="Mississippi State"/>
    <n v="73"/>
    <n v="2"/>
    <s v="Cincinnati"/>
    <n v="63"/>
    <x v="0"/>
  </r>
  <r>
    <n v="1996"/>
    <x v="2"/>
    <x v="0"/>
    <s v="Kentucky"/>
    <n v="83"/>
    <n v="2"/>
    <s v="Wake Forest"/>
    <n v="63"/>
    <x v="0"/>
  </r>
  <r>
    <n v="1996"/>
    <x v="2"/>
    <x v="0"/>
    <s v="Massachusetts"/>
    <n v="86"/>
    <n v="2"/>
    <s v="Georgetown"/>
    <n v="62"/>
    <x v="0"/>
  </r>
  <r>
    <n v="1996"/>
    <x v="3"/>
    <x v="0"/>
    <s v="Connecticut"/>
    <n v="55"/>
    <n v="5"/>
    <s v="Mississippi State"/>
    <n v="60"/>
    <x v="1"/>
  </r>
  <r>
    <n v="1996"/>
    <x v="3"/>
    <x v="3"/>
    <s v="Arizona"/>
    <n v="80"/>
    <n v="2"/>
    <s v="Kansas"/>
    <n v="83"/>
    <x v="1"/>
  </r>
  <r>
    <n v="1996"/>
    <x v="3"/>
    <x v="10"/>
    <s v="Georgia"/>
    <n v="81"/>
    <n v="4"/>
    <s v="Syracuse"/>
    <n v="83"/>
    <x v="1"/>
  </r>
  <r>
    <n v="1996"/>
    <x v="3"/>
    <x v="3"/>
    <s v="Georgia Tech"/>
    <n v="70"/>
    <n v="2"/>
    <s v="Cincinnati"/>
    <n v="87"/>
    <x v="1"/>
  </r>
  <r>
    <n v="1996"/>
    <x v="3"/>
    <x v="0"/>
    <s v="Kentucky"/>
    <n v="101"/>
    <n v="4"/>
    <s v="Utah"/>
    <n v="70"/>
    <x v="0"/>
  </r>
  <r>
    <n v="1996"/>
    <x v="3"/>
    <x v="5"/>
    <s v="Louisville"/>
    <n v="59"/>
    <n v="2"/>
    <s v="Wake Forest"/>
    <n v="60"/>
    <x v="1"/>
  </r>
  <r>
    <n v="1996"/>
    <x v="3"/>
    <x v="0"/>
    <s v="Massachusetts"/>
    <n v="79"/>
    <n v="12"/>
    <s v="Arkansas"/>
    <n v="63"/>
    <x v="0"/>
  </r>
  <r>
    <n v="1996"/>
    <x v="3"/>
    <x v="3"/>
    <s v="Texas Tech"/>
    <n v="90"/>
    <n v="2"/>
    <s v="Georgetown"/>
    <n v="98"/>
    <x v="1"/>
  </r>
  <r>
    <n v="1996"/>
    <x v="4"/>
    <x v="6"/>
    <s v="Temple"/>
    <n v="65"/>
    <n v="2"/>
    <s v="Cincinnati"/>
    <n v="78"/>
    <x v="1"/>
  </r>
  <r>
    <n v="1996"/>
    <x v="4"/>
    <x v="8"/>
    <s v="Santa Clara"/>
    <n v="51"/>
    <n v="2"/>
    <s v="Kansas"/>
    <n v="76"/>
    <x v="1"/>
  </r>
  <r>
    <n v="1996"/>
    <x v="4"/>
    <x v="5"/>
    <s v="Iowa"/>
    <n v="73"/>
    <n v="3"/>
    <s v="Arizona"/>
    <n v="87"/>
    <x v="1"/>
  </r>
  <r>
    <n v="1996"/>
    <x v="4"/>
    <x v="8"/>
    <s v="Texas"/>
    <n v="62"/>
    <n v="2"/>
    <s v="Wake Forest"/>
    <n v="65"/>
    <x v="1"/>
  </r>
  <r>
    <n v="1996"/>
    <x v="4"/>
    <x v="4"/>
    <s v="Boston College"/>
    <n v="89"/>
    <n v="3"/>
    <s v="Georgia Tech"/>
    <n v="103"/>
    <x v="1"/>
  </r>
  <r>
    <n v="1996"/>
    <x v="4"/>
    <x v="5"/>
    <s v="Louisville"/>
    <n v="68"/>
    <n v="3"/>
    <s v="Villanova"/>
    <n v="64"/>
    <x v="0"/>
  </r>
  <r>
    <n v="1996"/>
    <x v="4"/>
    <x v="6"/>
    <s v="New Mexico"/>
    <n v="62"/>
    <n v="2"/>
    <s v="Georgetown"/>
    <n v="73"/>
    <x v="1"/>
  </r>
  <r>
    <n v="1996"/>
    <x v="4"/>
    <x v="5"/>
    <s v="North Carolina"/>
    <n v="73"/>
    <n v="3"/>
    <s v="Texas Tech"/>
    <n v="92"/>
    <x v="1"/>
  </r>
  <r>
    <n v="1996"/>
    <x v="4"/>
    <x v="0"/>
    <s v="Purdue"/>
    <n v="69"/>
    <n v="8"/>
    <s v="Georgia"/>
    <n v="76"/>
    <x v="1"/>
  </r>
  <r>
    <n v="1996"/>
    <x v="4"/>
    <x v="9"/>
    <s v="Iowa State"/>
    <n v="67"/>
    <n v="4"/>
    <s v="Utah"/>
    <n v="73"/>
    <x v="1"/>
  </r>
  <r>
    <n v="1996"/>
    <x v="4"/>
    <x v="0"/>
    <s v="Kentucky"/>
    <n v="84"/>
    <n v="9"/>
    <s v="Virginia Tech"/>
    <n v="60"/>
    <x v="0"/>
  </r>
  <r>
    <n v="1996"/>
    <x v="4"/>
    <x v="7"/>
    <s v="Drexel"/>
    <n v="58"/>
    <n v="4"/>
    <s v="Syracuse"/>
    <n v="69"/>
    <x v="1"/>
  </r>
  <r>
    <n v="1996"/>
    <x v="4"/>
    <x v="0"/>
    <s v="Massachusetts"/>
    <n v="79"/>
    <n v="9"/>
    <s v="Stanford"/>
    <n v="74"/>
    <x v="0"/>
  </r>
  <r>
    <n v="1996"/>
    <x v="4"/>
    <x v="7"/>
    <s v="Arkansas"/>
    <n v="65"/>
    <n v="4"/>
    <s v="Marquette"/>
    <n v="56"/>
    <x v="0"/>
  </r>
  <r>
    <n v="1996"/>
    <x v="4"/>
    <x v="9"/>
    <s v="Mississippi State"/>
    <n v="63"/>
    <n v="13"/>
    <s v="Princeton"/>
    <n v="41"/>
    <x v="0"/>
  </r>
  <r>
    <n v="1996"/>
    <x v="4"/>
    <x v="0"/>
    <s v="Connecticut"/>
    <n v="95"/>
    <n v="9"/>
    <s v="Eastern Michigan"/>
    <n v="81"/>
    <x v="0"/>
  </r>
  <r>
    <n v="1996"/>
    <x v="5"/>
    <x v="6"/>
    <s v="Michigan"/>
    <n v="76"/>
    <n v="10"/>
    <s v="Texas"/>
    <n v="80"/>
    <x v="1"/>
  </r>
  <r>
    <n v="1996"/>
    <x v="5"/>
    <x v="5"/>
    <s v="Indiana"/>
    <n v="51"/>
    <n v="11"/>
    <s v="Boston College"/>
    <n v="64"/>
    <x v="1"/>
  </r>
  <r>
    <n v="1996"/>
    <x v="5"/>
    <x v="3"/>
    <s v="Georgia Tech"/>
    <n v="90"/>
    <n v="14"/>
    <s v="Austin Peay"/>
    <n v="79"/>
    <x v="0"/>
  </r>
  <r>
    <n v="1996"/>
    <x v="5"/>
    <x v="6"/>
    <s v="Temple"/>
    <n v="61"/>
    <n v="10"/>
    <s v="Oklahoma"/>
    <n v="43"/>
    <x v="0"/>
  </r>
  <r>
    <n v="1996"/>
    <x v="5"/>
    <x v="1"/>
    <s v="Cincinnati"/>
    <n v="66"/>
    <n v="15"/>
    <s v="UNC Greensboro"/>
    <n v="61"/>
    <x v="0"/>
  </r>
  <r>
    <n v="1996"/>
    <x v="5"/>
    <x v="5"/>
    <s v="Iowa"/>
    <n v="81"/>
    <n v="11"/>
    <s v="George Washington"/>
    <n v="79"/>
    <x v="0"/>
  </r>
  <r>
    <n v="1996"/>
    <x v="5"/>
    <x v="3"/>
    <s v="Arizona"/>
    <n v="90"/>
    <n v="14"/>
    <s v="Valparaiso"/>
    <n v="51"/>
    <x v="0"/>
  </r>
  <r>
    <n v="1996"/>
    <x v="5"/>
    <x v="6"/>
    <s v="Maryland"/>
    <n v="79"/>
    <n v="10"/>
    <s v="Santa Clara"/>
    <n v="91"/>
    <x v="1"/>
  </r>
  <r>
    <n v="1996"/>
    <x v="5"/>
    <x v="1"/>
    <s v="Kansas"/>
    <n v="92"/>
    <n v="15"/>
    <s v="South Carolina State"/>
    <n v="54"/>
    <x v="0"/>
  </r>
  <r>
    <n v="1996"/>
    <x v="5"/>
    <x v="1"/>
    <s v="Georgetown"/>
    <n v="93"/>
    <n v="15"/>
    <s v="Mississippi Valley State"/>
    <n v="56"/>
    <x v="0"/>
  </r>
  <r>
    <n v="1996"/>
    <x v="5"/>
    <x v="5"/>
    <s v="North Carolina"/>
    <n v="83"/>
    <n v="11"/>
    <s v="New Orleans"/>
    <n v="62"/>
    <x v="0"/>
  </r>
  <r>
    <n v="1996"/>
    <x v="5"/>
    <x v="3"/>
    <s v="Texas Tech"/>
    <n v="74"/>
    <n v="14"/>
    <s v="Northern Illinois"/>
    <n v="73"/>
    <x v="0"/>
  </r>
  <r>
    <n v="1996"/>
    <x v="5"/>
    <x v="6"/>
    <s v="New Mexico"/>
    <n v="69"/>
    <n v="10"/>
    <s v="Kansas State"/>
    <n v="48"/>
    <x v="0"/>
  </r>
  <r>
    <n v="1996"/>
    <x v="5"/>
    <x v="1"/>
    <s v="Wake Forest"/>
    <n v="62"/>
    <n v="15"/>
    <s v="Louisiana-Monroe"/>
    <n v="50"/>
    <x v="0"/>
  </r>
  <r>
    <n v="1996"/>
    <x v="5"/>
    <x v="5"/>
    <s v="Louisville"/>
    <n v="82"/>
    <n v="11"/>
    <s v="Tulsa"/>
    <n v="80"/>
    <x v="0"/>
  </r>
  <r>
    <n v="1996"/>
    <x v="5"/>
    <x v="3"/>
    <s v="Villanova"/>
    <n v="92"/>
    <n v="14"/>
    <s v="Portland"/>
    <n v="58"/>
    <x v="0"/>
  </r>
  <r>
    <n v="1996"/>
    <x v="5"/>
    <x v="10"/>
    <s v="Duke"/>
    <n v="51"/>
    <n v="9"/>
    <s v="Eastern Michigan"/>
    <n v="58"/>
    <x v="1"/>
  </r>
  <r>
    <n v="1996"/>
    <x v="5"/>
    <x v="2"/>
    <s v="Syracuse"/>
    <n v="88"/>
    <n v="13"/>
    <s v="Montana State"/>
    <n v="55"/>
    <x v="0"/>
  </r>
  <r>
    <n v="1996"/>
    <x v="5"/>
    <x v="9"/>
    <s v="Memphis"/>
    <n v="63"/>
    <n v="12"/>
    <s v="Drexel"/>
    <n v="75"/>
    <x v="1"/>
  </r>
  <r>
    <n v="1996"/>
    <x v="5"/>
    <x v="10"/>
    <s v="Georgia"/>
    <n v="81"/>
    <n v="9"/>
    <s v="Clemson"/>
    <n v="74"/>
    <x v="0"/>
  </r>
  <r>
    <n v="1996"/>
    <x v="5"/>
    <x v="0"/>
    <s v="Purdue"/>
    <n v="73"/>
    <n v="16"/>
    <s v="Western Carolina"/>
    <n v="71"/>
    <x v="0"/>
  </r>
  <r>
    <n v="1996"/>
    <x v="5"/>
    <x v="2"/>
    <s v="UCLA"/>
    <n v="41"/>
    <n v="13"/>
    <s v="Princeton"/>
    <n v="43"/>
    <x v="1"/>
  </r>
  <r>
    <n v="1996"/>
    <x v="5"/>
    <x v="9"/>
    <s v="Mississippi State"/>
    <n v="58"/>
    <n v="12"/>
    <s v="Virginia Commonwealth"/>
    <n v="51"/>
    <x v="0"/>
  </r>
  <r>
    <n v="1996"/>
    <x v="5"/>
    <x v="0"/>
    <s v="Connecticut"/>
    <n v="68"/>
    <n v="16"/>
    <s v="Colgate"/>
    <n v="59"/>
    <x v="0"/>
  </r>
  <r>
    <n v="1996"/>
    <x v="5"/>
    <x v="0"/>
    <s v="Kentucky"/>
    <n v="110"/>
    <n v="16"/>
    <s v="San Jose State"/>
    <n v="72"/>
    <x v="0"/>
  </r>
  <r>
    <n v="1996"/>
    <x v="5"/>
    <x v="2"/>
    <s v="Marquette"/>
    <n v="68"/>
    <n v="13"/>
    <s v="Monmouth"/>
    <n v="44"/>
    <x v="0"/>
  </r>
  <r>
    <n v="1996"/>
    <x v="5"/>
    <x v="10"/>
    <s v="Wisconsin-Green Bay"/>
    <n v="48"/>
    <n v="9"/>
    <s v="Virginia Tech"/>
    <n v="61"/>
    <x v="1"/>
  </r>
  <r>
    <n v="1996"/>
    <x v="5"/>
    <x v="9"/>
    <s v="Iowa State"/>
    <n v="74"/>
    <n v="12"/>
    <s v="California"/>
    <n v="64"/>
    <x v="0"/>
  </r>
  <r>
    <n v="1996"/>
    <x v="5"/>
    <x v="9"/>
    <s v="Penn State"/>
    <n v="80"/>
    <n v="12"/>
    <s v="Arkansas"/>
    <n v="86"/>
    <x v="1"/>
  </r>
  <r>
    <n v="1996"/>
    <x v="5"/>
    <x v="10"/>
    <s v="Bradley"/>
    <n v="58"/>
    <n v="9"/>
    <s v="Stanford"/>
    <n v="66"/>
    <x v="1"/>
  </r>
  <r>
    <n v="1996"/>
    <x v="5"/>
    <x v="2"/>
    <s v="Utah"/>
    <n v="72"/>
    <n v="13"/>
    <s v="Canisius"/>
    <n v="43"/>
    <x v="0"/>
  </r>
  <r>
    <n v="1996"/>
    <x v="5"/>
    <x v="0"/>
    <s v="Massachusetts"/>
    <n v="92"/>
    <n v="16"/>
    <s v="Central Florida"/>
    <n v="70"/>
    <x v="0"/>
  </r>
  <r>
    <n v="1995"/>
    <x v="0"/>
    <x v="1"/>
    <s v="Arkansas"/>
    <n v="78"/>
    <n v="1"/>
    <s v="UCLA"/>
    <n v="89"/>
    <x v="1"/>
  </r>
  <r>
    <n v="1995"/>
    <x v="1"/>
    <x v="2"/>
    <s v="Oklahoma State"/>
    <n v="61"/>
    <n v="1"/>
    <s v="UCLA"/>
    <n v="74"/>
    <x v="1"/>
  </r>
  <r>
    <n v="1995"/>
    <x v="1"/>
    <x v="1"/>
    <s v="Arkansas"/>
    <n v="75"/>
    <n v="2"/>
    <s v="North Carolina"/>
    <n v="68"/>
    <x v="0"/>
  </r>
  <r>
    <n v="1995"/>
    <x v="2"/>
    <x v="2"/>
    <s v="Oklahoma State"/>
    <n v="68"/>
    <n v="2"/>
    <s v="Massachusetts"/>
    <n v="54"/>
    <x v="0"/>
  </r>
  <r>
    <n v="1995"/>
    <x v="2"/>
    <x v="2"/>
    <s v="Virginia"/>
    <n v="61"/>
    <n v="2"/>
    <s v="Arkansas"/>
    <n v="68"/>
    <x v="1"/>
  </r>
  <r>
    <n v="1995"/>
    <x v="2"/>
    <x v="0"/>
    <s v="Kentucky"/>
    <n v="61"/>
    <n v="2"/>
    <s v="North Carolina"/>
    <n v="74"/>
    <x v="1"/>
  </r>
  <r>
    <n v="1995"/>
    <x v="2"/>
    <x v="0"/>
    <s v="UCLA"/>
    <n v="102"/>
    <n v="2"/>
    <s v="Connecticut"/>
    <n v="96"/>
    <x v="0"/>
  </r>
  <r>
    <n v="1995"/>
    <x v="3"/>
    <x v="0"/>
    <s v="Kansas"/>
    <n v="58"/>
    <n v="4"/>
    <s v="Virginia"/>
    <n v="67"/>
    <x v="1"/>
  </r>
  <r>
    <n v="1995"/>
    <x v="3"/>
    <x v="0"/>
    <s v="Wake Forest"/>
    <n v="66"/>
    <n v="4"/>
    <s v="Oklahoma State"/>
    <n v="71"/>
    <x v="1"/>
  </r>
  <r>
    <n v="1995"/>
    <x v="3"/>
    <x v="5"/>
    <s v="Memphis"/>
    <n v="91"/>
    <n v="2"/>
    <s v="Arkansas"/>
    <n v="96"/>
    <x v="1"/>
  </r>
  <r>
    <n v="1995"/>
    <x v="3"/>
    <x v="5"/>
    <s v="Tulsa"/>
    <n v="51"/>
    <n v="2"/>
    <s v="Massachusetts"/>
    <n v="76"/>
    <x v="1"/>
  </r>
  <r>
    <n v="1995"/>
    <x v="3"/>
    <x v="3"/>
    <s v="Maryland"/>
    <n v="89"/>
    <n v="2"/>
    <s v="Connecticut"/>
    <n v="99"/>
    <x v="1"/>
  </r>
  <r>
    <n v="1995"/>
    <x v="3"/>
    <x v="5"/>
    <s v="Georgetown"/>
    <n v="64"/>
    <n v="2"/>
    <s v="North Carolina"/>
    <n v="74"/>
    <x v="1"/>
  </r>
  <r>
    <n v="1995"/>
    <x v="3"/>
    <x v="0"/>
    <s v="UCLA"/>
    <n v="86"/>
    <n v="5"/>
    <s v="Mississippi State"/>
    <n v="67"/>
    <x v="0"/>
  </r>
  <r>
    <n v="1995"/>
    <x v="3"/>
    <x v="0"/>
    <s v="Kentucky"/>
    <n v="97"/>
    <n v="5"/>
    <s v="Arizona State"/>
    <n v="73"/>
    <x v="0"/>
  </r>
  <r>
    <n v="1995"/>
    <x v="4"/>
    <x v="0"/>
    <s v="UCLA"/>
    <n v="75"/>
    <n v="8"/>
    <s v="Missouri"/>
    <n v="74"/>
    <x v="0"/>
  </r>
  <r>
    <n v="1995"/>
    <x v="4"/>
    <x v="5"/>
    <s v="Georgetown"/>
    <n v="53"/>
    <n v="14"/>
    <s v="Weber State"/>
    <n v="51"/>
    <x v="0"/>
  </r>
  <r>
    <n v="1995"/>
    <x v="4"/>
    <x v="5"/>
    <s v="Memphis"/>
    <n v="75"/>
    <n v="3"/>
    <s v="Purdue"/>
    <n v="73"/>
    <x v="0"/>
  </r>
  <r>
    <n v="1995"/>
    <x v="4"/>
    <x v="8"/>
    <s v="Stanford"/>
    <n v="53"/>
    <n v="2"/>
    <s v="Massachusetts"/>
    <n v="75"/>
    <x v="1"/>
  </r>
  <r>
    <n v="1995"/>
    <x v="4"/>
    <x v="6"/>
    <s v="Syracuse"/>
    <n v="94"/>
    <n v="2"/>
    <s v="Arkansas"/>
    <n v="96"/>
    <x v="1"/>
  </r>
  <r>
    <n v="1995"/>
    <x v="4"/>
    <x v="9"/>
    <s v="Mississippi State"/>
    <n v="78"/>
    <n v="4"/>
    <s v="Utah"/>
    <n v="64"/>
    <x v="0"/>
  </r>
  <r>
    <n v="1995"/>
    <x v="4"/>
    <x v="5"/>
    <s v="Tulsa"/>
    <n v="64"/>
    <n v="14"/>
    <s v="Old Dominion"/>
    <n v="52"/>
    <x v="0"/>
  </r>
  <r>
    <n v="1995"/>
    <x v="4"/>
    <x v="6"/>
    <s v="Iowa State"/>
    <n v="51"/>
    <n v="2"/>
    <s v="North Carolina"/>
    <n v="73"/>
    <x v="1"/>
  </r>
  <r>
    <n v="1995"/>
    <x v="4"/>
    <x v="9"/>
    <s v="Alabama"/>
    <n v="52"/>
    <n v="4"/>
    <s v="Oklahoma State"/>
    <n v="66"/>
    <x v="1"/>
  </r>
  <r>
    <n v="1995"/>
    <x v="4"/>
    <x v="0"/>
    <s v="Kentucky"/>
    <n v="82"/>
    <n v="9"/>
    <s v="Tulane"/>
    <n v="60"/>
    <x v="0"/>
  </r>
  <r>
    <n v="1995"/>
    <x v="4"/>
    <x v="0"/>
    <s v="Kansas"/>
    <n v="75"/>
    <n v="8"/>
    <s v="Western Kentucky"/>
    <n v="70"/>
    <x v="0"/>
  </r>
  <r>
    <n v="1995"/>
    <x v="4"/>
    <x v="7"/>
    <s v="Miami (Ohio)"/>
    <n v="54"/>
    <n v="4"/>
    <s v="Virginia"/>
    <n v="60"/>
    <x v="1"/>
  </r>
  <r>
    <n v="1995"/>
    <x v="4"/>
    <x v="0"/>
    <s v="Wake Forest"/>
    <n v="64"/>
    <n v="9"/>
    <s v="St. Louis"/>
    <n v="59"/>
    <x v="0"/>
  </r>
  <r>
    <n v="1995"/>
    <x v="4"/>
    <x v="9"/>
    <s v="Arizona State"/>
    <n v="64"/>
    <n v="13"/>
    <s v="Manhattan"/>
    <n v="54"/>
    <x v="0"/>
  </r>
  <r>
    <n v="1995"/>
    <x v="4"/>
    <x v="6"/>
    <s v="Cincinnati"/>
    <n v="91"/>
    <n v="2"/>
    <s v="Connecticut"/>
    <n v="96"/>
    <x v="1"/>
  </r>
  <r>
    <n v="1995"/>
    <x v="4"/>
    <x v="4"/>
    <s v="Texas"/>
    <n v="68"/>
    <n v="3"/>
    <s v="Maryland"/>
    <n v="82"/>
    <x v="1"/>
  </r>
  <r>
    <n v="1995"/>
    <x v="5"/>
    <x v="3"/>
    <s v="Michigan State"/>
    <n v="72"/>
    <n v="14"/>
    <s v="Weber State"/>
    <n v="79"/>
    <x v="1"/>
  </r>
  <r>
    <n v="1995"/>
    <x v="5"/>
    <x v="5"/>
    <s v="Georgetown"/>
    <n v="68"/>
    <n v="11"/>
    <s v="Xavier"/>
    <n v="63"/>
    <x v="0"/>
  </r>
  <r>
    <n v="1995"/>
    <x v="5"/>
    <x v="1"/>
    <s v="Arkansas"/>
    <n v="79"/>
    <n v="15"/>
    <s v="Texas Southern"/>
    <n v="78"/>
    <x v="0"/>
  </r>
  <r>
    <n v="1995"/>
    <x v="5"/>
    <x v="6"/>
    <s v="Syracuse"/>
    <n v="96"/>
    <n v="10"/>
    <s v="Southern Illinois"/>
    <n v="92"/>
    <x v="0"/>
  </r>
  <r>
    <n v="1995"/>
    <x v="5"/>
    <x v="3"/>
    <s v="Purdue"/>
    <n v="49"/>
    <n v="14"/>
    <s v="Wisconsin-Green Bay"/>
    <n v="48"/>
    <x v="0"/>
  </r>
  <r>
    <n v="1995"/>
    <x v="5"/>
    <x v="5"/>
    <s v="Memphis"/>
    <n v="77"/>
    <n v="11"/>
    <s v="Louisville"/>
    <n v="56"/>
    <x v="0"/>
  </r>
  <r>
    <n v="1995"/>
    <x v="5"/>
    <x v="2"/>
    <s v="Utah"/>
    <n v="76"/>
    <n v="13"/>
    <s v="Long Beach State"/>
    <n v="64"/>
    <x v="0"/>
  </r>
  <r>
    <n v="1995"/>
    <x v="5"/>
    <x v="9"/>
    <s v="Mississippi State"/>
    <n v="65"/>
    <n v="12"/>
    <s v="Santa Clara"/>
    <n v="60"/>
    <x v="0"/>
  </r>
  <r>
    <n v="1995"/>
    <x v="5"/>
    <x v="10"/>
    <s v="Missouri"/>
    <n v="65"/>
    <n v="9"/>
    <s v="Indiana"/>
    <n v="60"/>
    <x v="0"/>
  </r>
  <r>
    <n v="1995"/>
    <x v="5"/>
    <x v="0"/>
    <s v="UCLA"/>
    <n v="92"/>
    <n v="16"/>
    <s v="Florida International"/>
    <n v="56"/>
    <x v="0"/>
  </r>
  <r>
    <n v="1995"/>
    <x v="5"/>
    <x v="1"/>
    <s v="Massachusetts"/>
    <n v="68"/>
    <n v="15"/>
    <s v="St. Peter's"/>
    <n v="51"/>
    <x v="0"/>
  </r>
  <r>
    <n v="1995"/>
    <x v="5"/>
    <x v="6"/>
    <s v="Charlotte"/>
    <n v="68"/>
    <n v="10"/>
    <s v="Stanford"/>
    <n v="70"/>
    <x v="1"/>
  </r>
  <r>
    <n v="1995"/>
    <x v="5"/>
    <x v="3"/>
    <s v="Villanova"/>
    <n v="81"/>
    <n v="14"/>
    <s v="Old Dominion"/>
    <n v="89"/>
    <x v="1"/>
  </r>
  <r>
    <n v="1995"/>
    <x v="5"/>
    <x v="5"/>
    <s v="Tulsa"/>
    <n v="68"/>
    <n v="11"/>
    <s v="Illinois"/>
    <n v="62"/>
    <x v="0"/>
  </r>
  <r>
    <n v="1995"/>
    <x v="5"/>
    <x v="1"/>
    <s v="North Carolina"/>
    <n v="80"/>
    <n v="15"/>
    <s v="Murray St."/>
    <n v="70"/>
    <x v="0"/>
  </r>
  <r>
    <n v="1995"/>
    <x v="5"/>
    <x v="6"/>
    <s v="Iowa State"/>
    <n v="64"/>
    <n v="10"/>
    <s v="Florida"/>
    <n v="61"/>
    <x v="0"/>
  </r>
  <r>
    <n v="1995"/>
    <x v="5"/>
    <x v="9"/>
    <s v="Alabama"/>
    <n v="91"/>
    <n v="12"/>
    <s v="Penn"/>
    <n v="85"/>
    <x v="0"/>
  </r>
  <r>
    <n v="1995"/>
    <x v="5"/>
    <x v="10"/>
    <s v="Minnesota"/>
    <n v="61"/>
    <n v="9"/>
    <s v="St. Louis"/>
    <n v="64"/>
    <x v="1"/>
  </r>
  <r>
    <n v="1995"/>
    <x v="5"/>
    <x v="9"/>
    <s v="Arizona"/>
    <n v="62"/>
    <n v="12"/>
    <s v="Miami (Ohio)"/>
    <n v="71"/>
    <x v="1"/>
  </r>
  <r>
    <n v="1995"/>
    <x v="5"/>
    <x v="2"/>
    <s v="Virginia"/>
    <n v="96"/>
    <n v="13"/>
    <s v="Nicholls State"/>
    <n v="72"/>
    <x v="0"/>
  </r>
  <r>
    <n v="1995"/>
    <x v="5"/>
    <x v="2"/>
    <s v="Oklahoma"/>
    <n v="67"/>
    <n v="13"/>
    <s v="Manhattan"/>
    <n v="77"/>
    <x v="1"/>
  </r>
  <r>
    <n v="1995"/>
    <x v="5"/>
    <x v="9"/>
    <s v="Arizona State"/>
    <n v="81"/>
    <n v="12"/>
    <s v="Ball State"/>
    <n v="66"/>
    <x v="0"/>
  </r>
  <r>
    <n v="1995"/>
    <x v="5"/>
    <x v="10"/>
    <s v="Brigham Young"/>
    <n v="70"/>
    <n v="9"/>
    <s v="Tulane"/>
    <n v="76"/>
    <x v="1"/>
  </r>
  <r>
    <n v="1995"/>
    <x v="5"/>
    <x v="0"/>
    <s v="Kentucky"/>
    <n v="113"/>
    <n v="16"/>
    <s v="Mount St. Mary's"/>
    <n v="67"/>
    <x v="0"/>
  </r>
  <r>
    <n v="1995"/>
    <x v="5"/>
    <x v="0"/>
    <s v="Wake Forest"/>
    <n v="79"/>
    <n v="16"/>
    <s v="North Carolina A&amp;T"/>
    <n v="47"/>
    <x v="0"/>
  </r>
  <r>
    <n v="1995"/>
    <x v="5"/>
    <x v="2"/>
    <s v="Oklahoma State"/>
    <n v="73"/>
    <n v="13"/>
    <s v="Drexel"/>
    <n v="49"/>
    <x v="0"/>
  </r>
  <r>
    <n v="1995"/>
    <x v="5"/>
    <x v="5"/>
    <s v="Oregon"/>
    <n v="73"/>
    <n v="11"/>
    <s v="Texas"/>
    <n v="90"/>
    <x v="1"/>
  </r>
  <r>
    <n v="1995"/>
    <x v="5"/>
    <x v="0"/>
    <s v="Kansas"/>
    <n v="82"/>
    <n v="16"/>
    <s v="Colgate"/>
    <n v="68"/>
    <x v="0"/>
  </r>
  <r>
    <n v="1995"/>
    <x v="5"/>
    <x v="10"/>
    <s v="Western Kentucky"/>
    <n v="82"/>
    <n v="9"/>
    <s v="Michigan"/>
    <n v="76"/>
    <x v="0"/>
  </r>
  <r>
    <n v="1995"/>
    <x v="5"/>
    <x v="3"/>
    <s v="Maryland"/>
    <n v="87"/>
    <n v="14"/>
    <s v="Gonzaga"/>
    <n v="63"/>
    <x v="0"/>
  </r>
  <r>
    <n v="1995"/>
    <x v="5"/>
    <x v="6"/>
    <s v="Cincinnati"/>
    <n v="77"/>
    <n v="10"/>
    <s v="Temple"/>
    <n v="71"/>
    <x v="0"/>
  </r>
  <r>
    <n v="1995"/>
    <x v="5"/>
    <x v="1"/>
    <s v="Connecticut"/>
    <n v="100"/>
    <n v="15"/>
    <s v="Chattanooga"/>
    <n v="71"/>
    <x v="0"/>
  </r>
  <r>
    <n v="1994"/>
    <x v="0"/>
    <x v="0"/>
    <s v="Arkansas"/>
    <n v="76"/>
    <n v="2"/>
    <s v="Duke"/>
    <n v="72"/>
    <x v="0"/>
  </r>
  <r>
    <n v="1994"/>
    <x v="1"/>
    <x v="1"/>
    <s v="Arizona"/>
    <n v="82"/>
    <n v="1"/>
    <s v="Arkansas"/>
    <n v="91"/>
    <x v="1"/>
  </r>
  <r>
    <n v="1994"/>
    <x v="1"/>
    <x v="3"/>
    <s v="Florida"/>
    <n v="65"/>
    <n v="2"/>
    <s v="Duke"/>
    <n v="70"/>
    <x v="1"/>
  </r>
  <r>
    <n v="1994"/>
    <x v="2"/>
    <x v="0"/>
    <s v="Arkansas"/>
    <n v="76"/>
    <n v="3"/>
    <s v="Michigan"/>
    <n v="68"/>
    <x v="0"/>
  </r>
  <r>
    <n v="1994"/>
    <x v="2"/>
    <x v="13"/>
    <s v="Boston College"/>
    <n v="66"/>
    <n v="3"/>
    <s v="Florida"/>
    <n v="74"/>
    <x v="1"/>
  </r>
  <r>
    <n v="1994"/>
    <x v="2"/>
    <x v="0"/>
    <s v="Missouri"/>
    <n v="72"/>
    <n v="2"/>
    <s v="Arizona"/>
    <n v="92"/>
    <x v="1"/>
  </r>
  <r>
    <n v="1994"/>
    <x v="2"/>
    <x v="0"/>
    <s v="Purdue"/>
    <n v="60"/>
    <n v="2"/>
    <s v="Duke"/>
    <n v="69"/>
    <x v="1"/>
  </r>
  <r>
    <n v="1994"/>
    <x v="3"/>
    <x v="13"/>
    <s v="Boston College"/>
    <n v="77"/>
    <n v="5"/>
    <s v="Indiana"/>
    <n v="68"/>
    <x v="0"/>
  </r>
  <r>
    <n v="1994"/>
    <x v="3"/>
    <x v="3"/>
    <s v="Florida"/>
    <n v="69"/>
    <n v="2"/>
    <s v="Connecticut"/>
    <n v="60"/>
    <x v="0"/>
  </r>
  <r>
    <n v="1994"/>
    <x v="3"/>
    <x v="0"/>
    <s v="Arkansas"/>
    <n v="103"/>
    <n v="12"/>
    <s v="Tulsa"/>
    <n v="84"/>
    <x v="0"/>
  </r>
  <r>
    <n v="1994"/>
    <x v="3"/>
    <x v="3"/>
    <s v="Michigan"/>
    <n v="78"/>
    <n v="10"/>
    <s v="Maryland"/>
    <n v="71"/>
    <x v="0"/>
  </r>
  <r>
    <n v="1994"/>
    <x v="3"/>
    <x v="0"/>
    <s v="Purdue"/>
    <n v="83"/>
    <n v="4"/>
    <s v="Kansas"/>
    <n v="78"/>
    <x v="0"/>
  </r>
  <r>
    <n v="1994"/>
    <x v="3"/>
    <x v="3"/>
    <s v="Louisville"/>
    <n v="70"/>
    <n v="2"/>
    <s v="Arizona"/>
    <n v="82"/>
    <x v="1"/>
  </r>
  <r>
    <n v="1994"/>
    <x v="3"/>
    <x v="0"/>
    <s v="Missouri"/>
    <n v="98"/>
    <n v="4"/>
    <s v="Syracuse"/>
    <n v="88"/>
    <x v="0"/>
  </r>
  <r>
    <n v="1994"/>
    <x v="3"/>
    <x v="5"/>
    <s v="Marquette"/>
    <n v="49"/>
    <n v="2"/>
    <s v="Duke"/>
    <n v="59"/>
    <x v="1"/>
  </r>
  <r>
    <n v="1994"/>
    <x v="4"/>
    <x v="7"/>
    <s v="Tulsa"/>
    <n v="82"/>
    <n v="4"/>
    <s v="Oklahoma State"/>
    <n v="80"/>
    <x v="0"/>
  </r>
  <r>
    <n v="1994"/>
    <x v="4"/>
    <x v="6"/>
    <s v="Michigan State"/>
    <n v="74"/>
    <n v="2"/>
    <s v="Duke"/>
    <n v="85"/>
    <x v="1"/>
  </r>
  <r>
    <n v="1994"/>
    <x v="4"/>
    <x v="5"/>
    <s v="Minnesota"/>
    <n v="55"/>
    <n v="3"/>
    <s v="Louisville"/>
    <n v="60"/>
    <x v="1"/>
  </r>
  <r>
    <n v="1994"/>
    <x v="4"/>
    <x v="9"/>
    <s v="Indiana"/>
    <n v="67"/>
    <n v="4"/>
    <s v="Temple"/>
    <n v="58"/>
    <x v="0"/>
  </r>
  <r>
    <n v="1994"/>
    <x v="4"/>
    <x v="0"/>
    <s v="North Carolina"/>
    <n v="72"/>
    <n v="9"/>
    <s v="Boston College"/>
    <n v="75"/>
    <x v="1"/>
  </r>
  <r>
    <n v="1994"/>
    <x v="4"/>
    <x v="0"/>
    <s v="Arkansas"/>
    <n v="85"/>
    <n v="9"/>
    <s v="Georgetown"/>
    <n v="73"/>
    <x v="0"/>
  </r>
  <r>
    <n v="1994"/>
    <x v="4"/>
    <x v="6"/>
    <s v="Virginia"/>
    <n v="58"/>
    <n v="2"/>
    <s v="Arizona"/>
    <n v="71"/>
    <x v="1"/>
  </r>
  <r>
    <n v="1994"/>
    <x v="4"/>
    <x v="5"/>
    <s v="Marquette"/>
    <n v="75"/>
    <n v="3"/>
    <s v="Kentucky"/>
    <n v="63"/>
    <x v="0"/>
  </r>
  <r>
    <n v="1994"/>
    <x v="4"/>
    <x v="5"/>
    <s v="Texas"/>
    <n v="79"/>
    <n v="3"/>
    <s v="Michigan"/>
    <n v="84"/>
    <x v="1"/>
  </r>
  <r>
    <n v="1994"/>
    <x v="4"/>
    <x v="7"/>
    <s v="Wisconsin-Green Bay"/>
    <n v="59"/>
    <n v="4"/>
    <s v="Syracuse"/>
    <n v="64"/>
    <x v="1"/>
  </r>
  <r>
    <n v="1994"/>
    <x v="4"/>
    <x v="8"/>
    <s v="Maryland"/>
    <n v="95"/>
    <n v="2"/>
    <s v="Massachusetts"/>
    <n v="87"/>
    <x v="0"/>
  </r>
  <r>
    <n v="1994"/>
    <x v="4"/>
    <x v="0"/>
    <s v="Missouri"/>
    <n v="109"/>
    <n v="9"/>
    <s v="Wisconsin"/>
    <n v="96"/>
    <x v="0"/>
  </r>
  <r>
    <n v="1994"/>
    <x v="4"/>
    <x v="4"/>
    <s v="Penn"/>
    <n v="58"/>
    <n v="3"/>
    <s v="Florida"/>
    <n v="70"/>
    <x v="1"/>
  </r>
  <r>
    <n v="1994"/>
    <x v="4"/>
    <x v="8"/>
    <s v="George Washington"/>
    <n v="63"/>
    <n v="2"/>
    <s v="Connecticut"/>
    <n v="75"/>
    <x v="1"/>
  </r>
  <r>
    <n v="1994"/>
    <x v="4"/>
    <x v="0"/>
    <s v="Purdue"/>
    <n v="83"/>
    <n v="9"/>
    <s v="Alabama"/>
    <n v="73"/>
    <x v="0"/>
  </r>
  <r>
    <n v="1994"/>
    <x v="4"/>
    <x v="9"/>
    <s v="Wake Forest"/>
    <n v="58"/>
    <n v="4"/>
    <s v="Kansas"/>
    <n v="69"/>
    <x v="1"/>
  </r>
  <r>
    <n v="1994"/>
    <x v="5"/>
    <x v="2"/>
    <s v="Temple"/>
    <n v="61"/>
    <n v="13"/>
    <s v="Drexel"/>
    <n v="39"/>
    <x v="0"/>
  </r>
  <r>
    <n v="1994"/>
    <x v="5"/>
    <x v="6"/>
    <s v="Virginia"/>
    <n v="57"/>
    <n v="10"/>
    <s v="New Mexico"/>
    <n v="54"/>
    <x v="0"/>
  </r>
  <r>
    <n v="1994"/>
    <x v="5"/>
    <x v="2"/>
    <s v="Oklahoma State"/>
    <n v="65"/>
    <n v="13"/>
    <s v="New Mexico State"/>
    <n v="55"/>
    <x v="0"/>
  </r>
  <r>
    <n v="1994"/>
    <x v="5"/>
    <x v="1"/>
    <s v="Arizona"/>
    <n v="81"/>
    <n v="15"/>
    <s v="Loyola (Md.)"/>
    <n v="55"/>
    <x v="0"/>
  </r>
  <r>
    <n v="1994"/>
    <x v="5"/>
    <x v="0"/>
    <s v="Arkansas"/>
    <n v="94"/>
    <n v="16"/>
    <s v="North Carolina A&amp;T"/>
    <n v="79"/>
    <x v="0"/>
  </r>
  <r>
    <n v="1994"/>
    <x v="5"/>
    <x v="10"/>
    <s v="Illinois"/>
    <n v="77"/>
    <n v="9"/>
    <s v="Georgetown"/>
    <n v="84"/>
    <x v="1"/>
  </r>
  <r>
    <n v="1994"/>
    <x v="5"/>
    <x v="9"/>
    <s v="UCLA"/>
    <n v="102"/>
    <n v="12"/>
    <s v="Tulsa"/>
    <n v="112"/>
    <x v="1"/>
  </r>
  <r>
    <n v="1994"/>
    <x v="5"/>
    <x v="5"/>
    <s v="Minnesota"/>
    <n v="74"/>
    <n v="11"/>
    <s v="Southern Illinois"/>
    <n v="60"/>
    <x v="0"/>
  </r>
  <r>
    <n v="1994"/>
    <x v="5"/>
    <x v="0"/>
    <s v="North Carolina"/>
    <n v="71"/>
    <n v="16"/>
    <s v="Liberty"/>
    <n v="51"/>
    <x v="0"/>
  </r>
  <r>
    <n v="1994"/>
    <x v="5"/>
    <x v="10"/>
    <s v="Washington State"/>
    <n v="64"/>
    <n v="9"/>
    <s v="Boston College"/>
    <n v="67"/>
    <x v="1"/>
  </r>
  <r>
    <n v="1994"/>
    <x v="5"/>
    <x v="9"/>
    <s v="Indiana"/>
    <n v="84"/>
    <n v="12"/>
    <s v="Ohio"/>
    <n v="72"/>
    <x v="0"/>
  </r>
  <r>
    <n v="1994"/>
    <x v="5"/>
    <x v="5"/>
    <s v="Marquette"/>
    <n v="81"/>
    <n v="11"/>
    <s v="Louisiana-Lafayette"/>
    <n v="59"/>
    <x v="0"/>
  </r>
  <r>
    <n v="1994"/>
    <x v="5"/>
    <x v="3"/>
    <s v="Kentucky"/>
    <n v="83"/>
    <n v="14"/>
    <s v="Tennessee State"/>
    <n v="70"/>
    <x v="0"/>
  </r>
  <r>
    <n v="1994"/>
    <x v="5"/>
    <x v="6"/>
    <s v="Michigan State"/>
    <n v="84"/>
    <n v="10"/>
    <s v="Seton Hall"/>
    <n v="73"/>
    <x v="0"/>
  </r>
  <r>
    <n v="1994"/>
    <x v="5"/>
    <x v="1"/>
    <s v="Duke"/>
    <n v="82"/>
    <n v="15"/>
    <s v="Texas Southern"/>
    <n v="70"/>
    <x v="0"/>
  </r>
  <r>
    <n v="1994"/>
    <x v="5"/>
    <x v="3"/>
    <s v="Louisville"/>
    <n v="67"/>
    <n v="14"/>
    <s v="Boise State"/>
    <n v="58"/>
    <x v="0"/>
  </r>
  <r>
    <n v="1994"/>
    <x v="5"/>
    <x v="10"/>
    <s v="Providence"/>
    <n v="70"/>
    <n v="9"/>
    <s v="Alabama"/>
    <n v="76"/>
    <x v="1"/>
  </r>
  <r>
    <n v="1994"/>
    <x v="5"/>
    <x v="0"/>
    <s v="Missouri"/>
    <n v="76"/>
    <n v="16"/>
    <s v="Navy"/>
    <n v="53"/>
    <x v="0"/>
  </r>
  <r>
    <n v="1994"/>
    <x v="5"/>
    <x v="5"/>
    <s v="Texas"/>
    <n v="91"/>
    <n v="11"/>
    <s v="Western Kentucky"/>
    <n v="77"/>
    <x v="0"/>
  </r>
  <r>
    <n v="1994"/>
    <x v="5"/>
    <x v="2"/>
    <s v="Kansas"/>
    <n v="102"/>
    <n v="13"/>
    <s v="Chattanooga"/>
    <n v="73"/>
    <x v="0"/>
  </r>
  <r>
    <n v="1994"/>
    <x v="5"/>
    <x v="9"/>
    <s v="California"/>
    <n v="57"/>
    <n v="12"/>
    <s v="Wisconsin-Green Bay"/>
    <n v="61"/>
    <x v="1"/>
  </r>
  <r>
    <n v="1994"/>
    <x v="5"/>
    <x v="3"/>
    <s v="Michigan"/>
    <n v="78"/>
    <n v="14"/>
    <s v="Pepperdine"/>
    <n v="74"/>
    <x v="0"/>
  </r>
  <r>
    <n v="1994"/>
    <x v="5"/>
    <x v="6"/>
    <s v="St. Louis"/>
    <n v="66"/>
    <n v="10"/>
    <s v="Maryland"/>
    <n v="74"/>
    <x v="1"/>
  </r>
  <r>
    <n v="1994"/>
    <x v="5"/>
    <x v="1"/>
    <s v="Massachusetts"/>
    <n v="78"/>
    <n v="15"/>
    <s v="Texas State"/>
    <n v="60"/>
    <x v="0"/>
  </r>
  <r>
    <n v="1994"/>
    <x v="5"/>
    <x v="2"/>
    <s v="Syracuse"/>
    <n v="57"/>
    <n v="13"/>
    <s v="Hawaii"/>
    <n v="61"/>
    <x v="1"/>
  </r>
  <r>
    <n v="1994"/>
    <x v="5"/>
    <x v="5"/>
    <s v="Nebraska"/>
    <n v="80"/>
    <n v="11"/>
    <s v="Penn"/>
    <n v="90"/>
    <x v="1"/>
  </r>
  <r>
    <n v="1994"/>
    <x v="5"/>
    <x v="3"/>
    <s v="Florida"/>
    <n v="64"/>
    <n v="14"/>
    <s v="James Madison"/>
    <n v="62"/>
    <x v="0"/>
  </r>
  <r>
    <n v="1994"/>
    <x v="5"/>
    <x v="6"/>
    <s v="Alabama-Birmingham"/>
    <n v="46"/>
    <n v="10"/>
    <s v="George Washington"/>
    <n v="51"/>
    <x v="1"/>
  </r>
  <r>
    <n v="1994"/>
    <x v="5"/>
    <x v="1"/>
    <s v="Connecticut"/>
    <n v="64"/>
    <n v="15"/>
    <s v="Rider"/>
    <n v="46"/>
    <x v="0"/>
  </r>
  <r>
    <n v="1994"/>
    <x v="5"/>
    <x v="10"/>
    <s v="Cincinnati"/>
    <n v="72"/>
    <n v="9"/>
    <s v="Wisconsin"/>
    <n v="80"/>
    <x v="1"/>
  </r>
  <r>
    <n v="1994"/>
    <x v="5"/>
    <x v="9"/>
    <s v="Wake Forest"/>
    <n v="68"/>
    <n v="12"/>
    <s v="College of Charleston"/>
    <n v="58"/>
    <x v="0"/>
  </r>
  <r>
    <n v="1994"/>
    <x v="5"/>
    <x v="0"/>
    <s v="Purdue"/>
    <n v="98"/>
    <n v="16"/>
    <s v="Central Florida"/>
    <n v="67"/>
    <x v="0"/>
  </r>
  <r>
    <n v="1993"/>
    <x v="0"/>
    <x v="0"/>
    <s v="Michigan"/>
    <n v="71"/>
    <n v="1"/>
    <s v="North Carolina"/>
    <n v="77"/>
    <x v="1"/>
  </r>
  <r>
    <n v="1993"/>
    <x v="1"/>
    <x v="0"/>
    <s v="North Carolina"/>
    <n v="78"/>
    <n v="2"/>
    <s v="Kansas"/>
    <n v="68"/>
    <x v="0"/>
  </r>
  <r>
    <n v="1993"/>
    <x v="1"/>
    <x v="0"/>
    <s v="Kentucky"/>
    <n v="78"/>
    <n v="1"/>
    <s v="Michigan"/>
    <n v="81"/>
    <x v="1"/>
  </r>
  <r>
    <n v="1993"/>
    <x v="2"/>
    <x v="0"/>
    <s v="North Carolina"/>
    <n v="75"/>
    <n v="2"/>
    <s v="Cincinnati"/>
    <n v="68"/>
    <x v="0"/>
  </r>
  <r>
    <n v="1993"/>
    <x v="2"/>
    <x v="0"/>
    <s v="Michigan"/>
    <n v="77"/>
    <n v="7"/>
    <s v="Temple"/>
    <n v="72"/>
    <x v="0"/>
  </r>
  <r>
    <n v="1993"/>
    <x v="2"/>
    <x v="0"/>
    <s v="Indiana"/>
    <n v="77"/>
    <n v="2"/>
    <s v="Kansas"/>
    <n v="83"/>
    <x v="1"/>
  </r>
  <r>
    <n v="1993"/>
    <x v="2"/>
    <x v="0"/>
    <s v="Kentucky"/>
    <n v="106"/>
    <n v="3"/>
    <s v="Florida State"/>
    <n v="81"/>
    <x v="0"/>
  </r>
  <r>
    <n v="1993"/>
    <x v="3"/>
    <x v="0"/>
    <s v="Michigan"/>
    <n v="72"/>
    <n v="12"/>
    <s v="George Washington"/>
    <n v="64"/>
    <x v="0"/>
  </r>
  <r>
    <n v="1993"/>
    <x v="3"/>
    <x v="3"/>
    <s v="Vanderbilt"/>
    <n v="59"/>
    <n v="7"/>
    <s v="Temple"/>
    <n v="67"/>
    <x v="1"/>
  </r>
  <r>
    <n v="1993"/>
    <x v="3"/>
    <x v="0"/>
    <s v="North Carolina"/>
    <n v="80"/>
    <n v="4"/>
    <s v="Arkansas"/>
    <n v="74"/>
    <x v="0"/>
  </r>
  <r>
    <n v="1993"/>
    <x v="3"/>
    <x v="5"/>
    <s v="Virginia"/>
    <n v="54"/>
    <n v="2"/>
    <s v="Cincinnati"/>
    <n v="71"/>
    <x v="1"/>
  </r>
  <r>
    <n v="1993"/>
    <x v="3"/>
    <x v="5"/>
    <s v="California"/>
    <n v="76"/>
    <n v="2"/>
    <s v="Kansas"/>
    <n v="93"/>
    <x v="1"/>
  </r>
  <r>
    <n v="1993"/>
    <x v="3"/>
    <x v="0"/>
    <s v="Indiana"/>
    <n v="82"/>
    <n v="4"/>
    <s v="Louisville"/>
    <n v="69"/>
    <x v="0"/>
  </r>
  <r>
    <n v="1993"/>
    <x v="3"/>
    <x v="3"/>
    <s v="Florida State"/>
    <n v="81"/>
    <n v="7"/>
    <s v="Western Kentucky"/>
    <n v="78"/>
    <x v="0"/>
  </r>
  <r>
    <n v="1993"/>
    <x v="3"/>
    <x v="0"/>
    <s v="Kentucky"/>
    <n v="103"/>
    <n v="5"/>
    <s v="Wake Forest"/>
    <n v="69"/>
    <x v="0"/>
  </r>
  <r>
    <n v="1993"/>
    <x v="4"/>
    <x v="0"/>
    <s v="Kentucky"/>
    <n v="83"/>
    <n v="8"/>
    <s v="Utah"/>
    <n v="62"/>
    <x v="0"/>
  </r>
  <r>
    <n v="1993"/>
    <x v="4"/>
    <x v="9"/>
    <s v="Oklahoma State"/>
    <n v="63"/>
    <n v="4"/>
    <s v="Louisville"/>
    <n v="78"/>
    <x v="1"/>
  </r>
  <r>
    <n v="1993"/>
    <x v="4"/>
    <x v="0"/>
    <s v="Indiana"/>
    <n v="73"/>
    <n v="9"/>
    <s v="Xavier"/>
    <n v="70"/>
    <x v="0"/>
  </r>
  <r>
    <n v="1993"/>
    <x v="4"/>
    <x v="6"/>
    <s v="New Mexico State"/>
    <n v="55"/>
    <n v="2"/>
    <s v="Cincinnati"/>
    <n v="92"/>
    <x v="1"/>
  </r>
  <r>
    <n v="1993"/>
    <x v="4"/>
    <x v="5"/>
    <s v="Virginia"/>
    <n v="71"/>
    <n v="3"/>
    <s v="Massachusetts"/>
    <n v="56"/>
    <x v="0"/>
  </r>
  <r>
    <n v="1993"/>
    <x v="4"/>
    <x v="7"/>
    <s v="George Washington"/>
    <n v="90"/>
    <n v="13"/>
    <s v="Southern"/>
    <n v="80"/>
    <x v="0"/>
  </r>
  <r>
    <n v="1993"/>
    <x v="4"/>
    <x v="0"/>
    <s v="Michigan"/>
    <n v="86"/>
    <n v="9"/>
    <s v="UCLA"/>
    <n v="84"/>
    <x v="0"/>
  </r>
  <r>
    <n v="1993"/>
    <x v="4"/>
    <x v="9"/>
    <s v="Wake Forest"/>
    <n v="84"/>
    <n v="4"/>
    <s v="Iowa"/>
    <n v="78"/>
    <x v="0"/>
  </r>
  <r>
    <n v="1993"/>
    <x v="4"/>
    <x v="6"/>
    <s v="Temple"/>
    <n v="68"/>
    <n v="15"/>
    <s v="Santa Clara"/>
    <n v="57"/>
    <x v="0"/>
  </r>
  <r>
    <n v="1993"/>
    <x v="4"/>
    <x v="5"/>
    <s v="California"/>
    <n v="82"/>
    <n v="3"/>
    <s v="Duke"/>
    <n v="77"/>
    <x v="0"/>
  </r>
  <r>
    <n v="1993"/>
    <x v="4"/>
    <x v="5"/>
    <s v="Illinois"/>
    <n v="68"/>
    <n v="3"/>
    <s v="Vanderbilt"/>
    <n v="85"/>
    <x v="1"/>
  </r>
  <r>
    <n v="1993"/>
    <x v="4"/>
    <x v="4"/>
    <s v="Tulane"/>
    <n v="63"/>
    <n v="3"/>
    <s v="Florida State"/>
    <n v="94"/>
    <x v="1"/>
  </r>
  <r>
    <n v="1993"/>
    <x v="4"/>
    <x v="6"/>
    <s v="Brigham Young"/>
    <n v="76"/>
    <n v="2"/>
    <s v="Kansas"/>
    <n v="90"/>
    <x v="1"/>
  </r>
  <r>
    <n v="1993"/>
    <x v="4"/>
    <x v="6"/>
    <s v="Western Kentucky"/>
    <n v="72"/>
    <n v="2"/>
    <s v="Seton Hall"/>
    <n v="68"/>
    <x v="0"/>
  </r>
  <r>
    <n v="1993"/>
    <x v="4"/>
    <x v="9"/>
    <s v="St. John's"/>
    <n v="74"/>
    <n v="4"/>
    <s v="Arkansas"/>
    <n v="80"/>
    <x v="1"/>
  </r>
  <r>
    <n v="1993"/>
    <x v="4"/>
    <x v="0"/>
    <s v="North Carolina"/>
    <n v="112"/>
    <n v="8"/>
    <s v="Rhode Island"/>
    <n v="67"/>
    <x v="0"/>
  </r>
  <r>
    <n v="1993"/>
    <x v="5"/>
    <x v="6"/>
    <s v="New Mexico State"/>
    <n v="93"/>
    <n v="10"/>
    <s v="Nebraska"/>
    <n v="79"/>
    <x v="0"/>
  </r>
  <r>
    <n v="1993"/>
    <x v="5"/>
    <x v="3"/>
    <s v="Massachusetts"/>
    <n v="54"/>
    <n v="14"/>
    <s v="Penn"/>
    <n v="50"/>
    <x v="0"/>
  </r>
  <r>
    <n v="1993"/>
    <x v="5"/>
    <x v="5"/>
    <s v="Virginia"/>
    <n v="78"/>
    <n v="11"/>
    <s v="Manhattan"/>
    <n v="66"/>
    <x v="0"/>
  </r>
  <r>
    <n v="1993"/>
    <x v="5"/>
    <x v="2"/>
    <s v="Georgia Tech"/>
    <n v="78"/>
    <n v="13"/>
    <s v="Southern"/>
    <n v="93"/>
    <x v="1"/>
  </r>
  <r>
    <n v="1993"/>
    <x v="5"/>
    <x v="9"/>
    <s v="New Mexico"/>
    <n v="68"/>
    <n v="12"/>
    <s v="George Washington"/>
    <n v="82"/>
    <x v="1"/>
  </r>
  <r>
    <n v="1993"/>
    <x v="5"/>
    <x v="10"/>
    <s v="Iowa State"/>
    <n v="70"/>
    <n v="9"/>
    <s v="UCLA"/>
    <n v="81"/>
    <x v="1"/>
  </r>
  <r>
    <n v="1993"/>
    <x v="5"/>
    <x v="0"/>
    <s v="Michigan"/>
    <n v="84"/>
    <n v="16"/>
    <s v="Coastal Carolina"/>
    <n v="53"/>
    <x v="0"/>
  </r>
  <r>
    <n v="1993"/>
    <x v="5"/>
    <x v="2"/>
    <s v="Iowa"/>
    <n v="82"/>
    <n v="13"/>
    <s v="Louisiana-Monroe"/>
    <n v="69"/>
    <x v="0"/>
  </r>
  <r>
    <n v="1993"/>
    <x v="5"/>
    <x v="9"/>
    <s v="Wake Forest"/>
    <n v="81"/>
    <n v="12"/>
    <s v="Chattanooga"/>
    <n v="58"/>
    <x v="0"/>
  </r>
  <r>
    <n v="1993"/>
    <x v="5"/>
    <x v="10"/>
    <s v="Utah"/>
    <n v="86"/>
    <n v="9"/>
    <s v="Pittsburgh"/>
    <n v="85"/>
    <x v="0"/>
  </r>
  <r>
    <n v="1993"/>
    <x v="5"/>
    <x v="0"/>
    <s v="Kentucky"/>
    <n v="96"/>
    <n v="16"/>
    <s v="Rider"/>
    <n v="52"/>
    <x v="0"/>
  </r>
  <r>
    <n v="1993"/>
    <x v="5"/>
    <x v="10"/>
    <s v="New Orleans"/>
    <n v="55"/>
    <n v="9"/>
    <s v="Xavier"/>
    <n v="73"/>
    <x v="1"/>
  </r>
  <r>
    <n v="1993"/>
    <x v="5"/>
    <x v="9"/>
    <s v="Oklahoma State"/>
    <n v="74"/>
    <n v="12"/>
    <s v="Marquette"/>
    <n v="62"/>
    <x v="0"/>
  </r>
  <r>
    <n v="1993"/>
    <x v="5"/>
    <x v="2"/>
    <s v="Louisville"/>
    <n v="76"/>
    <n v="13"/>
    <s v="Delaware"/>
    <n v="70"/>
    <x v="0"/>
  </r>
  <r>
    <n v="1993"/>
    <x v="5"/>
    <x v="0"/>
    <s v="Indiana"/>
    <n v="97"/>
    <n v="16"/>
    <s v="Wright State"/>
    <n v="54"/>
    <x v="0"/>
  </r>
  <r>
    <n v="1993"/>
    <x v="5"/>
    <x v="1"/>
    <s v="Cincinnati"/>
    <n v="93"/>
    <n v="15"/>
    <s v="Coppin State"/>
    <n v="66"/>
    <x v="0"/>
  </r>
  <r>
    <n v="1993"/>
    <x v="5"/>
    <x v="6"/>
    <s v="Temple"/>
    <n v="75"/>
    <n v="10"/>
    <s v="Missouri"/>
    <n v="61"/>
    <x v="0"/>
  </r>
  <r>
    <n v="1993"/>
    <x v="5"/>
    <x v="3"/>
    <s v="Florida State"/>
    <n v="82"/>
    <n v="14"/>
    <s v="Evansville"/>
    <n v="70"/>
    <x v="0"/>
  </r>
  <r>
    <n v="1993"/>
    <x v="5"/>
    <x v="6"/>
    <s v="Western Kentucky"/>
    <n v="55"/>
    <n v="10"/>
    <s v="Memphis"/>
    <n v="52"/>
    <x v="0"/>
  </r>
  <r>
    <n v="1993"/>
    <x v="5"/>
    <x v="0"/>
    <s v="North Carolina"/>
    <n v="85"/>
    <n v="16"/>
    <s v="East Carolina"/>
    <n v="65"/>
    <x v="0"/>
  </r>
  <r>
    <n v="1993"/>
    <x v="5"/>
    <x v="1"/>
    <s v="Arizona"/>
    <n v="61"/>
    <n v="15"/>
    <s v="Santa Clara"/>
    <n v="64"/>
    <x v="1"/>
  </r>
  <r>
    <n v="1993"/>
    <x v="5"/>
    <x v="3"/>
    <s v="Vanderbilt"/>
    <n v="92"/>
    <n v="14"/>
    <s v="Boise State"/>
    <n v="72"/>
    <x v="0"/>
  </r>
  <r>
    <n v="1993"/>
    <x v="5"/>
    <x v="6"/>
    <s v="Brigham Young"/>
    <n v="80"/>
    <n v="10"/>
    <s v="Southern Methodist"/>
    <n v="71"/>
    <x v="0"/>
  </r>
  <r>
    <n v="1993"/>
    <x v="5"/>
    <x v="1"/>
    <s v="Kansas"/>
    <n v="94"/>
    <n v="15"/>
    <s v="Ball State"/>
    <n v="72"/>
    <x v="0"/>
  </r>
  <r>
    <n v="1993"/>
    <x v="5"/>
    <x v="5"/>
    <s v="Kansas State"/>
    <n v="53"/>
    <n v="11"/>
    <s v="Tulane"/>
    <n v="55"/>
    <x v="1"/>
  </r>
  <r>
    <n v="1993"/>
    <x v="5"/>
    <x v="1"/>
    <s v="Seton Hall"/>
    <n v="81"/>
    <n v="15"/>
    <s v="Tennessee State"/>
    <n v="59"/>
    <x v="0"/>
  </r>
  <r>
    <n v="1993"/>
    <x v="5"/>
    <x v="9"/>
    <s v="St. John's"/>
    <n v="85"/>
    <n v="12"/>
    <s v="Texas Tech"/>
    <n v="67"/>
    <x v="0"/>
  </r>
  <r>
    <n v="1993"/>
    <x v="5"/>
    <x v="2"/>
    <s v="Arkansas"/>
    <n v="94"/>
    <n v="13"/>
    <s v="Holy Cross"/>
    <n v="64"/>
    <x v="0"/>
  </r>
  <r>
    <n v="1993"/>
    <x v="5"/>
    <x v="5"/>
    <s v="California"/>
    <n v="66"/>
    <n v="11"/>
    <s v="LSU"/>
    <n v="64"/>
    <x v="0"/>
  </r>
  <r>
    <n v="1993"/>
    <x v="5"/>
    <x v="3"/>
    <s v="Duke"/>
    <n v="105"/>
    <n v="14"/>
    <s v="Southern Illinois"/>
    <n v="70"/>
    <x v="0"/>
  </r>
  <r>
    <n v="1993"/>
    <x v="5"/>
    <x v="10"/>
    <s v="Rhode Island"/>
    <n v="74"/>
    <n v="9"/>
    <s v="Purdue"/>
    <n v="68"/>
    <x v="0"/>
  </r>
  <r>
    <n v="1993"/>
    <x v="5"/>
    <x v="5"/>
    <s v="Illinois"/>
    <n v="75"/>
    <n v="11"/>
    <s v="Long Beach State"/>
    <n v="72"/>
    <x v="0"/>
  </r>
  <r>
    <n v="1992"/>
    <x v="0"/>
    <x v="5"/>
    <s v="Michigan"/>
    <n v="51"/>
    <n v="1"/>
    <s v="Duke"/>
    <n v="71"/>
    <x v="1"/>
  </r>
  <r>
    <n v="1992"/>
    <x v="1"/>
    <x v="2"/>
    <s v="Cincinnati"/>
    <n v="72"/>
    <n v="6"/>
    <s v="Michigan"/>
    <n v="76"/>
    <x v="1"/>
  </r>
  <r>
    <n v="1992"/>
    <x v="1"/>
    <x v="0"/>
    <s v="Duke"/>
    <n v="81"/>
    <n v="2"/>
    <s v="Indiana"/>
    <n v="78"/>
    <x v="0"/>
  </r>
  <r>
    <n v="1992"/>
    <x v="2"/>
    <x v="0"/>
    <s v="Ohio State"/>
    <n v="71"/>
    <n v="6"/>
    <s v="Michigan"/>
    <n v="75"/>
    <x v="1"/>
  </r>
  <r>
    <n v="1992"/>
    <x v="2"/>
    <x v="2"/>
    <s v="Cincinnati"/>
    <n v="88"/>
    <n v="6"/>
    <s v="Memphis"/>
    <n v="57"/>
    <x v="0"/>
  </r>
  <r>
    <n v="1992"/>
    <x v="2"/>
    <x v="0"/>
    <s v="UCLA"/>
    <n v="79"/>
    <n v="2"/>
    <s v="Indiana"/>
    <n v="106"/>
    <x v="1"/>
  </r>
  <r>
    <n v="1992"/>
    <x v="2"/>
    <x v="0"/>
    <s v="Duke"/>
    <n v="104"/>
    <n v="2"/>
    <s v="Kentucky"/>
    <n v="103"/>
    <x v="0"/>
  </r>
  <r>
    <n v="1992"/>
    <x v="3"/>
    <x v="13"/>
    <s v="UTEP"/>
    <n v="67"/>
    <n v="4"/>
    <s v="Cincinnati"/>
    <n v="69"/>
    <x v="1"/>
  </r>
  <r>
    <n v="1992"/>
    <x v="3"/>
    <x v="0"/>
    <s v="Ohio State"/>
    <n v="80"/>
    <n v="4"/>
    <s v="North Carolina"/>
    <n v="73"/>
    <x v="0"/>
  </r>
  <r>
    <n v="1992"/>
    <x v="3"/>
    <x v="5"/>
    <s v="Memphis"/>
    <n v="83"/>
    <n v="7"/>
    <s v="Georgia Tech"/>
    <n v="79"/>
    <x v="0"/>
  </r>
  <r>
    <n v="1992"/>
    <x v="3"/>
    <x v="5"/>
    <s v="Michigan"/>
    <n v="75"/>
    <n v="2"/>
    <s v="Oklahoma State"/>
    <n v="72"/>
    <x v="0"/>
  </r>
  <r>
    <n v="1992"/>
    <x v="3"/>
    <x v="0"/>
    <s v="Duke"/>
    <n v="81"/>
    <n v="4"/>
    <s v="Seton Hall"/>
    <n v="69"/>
    <x v="0"/>
  </r>
  <r>
    <n v="1992"/>
    <x v="3"/>
    <x v="0"/>
    <s v="UCLA"/>
    <n v="85"/>
    <n v="12"/>
    <s v="New Mexico State"/>
    <n v="78"/>
    <x v="0"/>
  </r>
  <r>
    <n v="1992"/>
    <x v="3"/>
    <x v="3"/>
    <s v="Florida State"/>
    <n v="74"/>
    <n v="2"/>
    <s v="Indiana"/>
    <n v="85"/>
    <x v="1"/>
  </r>
  <r>
    <n v="1992"/>
    <x v="3"/>
    <x v="3"/>
    <s v="Massachusetts"/>
    <n v="77"/>
    <n v="2"/>
    <s v="Kentucky"/>
    <n v="87"/>
    <x v="1"/>
  </r>
  <r>
    <n v="1992"/>
    <x v="4"/>
    <x v="5"/>
    <s v="Michigan"/>
    <n v="102"/>
    <n v="14"/>
    <s v="East Tennessee State"/>
    <n v="90"/>
    <x v="0"/>
  </r>
  <r>
    <n v="1992"/>
    <x v="4"/>
    <x v="5"/>
    <s v="Syracuse"/>
    <n v="71"/>
    <n v="3"/>
    <s v="Massachusetts"/>
    <n v="77"/>
    <x v="1"/>
  </r>
  <r>
    <n v="1992"/>
    <x v="4"/>
    <x v="8"/>
    <s v="Iowa State"/>
    <n v="98"/>
    <n v="2"/>
    <s v="Kentucky"/>
    <n v="106"/>
    <x v="1"/>
  </r>
  <r>
    <n v="1992"/>
    <x v="4"/>
    <x v="0"/>
    <s v="UCLA"/>
    <n v="85"/>
    <n v="8"/>
    <s v="Louisville"/>
    <n v="69"/>
    <x v="0"/>
  </r>
  <r>
    <n v="1992"/>
    <x v="4"/>
    <x v="7"/>
    <s v="New Mexico State"/>
    <n v="81"/>
    <n v="13"/>
    <s v="Louisiana-Lafayette"/>
    <n v="73"/>
    <x v="0"/>
  </r>
  <r>
    <n v="1992"/>
    <x v="4"/>
    <x v="0"/>
    <s v="Kansas"/>
    <n v="60"/>
    <n v="9"/>
    <s v="UTEP"/>
    <n v="66"/>
    <x v="1"/>
  </r>
  <r>
    <n v="1992"/>
    <x v="4"/>
    <x v="9"/>
    <s v="Michigan State"/>
    <n v="65"/>
    <n v="4"/>
    <s v="Cincinnati"/>
    <n v="77"/>
    <x v="1"/>
  </r>
  <r>
    <n v="1992"/>
    <x v="4"/>
    <x v="8"/>
    <s v="Tulane"/>
    <n v="71"/>
    <n v="2"/>
    <s v="Oklahoma State"/>
    <n v="87"/>
    <x v="1"/>
  </r>
  <r>
    <n v="1992"/>
    <x v="4"/>
    <x v="9"/>
    <s v="Missouri"/>
    <n v="71"/>
    <n v="4"/>
    <s v="Seton Hall"/>
    <n v="88"/>
    <x v="1"/>
  </r>
  <r>
    <n v="1992"/>
    <x v="4"/>
    <x v="0"/>
    <s v="Ohio State"/>
    <n v="78"/>
    <n v="9"/>
    <s v="Connecticut"/>
    <n v="55"/>
    <x v="0"/>
  </r>
  <r>
    <n v="1992"/>
    <x v="4"/>
    <x v="9"/>
    <s v="Alabama"/>
    <n v="55"/>
    <n v="4"/>
    <s v="North Carolina"/>
    <n v="64"/>
    <x v="1"/>
  </r>
  <r>
    <n v="1992"/>
    <x v="4"/>
    <x v="5"/>
    <s v="Memphis"/>
    <n v="82"/>
    <n v="3"/>
    <s v="Arkansas"/>
    <n v="80"/>
    <x v="0"/>
  </r>
  <r>
    <n v="1992"/>
    <x v="4"/>
    <x v="6"/>
    <s v="Georgia Tech"/>
    <n v="79"/>
    <n v="2"/>
    <s v="Southern California"/>
    <n v="78"/>
    <x v="0"/>
  </r>
  <r>
    <n v="1992"/>
    <x v="4"/>
    <x v="6"/>
    <s v="LSU"/>
    <n v="79"/>
    <n v="2"/>
    <s v="Indiana"/>
    <n v="89"/>
    <x v="1"/>
  </r>
  <r>
    <n v="1992"/>
    <x v="4"/>
    <x v="0"/>
    <s v="Duke"/>
    <n v="75"/>
    <n v="9"/>
    <s v="Iowa"/>
    <n v="62"/>
    <x v="0"/>
  </r>
  <r>
    <n v="1992"/>
    <x v="4"/>
    <x v="5"/>
    <s v="Georgetown"/>
    <n v="68"/>
    <n v="3"/>
    <s v="Florida State"/>
    <n v="78"/>
    <x v="1"/>
  </r>
  <r>
    <n v="1992"/>
    <x v="5"/>
    <x v="0"/>
    <s v="Kansas"/>
    <n v="100"/>
    <n v="16"/>
    <s v="Howard"/>
    <n v="67"/>
    <x v="0"/>
  </r>
  <r>
    <n v="1992"/>
    <x v="5"/>
    <x v="5"/>
    <s v="Michigan"/>
    <n v="73"/>
    <n v="11"/>
    <s v="Temple"/>
    <n v="66"/>
    <x v="0"/>
  </r>
  <r>
    <n v="1992"/>
    <x v="5"/>
    <x v="3"/>
    <s v="Arizona"/>
    <n v="80"/>
    <n v="14"/>
    <s v="East Tennessee State"/>
    <n v="87"/>
    <x v="1"/>
  </r>
  <r>
    <n v="1992"/>
    <x v="5"/>
    <x v="6"/>
    <s v="St. John's"/>
    <n v="57"/>
    <n v="10"/>
    <s v="Tulane"/>
    <n v="61"/>
    <x v="1"/>
  </r>
  <r>
    <n v="1992"/>
    <x v="5"/>
    <x v="1"/>
    <s v="Oklahoma State"/>
    <n v="100"/>
    <n v="15"/>
    <s v="Georgia Southern"/>
    <n v="73"/>
    <x v="0"/>
  </r>
  <r>
    <n v="1992"/>
    <x v="5"/>
    <x v="5"/>
    <s v="Syracuse"/>
    <n v="51"/>
    <n v="11"/>
    <s v="Princeton"/>
    <n v="43"/>
    <x v="0"/>
  </r>
  <r>
    <n v="1992"/>
    <x v="5"/>
    <x v="3"/>
    <s v="Massachusetts"/>
    <n v="85"/>
    <n v="14"/>
    <s v="Fordham"/>
    <n v="58"/>
    <x v="0"/>
  </r>
  <r>
    <n v="1992"/>
    <x v="5"/>
    <x v="6"/>
    <s v="Charlotte"/>
    <n v="74"/>
    <n v="10"/>
    <s v="Iowa State"/>
    <n v="76"/>
    <x v="1"/>
  </r>
  <r>
    <n v="1992"/>
    <x v="5"/>
    <x v="1"/>
    <s v="Kentucky"/>
    <n v="88"/>
    <n v="15"/>
    <s v="Old Dominion"/>
    <n v="69"/>
    <x v="0"/>
  </r>
  <r>
    <n v="1992"/>
    <x v="5"/>
    <x v="0"/>
    <s v="UCLA"/>
    <n v="73"/>
    <n v="16"/>
    <s v="Robert Morris"/>
    <n v="53"/>
    <x v="0"/>
  </r>
  <r>
    <n v="1992"/>
    <x v="5"/>
    <x v="10"/>
    <s v="Louisville"/>
    <n v="81"/>
    <n v="9"/>
    <s v="Wake Forest"/>
    <n v="58"/>
    <x v="0"/>
  </r>
  <r>
    <n v="1992"/>
    <x v="5"/>
    <x v="9"/>
    <s v="DePaul"/>
    <n v="73"/>
    <n v="12"/>
    <s v="New Mexico State"/>
    <n v="81"/>
    <x v="1"/>
  </r>
  <r>
    <n v="1992"/>
    <x v="5"/>
    <x v="2"/>
    <s v="Oklahoma"/>
    <n v="87"/>
    <n v="13"/>
    <s v="Louisiana-Lafayette"/>
    <n v="83"/>
    <x v="0"/>
  </r>
  <r>
    <n v="1992"/>
    <x v="5"/>
    <x v="10"/>
    <s v="Evansville"/>
    <n v="50"/>
    <n v="9"/>
    <s v="UTEP"/>
    <n v="55"/>
    <x v="1"/>
  </r>
  <r>
    <n v="1992"/>
    <x v="5"/>
    <x v="9"/>
    <s v="Michigan State"/>
    <n v="61"/>
    <n v="12"/>
    <s v="Missouri State"/>
    <n v="54"/>
    <x v="0"/>
  </r>
  <r>
    <n v="1992"/>
    <x v="5"/>
    <x v="2"/>
    <s v="Cincinnati"/>
    <n v="85"/>
    <n v="13"/>
    <s v="Delaware"/>
    <n v="47"/>
    <x v="0"/>
  </r>
  <r>
    <n v="1992"/>
    <x v="5"/>
    <x v="1"/>
    <s v="Southern California"/>
    <n v="84"/>
    <n v="15"/>
    <s v="Louisiana-Monroe"/>
    <n v="54"/>
    <x v="0"/>
  </r>
  <r>
    <n v="1992"/>
    <x v="5"/>
    <x v="1"/>
    <s v="Indiana"/>
    <n v="94"/>
    <n v="15"/>
    <s v="Eastern Illinois"/>
    <n v="55"/>
    <x v="0"/>
  </r>
  <r>
    <n v="1992"/>
    <x v="5"/>
    <x v="6"/>
    <s v="LSU"/>
    <n v="94"/>
    <n v="10"/>
    <s v="Brigham Young"/>
    <n v="83"/>
    <x v="0"/>
  </r>
  <r>
    <n v="1992"/>
    <x v="5"/>
    <x v="10"/>
    <s v="Nebraska"/>
    <n v="65"/>
    <n v="9"/>
    <s v="Connecticut"/>
    <n v="86"/>
    <x v="1"/>
  </r>
  <r>
    <n v="1992"/>
    <x v="5"/>
    <x v="0"/>
    <s v="Ohio State"/>
    <n v="83"/>
    <n v="16"/>
    <s v="Mississippi Valley State"/>
    <n v="56"/>
    <x v="0"/>
  </r>
  <r>
    <n v="1992"/>
    <x v="5"/>
    <x v="3"/>
    <s v="Florida State"/>
    <n v="78"/>
    <n v="14"/>
    <s v="Montana"/>
    <n v="68"/>
    <x v="0"/>
  </r>
  <r>
    <n v="1992"/>
    <x v="5"/>
    <x v="5"/>
    <s v="Memphis"/>
    <n v="80"/>
    <n v="11"/>
    <s v="Pepperdine"/>
    <n v="70"/>
    <x v="0"/>
  </r>
  <r>
    <n v="1992"/>
    <x v="5"/>
    <x v="3"/>
    <s v="Arkansas"/>
    <n v="80"/>
    <n v="14"/>
    <s v="Murray St."/>
    <n v="69"/>
    <x v="0"/>
  </r>
  <r>
    <n v="1992"/>
    <x v="5"/>
    <x v="6"/>
    <s v="Georgia Tech"/>
    <n v="65"/>
    <n v="10"/>
    <s v="Houston"/>
    <n v="60"/>
    <x v="0"/>
  </r>
  <r>
    <n v="1992"/>
    <x v="5"/>
    <x v="5"/>
    <s v="Georgetown"/>
    <n v="75"/>
    <n v="11"/>
    <s v="South Florida"/>
    <n v="60"/>
    <x v="0"/>
  </r>
  <r>
    <n v="1992"/>
    <x v="5"/>
    <x v="2"/>
    <s v="Seton Hall"/>
    <n v="78"/>
    <n v="13"/>
    <s v="La Salle"/>
    <n v="76"/>
    <x v="0"/>
  </r>
  <r>
    <n v="1992"/>
    <x v="5"/>
    <x v="9"/>
    <s v="Missouri"/>
    <n v="89"/>
    <n v="12"/>
    <s v="West Virginia"/>
    <n v="78"/>
    <x v="0"/>
  </r>
  <r>
    <n v="1992"/>
    <x v="5"/>
    <x v="0"/>
    <s v="Duke"/>
    <n v="82"/>
    <n v="16"/>
    <s v="Campbell"/>
    <n v="56"/>
    <x v="0"/>
  </r>
  <r>
    <n v="1992"/>
    <x v="5"/>
    <x v="2"/>
    <s v="North Carolina"/>
    <n v="68"/>
    <n v="13"/>
    <s v="Miami (Ohio)"/>
    <n v="63"/>
    <x v="0"/>
  </r>
  <r>
    <n v="1992"/>
    <x v="5"/>
    <x v="10"/>
    <s v="Texas"/>
    <n v="92"/>
    <n v="9"/>
    <s v="Iowa"/>
    <n v="98"/>
    <x v="1"/>
  </r>
  <r>
    <n v="1992"/>
    <x v="5"/>
    <x v="9"/>
    <s v="Alabama"/>
    <n v="80"/>
    <n v="12"/>
    <s v="Stanford"/>
    <n v="75"/>
    <x v="0"/>
  </r>
  <r>
    <n v="1991"/>
    <x v="0"/>
    <x v="1"/>
    <s v="Duke"/>
    <n v="72"/>
    <n v="3"/>
    <s v="Kansas"/>
    <n v="65"/>
    <x v="0"/>
  </r>
  <r>
    <n v="1991"/>
    <x v="1"/>
    <x v="0"/>
    <s v="North Carolina"/>
    <n v="73"/>
    <n v="3"/>
    <s v="Kansas"/>
    <n v="79"/>
    <x v="1"/>
  </r>
  <r>
    <n v="1991"/>
    <x v="1"/>
    <x v="0"/>
    <s v="UNLV"/>
    <n v="77"/>
    <n v="2"/>
    <s v="Duke"/>
    <n v="79"/>
    <x v="1"/>
  </r>
  <r>
    <n v="1991"/>
    <x v="2"/>
    <x v="2"/>
    <s v="St. John's"/>
    <n v="61"/>
    <n v="2"/>
    <s v="Duke"/>
    <n v="78"/>
    <x v="1"/>
  </r>
  <r>
    <n v="1991"/>
    <x v="2"/>
    <x v="0"/>
    <s v="North Carolina"/>
    <n v="75"/>
    <n v="10"/>
    <s v="Temple"/>
    <n v="72"/>
    <x v="0"/>
  </r>
  <r>
    <n v="1991"/>
    <x v="2"/>
    <x v="0"/>
    <s v="Arkansas"/>
    <n v="81"/>
    <n v="3"/>
    <s v="Kansas"/>
    <n v="93"/>
    <x v="1"/>
  </r>
  <r>
    <n v="1991"/>
    <x v="2"/>
    <x v="0"/>
    <s v="UNLV"/>
    <n v="77"/>
    <n v="3"/>
    <s v="Seton Hall"/>
    <n v="65"/>
    <x v="0"/>
  </r>
  <r>
    <n v="1991"/>
    <x v="3"/>
    <x v="0"/>
    <s v="Ohio State"/>
    <n v="74"/>
    <n v="4"/>
    <s v="St. John's"/>
    <n v="91"/>
    <x v="1"/>
  </r>
  <r>
    <n v="1991"/>
    <x v="3"/>
    <x v="0"/>
    <s v="North Carolina"/>
    <n v="93"/>
    <n v="12"/>
    <s v="Eastern Michigan"/>
    <n v="67"/>
    <x v="0"/>
  </r>
  <r>
    <n v="1991"/>
    <x v="3"/>
    <x v="4"/>
    <s v="Connecticut"/>
    <n v="67"/>
    <n v="2"/>
    <s v="Duke"/>
    <n v="81"/>
    <x v="1"/>
  </r>
  <r>
    <n v="1991"/>
    <x v="3"/>
    <x v="3"/>
    <s v="Oklahoma State"/>
    <n v="63"/>
    <n v="10"/>
    <s v="Temple"/>
    <n v="72"/>
    <x v="1"/>
  </r>
  <r>
    <n v="1991"/>
    <x v="3"/>
    <x v="3"/>
    <s v="Kansas"/>
    <n v="83"/>
    <n v="2"/>
    <s v="Indiana"/>
    <n v="65"/>
    <x v="0"/>
  </r>
  <r>
    <n v="1991"/>
    <x v="3"/>
    <x v="0"/>
    <s v="Arkansas"/>
    <n v="93"/>
    <n v="4"/>
    <s v="Alabama"/>
    <n v="70"/>
    <x v="0"/>
  </r>
  <r>
    <n v="1991"/>
    <x v="3"/>
    <x v="0"/>
    <s v="UNLV"/>
    <n v="83"/>
    <n v="4"/>
    <s v="Utah"/>
    <n v="66"/>
    <x v="0"/>
  </r>
  <r>
    <n v="1991"/>
    <x v="3"/>
    <x v="3"/>
    <s v="Seton Hall"/>
    <n v="81"/>
    <n v="2"/>
    <s v="Arizona"/>
    <n v="77"/>
    <x v="0"/>
  </r>
  <r>
    <n v="1991"/>
    <x v="4"/>
    <x v="9"/>
    <s v="Michigan State"/>
    <n v="84"/>
    <n v="4"/>
    <s v="Utah"/>
    <n v="85"/>
    <x v="1"/>
  </r>
  <r>
    <n v="1991"/>
    <x v="4"/>
    <x v="0"/>
    <s v="Arkansas"/>
    <n v="97"/>
    <n v="8"/>
    <s v="Arizona State"/>
    <n v="90"/>
    <x v="0"/>
  </r>
  <r>
    <n v="1991"/>
    <x v="4"/>
    <x v="7"/>
    <s v="Eastern Michigan"/>
    <n v="71"/>
    <n v="13"/>
    <s v="Penn State"/>
    <n v="68"/>
    <x v="0"/>
  </r>
  <r>
    <n v="1991"/>
    <x v="4"/>
    <x v="0"/>
    <s v="North Carolina"/>
    <n v="84"/>
    <n v="9"/>
    <s v="Villanova"/>
    <n v="69"/>
    <x v="0"/>
  </r>
  <r>
    <n v="1991"/>
    <x v="4"/>
    <x v="9"/>
    <s v="Texas"/>
    <n v="76"/>
    <n v="4"/>
    <s v="St. John's"/>
    <n v="84"/>
    <x v="1"/>
  </r>
  <r>
    <n v="1991"/>
    <x v="4"/>
    <x v="0"/>
    <s v="Ohio State"/>
    <n v="65"/>
    <n v="8"/>
    <s v="Georgia Tech"/>
    <n v="61"/>
    <x v="0"/>
  </r>
  <r>
    <n v="1991"/>
    <x v="4"/>
    <x v="9"/>
    <s v="Wake Forest"/>
    <n v="88"/>
    <n v="4"/>
    <s v="Alabama"/>
    <n v="96"/>
    <x v="1"/>
  </r>
  <r>
    <n v="1991"/>
    <x v="4"/>
    <x v="0"/>
    <s v="UNLV"/>
    <n v="62"/>
    <n v="8"/>
    <s v="Georgetown"/>
    <n v="54"/>
    <x v="0"/>
  </r>
  <r>
    <n v="1991"/>
    <x v="4"/>
    <x v="4"/>
    <s v="Creighton"/>
    <n v="69"/>
    <n v="3"/>
    <s v="Seton Hall"/>
    <n v="81"/>
    <x v="1"/>
  </r>
  <r>
    <n v="1991"/>
    <x v="4"/>
    <x v="5"/>
    <s v="Pittsburgh"/>
    <n v="66"/>
    <n v="3"/>
    <s v="Kansas"/>
    <n v="77"/>
    <x v="1"/>
  </r>
  <r>
    <n v="1991"/>
    <x v="4"/>
    <x v="6"/>
    <s v="Florida State"/>
    <n v="60"/>
    <n v="2"/>
    <s v="Indiana"/>
    <n v="82"/>
    <x v="1"/>
  </r>
  <r>
    <n v="1991"/>
    <x v="4"/>
    <x v="5"/>
    <s v="North Carolina State"/>
    <n v="64"/>
    <n v="3"/>
    <s v="Oklahoma State"/>
    <n v="73"/>
    <x v="1"/>
  </r>
  <r>
    <n v="1991"/>
    <x v="4"/>
    <x v="8"/>
    <s v="Temple"/>
    <n v="77"/>
    <n v="15"/>
    <s v="Richmond"/>
    <n v="64"/>
    <x v="0"/>
  </r>
  <r>
    <n v="1991"/>
    <x v="4"/>
    <x v="4"/>
    <s v="Connecticut"/>
    <n v="66"/>
    <n v="14"/>
    <s v="Xavier"/>
    <n v="50"/>
    <x v="0"/>
  </r>
  <r>
    <n v="1991"/>
    <x v="4"/>
    <x v="6"/>
    <s v="Iowa"/>
    <n v="70"/>
    <n v="2"/>
    <s v="Duke"/>
    <n v="85"/>
    <x v="1"/>
  </r>
  <r>
    <n v="1991"/>
    <x v="4"/>
    <x v="8"/>
    <s v="Brigham Young"/>
    <n v="69"/>
    <n v="2"/>
    <s v="Arizona"/>
    <n v="81"/>
    <x v="1"/>
  </r>
  <r>
    <n v="1991"/>
    <x v="5"/>
    <x v="10"/>
    <s v="Princeton"/>
    <n v="48"/>
    <n v="9"/>
    <s v="Villanova"/>
    <n v="50"/>
    <x v="1"/>
  </r>
  <r>
    <n v="1991"/>
    <x v="5"/>
    <x v="9"/>
    <s v="Mississippi State"/>
    <n v="56"/>
    <n v="12"/>
    <s v="Eastern Michigan"/>
    <n v="76"/>
    <x v="1"/>
  </r>
  <r>
    <n v="1991"/>
    <x v="5"/>
    <x v="2"/>
    <s v="UCLA"/>
    <n v="69"/>
    <n v="13"/>
    <s v="Penn State"/>
    <n v="74"/>
    <x v="1"/>
  </r>
  <r>
    <n v="1991"/>
    <x v="5"/>
    <x v="9"/>
    <s v="Texas"/>
    <n v="73"/>
    <n v="12"/>
    <s v="St. Peter's"/>
    <n v="65"/>
    <x v="0"/>
  </r>
  <r>
    <n v="1991"/>
    <x v="5"/>
    <x v="10"/>
    <s v="Georgetown"/>
    <n v="70"/>
    <n v="9"/>
    <s v="Vanderbilt"/>
    <n v="60"/>
    <x v="0"/>
  </r>
  <r>
    <n v="1991"/>
    <x v="5"/>
    <x v="9"/>
    <s v="Michigan State"/>
    <n v="60"/>
    <n v="12"/>
    <s v="Wisconsin-Green Bay"/>
    <n v="58"/>
    <x v="0"/>
  </r>
  <r>
    <n v="1991"/>
    <x v="5"/>
    <x v="0"/>
    <s v="Ohio State"/>
    <n v="97"/>
    <n v="16"/>
    <s v="Towson"/>
    <n v="86"/>
    <x v="0"/>
  </r>
  <r>
    <n v="1991"/>
    <x v="5"/>
    <x v="0"/>
    <s v="Arkansas"/>
    <n v="117"/>
    <n v="16"/>
    <s v="Georgia State"/>
    <n v="76"/>
    <x v="0"/>
  </r>
  <r>
    <n v="1991"/>
    <x v="5"/>
    <x v="10"/>
    <s v="Arizona State"/>
    <n v="79"/>
    <n v="9"/>
    <s v="Rutgers"/>
    <n v="76"/>
    <x v="0"/>
  </r>
  <r>
    <n v="1991"/>
    <x v="5"/>
    <x v="9"/>
    <s v="Wake Forest"/>
    <n v="71"/>
    <n v="12"/>
    <s v="Louisiana Tech"/>
    <n v="65"/>
    <x v="0"/>
  </r>
  <r>
    <n v="1991"/>
    <x v="5"/>
    <x v="2"/>
    <s v="Alabama"/>
    <n v="89"/>
    <n v="13"/>
    <s v="Murray St."/>
    <n v="79"/>
    <x v="0"/>
  </r>
  <r>
    <n v="1991"/>
    <x v="5"/>
    <x v="2"/>
    <s v="Utah"/>
    <n v="82"/>
    <n v="13"/>
    <s v="South Alabama"/>
    <n v="72"/>
    <x v="0"/>
  </r>
  <r>
    <n v="1991"/>
    <x v="5"/>
    <x v="10"/>
    <s v="Georgia Tech"/>
    <n v="87"/>
    <n v="9"/>
    <s v="DePaul"/>
    <n v="70"/>
    <x v="0"/>
  </r>
  <r>
    <n v="1991"/>
    <x v="5"/>
    <x v="2"/>
    <s v="St. John's"/>
    <n v="75"/>
    <n v="13"/>
    <s v="Northern Illinois"/>
    <n v="68"/>
    <x v="0"/>
  </r>
  <r>
    <n v="1991"/>
    <x v="5"/>
    <x v="0"/>
    <s v="UNLV"/>
    <n v="99"/>
    <n v="16"/>
    <s v="Montana"/>
    <n v="65"/>
    <x v="0"/>
  </r>
  <r>
    <n v="1991"/>
    <x v="5"/>
    <x v="0"/>
    <s v="North Carolina"/>
    <n v="101"/>
    <n v="16"/>
    <s v="Northeastern"/>
    <n v="66"/>
    <x v="0"/>
  </r>
  <r>
    <n v="1991"/>
    <x v="5"/>
    <x v="1"/>
    <s v="Duke"/>
    <n v="102"/>
    <n v="15"/>
    <s v="Louisiana-Monroe"/>
    <n v="73"/>
    <x v="0"/>
  </r>
  <r>
    <n v="1991"/>
    <x v="5"/>
    <x v="5"/>
    <s v="New Mexico State"/>
    <n v="56"/>
    <n v="11"/>
    <s v="Creighton"/>
    <n v="64"/>
    <x v="1"/>
  </r>
  <r>
    <n v="1991"/>
    <x v="5"/>
    <x v="3"/>
    <s v="Seton Hall"/>
    <n v="71"/>
    <n v="14"/>
    <s v="Pepperdine"/>
    <n v="51"/>
    <x v="0"/>
  </r>
  <r>
    <n v="1991"/>
    <x v="5"/>
    <x v="6"/>
    <s v="Virginia"/>
    <n v="48"/>
    <n v="10"/>
    <s v="Brigham Young"/>
    <n v="61"/>
    <x v="1"/>
  </r>
  <r>
    <n v="1991"/>
    <x v="5"/>
    <x v="1"/>
    <s v="Arizona"/>
    <n v="93"/>
    <n v="15"/>
    <s v="St. Francis (Pa.)"/>
    <n v="80"/>
    <x v="0"/>
  </r>
  <r>
    <n v="1991"/>
    <x v="5"/>
    <x v="5"/>
    <s v="LSU"/>
    <n v="62"/>
    <n v="11"/>
    <s v="Connecticut"/>
    <n v="79"/>
    <x v="1"/>
  </r>
  <r>
    <n v="1991"/>
    <x v="5"/>
    <x v="3"/>
    <s v="Nebraska"/>
    <n v="84"/>
    <n v="14"/>
    <s v="Xavier"/>
    <n v="89"/>
    <x v="1"/>
  </r>
  <r>
    <n v="1991"/>
    <x v="5"/>
    <x v="6"/>
    <s v="Iowa"/>
    <n v="76"/>
    <n v="10"/>
    <s v="East Tennessee State"/>
    <n v="73"/>
    <x v="0"/>
  </r>
  <r>
    <n v="1991"/>
    <x v="5"/>
    <x v="5"/>
    <s v="North Carolina State"/>
    <n v="114"/>
    <n v="11"/>
    <s v="Southern Mississippi"/>
    <n v="85"/>
    <x v="0"/>
  </r>
  <r>
    <n v="1991"/>
    <x v="5"/>
    <x v="3"/>
    <s v="Oklahoma State"/>
    <n v="67"/>
    <n v="14"/>
    <s v="New Mexico"/>
    <n v="54"/>
    <x v="0"/>
  </r>
  <r>
    <n v="1991"/>
    <x v="5"/>
    <x v="6"/>
    <s v="Purdue"/>
    <n v="63"/>
    <n v="10"/>
    <s v="Temple"/>
    <n v="80"/>
    <x v="1"/>
  </r>
  <r>
    <n v="1991"/>
    <x v="5"/>
    <x v="1"/>
    <s v="Syracuse"/>
    <n v="69"/>
    <n v="15"/>
    <s v="Richmond"/>
    <n v="73"/>
    <x v="1"/>
  </r>
  <r>
    <n v="1991"/>
    <x v="5"/>
    <x v="5"/>
    <s v="Pittsburgh"/>
    <n v="76"/>
    <n v="11"/>
    <s v="Georgia"/>
    <n v="68"/>
    <x v="0"/>
  </r>
  <r>
    <n v="1991"/>
    <x v="5"/>
    <x v="3"/>
    <s v="Kansas"/>
    <n v="55"/>
    <n v="14"/>
    <s v="New Orleans"/>
    <n v="49"/>
    <x v="0"/>
  </r>
  <r>
    <n v="1991"/>
    <x v="5"/>
    <x v="6"/>
    <s v="Florida State"/>
    <n v="75"/>
    <n v="10"/>
    <s v="Southern California"/>
    <n v="72"/>
    <x v="0"/>
  </r>
  <r>
    <n v="1991"/>
    <x v="5"/>
    <x v="1"/>
    <s v="Indiana"/>
    <n v="79"/>
    <n v="15"/>
    <s v="Coastal Carolina"/>
    <n v="69"/>
    <x v="0"/>
  </r>
  <r>
    <n v="1990"/>
    <x v="0"/>
    <x v="0"/>
    <s v="UNLV"/>
    <n v="103"/>
    <n v="3"/>
    <s v="Duke"/>
    <n v="73"/>
    <x v="0"/>
  </r>
  <r>
    <n v="1990"/>
    <x v="1"/>
    <x v="3"/>
    <s v="Duke"/>
    <n v="97"/>
    <n v="4"/>
    <s v="Arkansas"/>
    <n v="83"/>
    <x v="0"/>
  </r>
  <r>
    <n v="1990"/>
    <x v="1"/>
    <x v="2"/>
    <s v="Georgia Tech"/>
    <n v="81"/>
    <n v="1"/>
    <s v="UNLV"/>
    <n v="90"/>
    <x v="1"/>
  </r>
  <r>
    <n v="1990"/>
    <x v="2"/>
    <x v="0"/>
    <s v="UNLV"/>
    <n v="131"/>
    <n v="11"/>
    <s v="Loyola Marymount"/>
    <n v="101"/>
    <x v="0"/>
  </r>
  <r>
    <n v="1990"/>
    <x v="2"/>
    <x v="2"/>
    <s v="Georgia Tech"/>
    <n v="93"/>
    <n v="6"/>
    <s v="Minnesota"/>
    <n v="91"/>
    <x v="0"/>
  </r>
  <r>
    <n v="1990"/>
    <x v="2"/>
    <x v="0"/>
    <s v="Connecticut"/>
    <n v="78"/>
    <n v="3"/>
    <s v="Duke"/>
    <n v="79"/>
    <x v="1"/>
  </r>
  <r>
    <n v="1990"/>
    <x v="2"/>
    <x v="2"/>
    <s v="Arkansas"/>
    <n v="88"/>
    <n v="10"/>
    <s v="Texas"/>
    <n v="85"/>
    <x v="0"/>
  </r>
  <r>
    <n v="1990"/>
    <x v="3"/>
    <x v="0"/>
    <s v="UNLV"/>
    <n v="69"/>
    <n v="12"/>
    <s v="Ball State"/>
    <n v="67"/>
    <x v="0"/>
  </r>
  <r>
    <n v="1990"/>
    <x v="3"/>
    <x v="4"/>
    <s v="Loyola Marymount"/>
    <n v="62"/>
    <n v="7"/>
    <s v="Alabama"/>
    <n v="60"/>
    <x v="0"/>
  </r>
  <r>
    <n v="1990"/>
    <x v="3"/>
    <x v="5"/>
    <s v="Minnesota"/>
    <n v="82"/>
    <n v="2"/>
    <s v="Syracuse"/>
    <n v="75"/>
    <x v="0"/>
  </r>
  <r>
    <n v="1990"/>
    <x v="3"/>
    <x v="0"/>
    <s v="Michigan State"/>
    <n v="80"/>
    <n v="4"/>
    <s v="Georgia Tech"/>
    <n v="81"/>
    <x v="1"/>
  </r>
  <r>
    <n v="1990"/>
    <x v="3"/>
    <x v="5"/>
    <s v="Xavier"/>
    <n v="89"/>
    <n v="10"/>
    <s v="Texas"/>
    <n v="102"/>
    <x v="1"/>
  </r>
  <r>
    <n v="1990"/>
    <x v="3"/>
    <x v="3"/>
    <s v="Duke"/>
    <n v="90"/>
    <n v="7"/>
    <s v="UCLA"/>
    <n v="81"/>
    <x v="0"/>
  </r>
  <r>
    <n v="1990"/>
    <x v="3"/>
    <x v="0"/>
    <s v="Connecticut"/>
    <n v="71"/>
    <n v="5"/>
    <s v="Clemson"/>
    <n v="70"/>
    <x v="0"/>
  </r>
  <r>
    <n v="1990"/>
    <x v="3"/>
    <x v="10"/>
    <s v="North Carolina"/>
    <n v="73"/>
    <n v="4"/>
    <s v="Arkansas"/>
    <n v="96"/>
    <x v="1"/>
  </r>
  <r>
    <n v="1990"/>
    <x v="4"/>
    <x v="8"/>
    <s v="Texas"/>
    <n v="73"/>
    <n v="2"/>
    <s v="Purdue"/>
    <n v="72"/>
    <x v="0"/>
  </r>
  <r>
    <n v="1990"/>
    <x v="4"/>
    <x v="5"/>
    <s v="Xavier"/>
    <n v="74"/>
    <n v="3"/>
    <s v="Georgetown"/>
    <n v="71"/>
    <x v="0"/>
  </r>
  <r>
    <n v="1990"/>
    <x v="4"/>
    <x v="6"/>
    <s v="UCLA"/>
    <n v="71"/>
    <n v="2"/>
    <s v="Kansas"/>
    <n v="70"/>
    <x v="0"/>
  </r>
  <r>
    <n v="1990"/>
    <x v="4"/>
    <x v="5"/>
    <s v="St. John's"/>
    <n v="72"/>
    <n v="3"/>
    <s v="Duke"/>
    <n v="76"/>
    <x v="1"/>
  </r>
  <r>
    <n v="1990"/>
    <x v="4"/>
    <x v="6"/>
    <s v="Alabama"/>
    <n v="77"/>
    <n v="2"/>
    <s v="Arizona"/>
    <n v="55"/>
    <x v="0"/>
  </r>
  <r>
    <n v="1990"/>
    <x v="4"/>
    <x v="6"/>
    <s v="Virginia"/>
    <n v="61"/>
    <n v="2"/>
    <s v="Syracuse"/>
    <n v="63"/>
    <x v="1"/>
  </r>
  <r>
    <n v="1990"/>
    <x v="4"/>
    <x v="4"/>
    <s v="Loyola Marymount"/>
    <n v="149"/>
    <n v="3"/>
    <s v="Michigan"/>
    <n v="115"/>
    <x v="0"/>
  </r>
  <r>
    <n v="1990"/>
    <x v="4"/>
    <x v="0"/>
    <s v="UNLV"/>
    <n v="76"/>
    <n v="8"/>
    <s v="Ohio State"/>
    <n v="65"/>
    <x v="0"/>
  </r>
  <r>
    <n v="1990"/>
    <x v="4"/>
    <x v="5"/>
    <s v="Minnesota"/>
    <n v="81"/>
    <n v="14"/>
    <s v="Northern Iowa"/>
    <n v="78"/>
    <x v="0"/>
  </r>
  <r>
    <n v="1990"/>
    <x v="4"/>
    <x v="9"/>
    <s v="LSU"/>
    <n v="91"/>
    <n v="4"/>
    <s v="Georgia Tech"/>
    <n v="94"/>
    <x v="1"/>
  </r>
  <r>
    <n v="1990"/>
    <x v="4"/>
    <x v="7"/>
    <s v="Ball State"/>
    <n v="62"/>
    <n v="4"/>
    <s v="Louisville"/>
    <n v="60"/>
    <x v="0"/>
  </r>
  <r>
    <n v="1990"/>
    <x v="4"/>
    <x v="0"/>
    <s v="Connecticut"/>
    <n v="74"/>
    <n v="9"/>
    <s v="California"/>
    <n v="54"/>
    <x v="0"/>
  </r>
  <r>
    <n v="1990"/>
    <x v="4"/>
    <x v="9"/>
    <s v="Clemson"/>
    <n v="79"/>
    <n v="4"/>
    <s v="La Salle"/>
    <n v="75"/>
    <x v="0"/>
  </r>
  <r>
    <n v="1990"/>
    <x v="4"/>
    <x v="0"/>
    <s v="Oklahoma"/>
    <n v="77"/>
    <n v="8"/>
    <s v="North Carolina"/>
    <n v="79"/>
    <x v="1"/>
  </r>
  <r>
    <n v="1990"/>
    <x v="4"/>
    <x v="7"/>
    <s v="Dayton"/>
    <n v="84"/>
    <n v="4"/>
    <s v="Arkansas"/>
    <n v="86"/>
    <x v="1"/>
  </r>
  <r>
    <n v="1990"/>
    <x v="4"/>
    <x v="0"/>
    <s v="Michigan State"/>
    <n v="62"/>
    <n v="9"/>
    <s v="UC Santa Barbara"/>
    <n v="58"/>
    <x v="0"/>
  </r>
  <r>
    <n v="1990"/>
    <x v="5"/>
    <x v="3"/>
    <s v="Michigan"/>
    <n v="76"/>
    <n v="14"/>
    <s v="Illinois State"/>
    <n v="70"/>
    <x v="0"/>
  </r>
  <r>
    <n v="1990"/>
    <x v="5"/>
    <x v="6"/>
    <s v="Alabama"/>
    <n v="71"/>
    <n v="10"/>
    <s v="Colorado State"/>
    <n v="54"/>
    <x v="0"/>
  </r>
  <r>
    <n v="1990"/>
    <x v="5"/>
    <x v="1"/>
    <s v="Kansas"/>
    <n v="79"/>
    <n v="15"/>
    <s v="Robert Morris"/>
    <n v="71"/>
    <x v="0"/>
  </r>
  <r>
    <n v="1990"/>
    <x v="5"/>
    <x v="5"/>
    <s v="Xavier"/>
    <n v="87"/>
    <n v="11"/>
    <s v="Kansas State"/>
    <n v="79"/>
    <x v="0"/>
  </r>
  <r>
    <n v="1990"/>
    <x v="5"/>
    <x v="5"/>
    <s v="New Mexico State"/>
    <n v="92"/>
    <n v="11"/>
    <s v="Loyola Marymount"/>
    <n v="111"/>
    <x v="1"/>
  </r>
  <r>
    <n v="1990"/>
    <x v="5"/>
    <x v="3"/>
    <s v="Georgetown"/>
    <n v="70"/>
    <n v="14"/>
    <s v="Texas Southern"/>
    <n v="52"/>
    <x v="0"/>
  </r>
  <r>
    <n v="1990"/>
    <x v="5"/>
    <x v="6"/>
    <s v="Georgia"/>
    <n v="88"/>
    <n v="10"/>
    <s v="Texas"/>
    <n v="100"/>
    <x v="1"/>
  </r>
  <r>
    <n v="1990"/>
    <x v="5"/>
    <x v="1"/>
    <s v="Arizona"/>
    <n v="79"/>
    <n v="15"/>
    <s v="South Florida"/>
    <n v="67"/>
    <x v="0"/>
  </r>
  <r>
    <n v="1990"/>
    <x v="5"/>
    <x v="1"/>
    <s v="Syracuse"/>
    <n v="70"/>
    <n v="15"/>
    <s v="Coppin State"/>
    <n v="48"/>
    <x v="0"/>
  </r>
  <r>
    <n v="1990"/>
    <x v="5"/>
    <x v="6"/>
    <s v="Virginia"/>
    <n v="75"/>
    <n v="10"/>
    <s v="Notre Dame"/>
    <n v="67"/>
    <x v="0"/>
  </r>
  <r>
    <n v="1990"/>
    <x v="5"/>
    <x v="3"/>
    <s v="Missouri"/>
    <n v="71"/>
    <n v="14"/>
    <s v="Northern Iowa"/>
    <n v="74"/>
    <x v="1"/>
  </r>
  <r>
    <n v="1990"/>
    <x v="5"/>
    <x v="5"/>
    <s v="Minnesota"/>
    <n v="64"/>
    <n v="11"/>
    <s v="UTEP"/>
    <n v="61"/>
    <x v="0"/>
  </r>
  <r>
    <n v="1990"/>
    <x v="5"/>
    <x v="5"/>
    <s v="St. John's"/>
    <n v="81"/>
    <n v="11"/>
    <s v="Temple"/>
    <n v="65"/>
    <x v="0"/>
  </r>
  <r>
    <n v="1990"/>
    <x v="5"/>
    <x v="3"/>
    <s v="Duke"/>
    <n v="81"/>
    <n v="14"/>
    <s v="Richmond"/>
    <n v="46"/>
    <x v="0"/>
  </r>
  <r>
    <n v="1990"/>
    <x v="5"/>
    <x v="6"/>
    <s v="UCLA"/>
    <n v="68"/>
    <n v="10"/>
    <s v="Alabama-Birmingham"/>
    <n v="56"/>
    <x v="0"/>
  </r>
  <r>
    <n v="1990"/>
    <x v="5"/>
    <x v="1"/>
    <s v="Purdue"/>
    <n v="75"/>
    <n v="15"/>
    <s v="Louisiana-Monroe"/>
    <n v="63"/>
    <x v="0"/>
  </r>
  <r>
    <n v="1990"/>
    <x v="5"/>
    <x v="10"/>
    <s v="Ohio State"/>
    <n v="84"/>
    <n v="9"/>
    <s v="Providence"/>
    <n v="83"/>
    <x v="0"/>
  </r>
  <r>
    <n v="1990"/>
    <x v="5"/>
    <x v="2"/>
    <s v="Louisville"/>
    <n v="78"/>
    <n v="13"/>
    <s v="Idaho"/>
    <n v="59"/>
    <x v="0"/>
  </r>
  <r>
    <n v="1990"/>
    <x v="5"/>
    <x v="10"/>
    <s v="Houston"/>
    <n v="66"/>
    <n v="9"/>
    <s v="UC Santa Barbara"/>
    <n v="70"/>
    <x v="1"/>
  </r>
  <r>
    <n v="1990"/>
    <x v="5"/>
    <x v="9"/>
    <s v="Illinois"/>
    <n v="86"/>
    <n v="12"/>
    <s v="Dayton"/>
    <n v="88"/>
    <x v="1"/>
  </r>
  <r>
    <n v="1990"/>
    <x v="5"/>
    <x v="2"/>
    <s v="Arkansas"/>
    <n v="68"/>
    <n v="13"/>
    <s v="Princeton"/>
    <n v="64"/>
    <x v="0"/>
  </r>
  <r>
    <n v="1990"/>
    <x v="5"/>
    <x v="10"/>
    <s v="North Carolina"/>
    <n v="83"/>
    <n v="9"/>
    <s v="Missouri State"/>
    <n v="70"/>
    <x v="0"/>
  </r>
  <r>
    <n v="1990"/>
    <x v="5"/>
    <x v="0"/>
    <s v="Oklahoma"/>
    <n v="77"/>
    <n v="16"/>
    <s v="Towson"/>
    <n v="68"/>
    <x v="0"/>
  </r>
  <r>
    <n v="1990"/>
    <x v="5"/>
    <x v="2"/>
    <s v="La Salle"/>
    <n v="79"/>
    <n v="13"/>
    <s v="Southern Mississippi"/>
    <n v="63"/>
    <x v="0"/>
  </r>
  <r>
    <n v="1990"/>
    <x v="5"/>
    <x v="9"/>
    <s v="Clemson"/>
    <n v="49"/>
    <n v="12"/>
    <s v="Brigham Young"/>
    <n v="47"/>
    <x v="0"/>
  </r>
  <r>
    <n v="1990"/>
    <x v="5"/>
    <x v="10"/>
    <s v="Indiana"/>
    <n v="63"/>
    <n v="9"/>
    <s v="California"/>
    <n v="65"/>
    <x v="1"/>
  </r>
  <r>
    <n v="1990"/>
    <x v="5"/>
    <x v="0"/>
    <s v="Michigan State"/>
    <n v="75"/>
    <n v="16"/>
    <s v="Murray St."/>
    <n v="71"/>
    <x v="0"/>
  </r>
  <r>
    <n v="1990"/>
    <x v="5"/>
    <x v="9"/>
    <s v="LSU"/>
    <n v="70"/>
    <n v="12"/>
    <s v="Villanova"/>
    <n v="63"/>
    <x v="0"/>
  </r>
  <r>
    <n v="1990"/>
    <x v="5"/>
    <x v="2"/>
    <s v="Georgia Tech"/>
    <n v="99"/>
    <n v="13"/>
    <s v="East Tennessee State"/>
    <n v="83"/>
    <x v="0"/>
  </r>
  <r>
    <n v="1990"/>
    <x v="5"/>
    <x v="0"/>
    <s v="Connecticut"/>
    <n v="76"/>
    <n v="16"/>
    <s v="Boston University"/>
    <n v="52"/>
    <x v="0"/>
  </r>
  <r>
    <n v="1990"/>
    <x v="5"/>
    <x v="0"/>
    <s v="UNLV"/>
    <n v="102"/>
    <n v="16"/>
    <s v="Arkansas-Little Rock"/>
    <n v="72"/>
    <x v="0"/>
  </r>
  <r>
    <n v="1990"/>
    <x v="5"/>
    <x v="9"/>
    <s v="Oregon State"/>
    <n v="53"/>
    <n v="12"/>
    <s v="Ball State"/>
    <n v="54"/>
    <x v="1"/>
  </r>
  <r>
    <n v="1989"/>
    <x v="0"/>
    <x v="3"/>
    <s v="Michigan"/>
    <n v="80"/>
    <n v="3"/>
    <s v="Seton Hall"/>
    <n v="79"/>
    <x v="0"/>
  </r>
  <r>
    <n v="1989"/>
    <x v="1"/>
    <x v="0"/>
    <s v="Illinois"/>
    <n v="81"/>
    <n v="3"/>
    <s v="Michigan"/>
    <n v="83"/>
    <x v="1"/>
  </r>
  <r>
    <n v="1989"/>
    <x v="1"/>
    <x v="1"/>
    <s v="Duke"/>
    <n v="78"/>
    <n v="3"/>
    <s v="Seton Hall"/>
    <n v="95"/>
    <x v="1"/>
  </r>
  <r>
    <n v="1989"/>
    <x v="2"/>
    <x v="0"/>
    <s v="Georgetown"/>
    <n v="77"/>
    <n v="2"/>
    <s v="Duke"/>
    <n v="85"/>
    <x v="1"/>
  </r>
  <r>
    <n v="1989"/>
    <x v="2"/>
    <x v="0"/>
    <s v="Illinois"/>
    <n v="89"/>
    <n v="2"/>
    <s v="Syracuse"/>
    <n v="86"/>
    <x v="0"/>
  </r>
  <r>
    <n v="1989"/>
    <x v="2"/>
    <x v="2"/>
    <s v="UNLV"/>
    <n v="61"/>
    <n v="3"/>
    <s v="Seton Hall"/>
    <n v="84"/>
    <x v="1"/>
  </r>
  <r>
    <n v="1989"/>
    <x v="2"/>
    <x v="9"/>
    <s v="Virginia"/>
    <n v="65"/>
    <n v="3"/>
    <s v="Michigan"/>
    <n v="102"/>
    <x v="1"/>
  </r>
  <r>
    <n v="1989"/>
    <x v="3"/>
    <x v="4"/>
    <s v="Minnesota"/>
    <n v="70"/>
    <n v="2"/>
    <s v="Duke"/>
    <n v="87"/>
    <x v="1"/>
  </r>
  <r>
    <n v="1989"/>
    <x v="3"/>
    <x v="3"/>
    <s v="Missouri"/>
    <n v="80"/>
    <n v="2"/>
    <s v="Syracuse"/>
    <n v="83"/>
    <x v="1"/>
  </r>
  <r>
    <n v="1989"/>
    <x v="3"/>
    <x v="0"/>
    <s v="Illinois"/>
    <n v="83"/>
    <n v="4"/>
    <s v="Louisville"/>
    <n v="69"/>
    <x v="0"/>
  </r>
  <r>
    <n v="1989"/>
    <x v="3"/>
    <x v="0"/>
    <s v="Georgetown"/>
    <n v="69"/>
    <n v="5"/>
    <s v="North Carolina State"/>
    <n v="61"/>
    <x v="0"/>
  </r>
  <r>
    <n v="1989"/>
    <x v="3"/>
    <x v="0"/>
    <s v="Arizona"/>
    <n v="67"/>
    <n v="4"/>
    <s v="UNLV"/>
    <n v="68"/>
    <x v="1"/>
  </r>
  <r>
    <n v="1989"/>
    <x v="3"/>
    <x v="3"/>
    <s v="Michigan"/>
    <n v="92"/>
    <n v="2"/>
    <s v="North Carolina"/>
    <n v="87"/>
    <x v="0"/>
  </r>
  <r>
    <n v="1989"/>
    <x v="3"/>
    <x v="0"/>
    <s v="Oklahoma"/>
    <n v="80"/>
    <n v="5"/>
    <s v="Virginia"/>
    <n v="86"/>
    <x v="1"/>
  </r>
  <r>
    <n v="1989"/>
    <x v="3"/>
    <x v="3"/>
    <s v="Seton Hall"/>
    <n v="78"/>
    <n v="2"/>
    <s v="Indiana"/>
    <n v="65"/>
    <x v="0"/>
  </r>
  <r>
    <n v="1989"/>
    <x v="4"/>
    <x v="6"/>
    <s v="UCLA"/>
    <n v="81"/>
    <n v="2"/>
    <s v="North Carolina"/>
    <n v="88"/>
    <x v="1"/>
  </r>
  <r>
    <n v="1989"/>
    <x v="4"/>
    <x v="4"/>
    <s v="Texas"/>
    <n v="89"/>
    <n v="3"/>
    <s v="Missouri"/>
    <n v="108"/>
    <x v="1"/>
  </r>
  <r>
    <n v="1989"/>
    <x v="4"/>
    <x v="4"/>
    <s v="South Alabama"/>
    <n v="82"/>
    <n v="3"/>
    <s v="Michigan"/>
    <n v="91"/>
    <x v="1"/>
  </r>
  <r>
    <n v="1989"/>
    <x v="4"/>
    <x v="9"/>
    <s v="North Carolina State"/>
    <n v="102"/>
    <n v="4"/>
    <s v="Iowa"/>
    <n v="96"/>
    <x v="0"/>
  </r>
  <r>
    <n v="1989"/>
    <x v="4"/>
    <x v="8"/>
    <s v="Colorado State"/>
    <n v="50"/>
    <n v="2"/>
    <s v="Syracuse"/>
    <n v="65"/>
    <x v="1"/>
  </r>
  <r>
    <n v="1989"/>
    <x v="4"/>
    <x v="0"/>
    <s v="Georgetown"/>
    <n v="81"/>
    <n v="9"/>
    <s v="Notre Dame"/>
    <n v="74"/>
    <x v="0"/>
  </r>
  <r>
    <n v="1989"/>
    <x v="4"/>
    <x v="4"/>
    <s v="Evansville"/>
    <n v="73"/>
    <n v="3"/>
    <s v="Seton Hall"/>
    <n v="87"/>
    <x v="1"/>
  </r>
  <r>
    <n v="1989"/>
    <x v="4"/>
    <x v="6"/>
    <s v="UTEP"/>
    <n v="69"/>
    <n v="2"/>
    <s v="Indiana"/>
    <n v="92"/>
    <x v="1"/>
  </r>
  <r>
    <n v="1989"/>
    <x v="4"/>
    <x v="0"/>
    <s v="Illinois"/>
    <n v="72"/>
    <n v="9"/>
    <s v="Ball State"/>
    <n v="60"/>
    <x v="0"/>
  </r>
  <r>
    <n v="1989"/>
    <x v="4"/>
    <x v="7"/>
    <s v="DePaul"/>
    <n v="70"/>
    <n v="4"/>
    <s v="UNLV"/>
    <n v="85"/>
    <x v="1"/>
  </r>
  <r>
    <n v="1989"/>
    <x v="4"/>
    <x v="0"/>
    <s v="Arizona"/>
    <n v="94"/>
    <n v="9"/>
    <s v="Clemson"/>
    <n v="68"/>
    <x v="0"/>
  </r>
  <r>
    <n v="1989"/>
    <x v="4"/>
    <x v="6"/>
    <s v="West Virginia"/>
    <n v="63"/>
    <n v="2"/>
    <s v="Duke"/>
    <n v="70"/>
    <x v="1"/>
  </r>
  <r>
    <n v="1989"/>
    <x v="4"/>
    <x v="4"/>
    <s v="Minnesota"/>
    <n v="80"/>
    <n v="14"/>
    <s v="Siena"/>
    <n v="67"/>
    <x v="0"/>
  </r>
  <r>
    <n v="1989"/>
    <x v="4"/>
    <x v="9"/>
    <s v="Virginia"/>
    <n v="104"/>
    <n v="13"/>
    <s v="Middle Tennessee State"/>
    <n v="88"/>
    <x v="0"/>
  </r>
  <r>
    <n v="1989"/>
    <x v="4"/>
    <x v="0"/>
    <s v="Oklahoma"/>
    <n v="124"/>
    <n v="9"/>
    <s v="Louisiana Tech"/>
    <n v="81"/>
    <x v="0"/>
  </r>
  <r>
    <n v="1989"/>
    <x v="4"/>
    <x v="9"/>
    <s v="Arkansas"/>
    <n v="84"/>
    <n v="4"/>
    <s v="Louisville"/>
    <n v="93"/>
    <x v="1"/>
  </r>
  <r>
    <n v="1989"/>
    <x v="5"/>
    <x v="3"/>
    <s v="Michigan"/>
    <n v="92"/>
    <n v="14"/>
    <s v="Xavier"/>
    <n v="87"/>
    <x v="0"/>
  </r>
  <r>
    <n v="1989"/>
    <x v="5"/>
    <x v="5"/>
    <s v="Georgia Tech"/>
    <n v="70"/>
    <n v="11"/>
    <s v="Texas"/>
    <n v="76"/>
    <x v="1"/>
  </r>
  <r>
    <n v="1989"/>
    <x v="5"/>
    <x v="3"/>
    <s v="Missouri"/>
    <n v="85"/>
    <n v="14"/>
    <s v="Creighton"/>
    <n v="69"/>
    <x v="0"/>
  </r>
  <r>
    <n v="1989"/>
    <x v="5"/>
    <x v="6"/>
    <s v="Florida"/>
    <n v="46"/>
    <n v="10"/>
    <s v="Colorado State"/>
    <n v="68"/>
    <x v="1"/>
  </r>
  <r>
    <n v="1989"/>
    <x v="5"/>
    <x v="9"/>
    <s v="North Carolina State"/>
    <n v="81"/>
    <n v="12"/>
    <s v="South Carolina"/>
    <n v="66"/>
    <x v="0"/>
  </r>
  <r>
    <n v="1989"/>
    <x v="5"/>
    <x v="1"/>
    <s v="Syracuse"/>
    <n v="104"/>
    <n v="15"/>
    <s v="Bucknell"/>
    <n v="81"/>
    <x v="0"/>
  </r>
  <r>
    <n v="1989"/>
    <x v="5"/>
    <x v="5"/>
    <s v="Alabama"/>
    <n v="84"/>
    <n v="11"/>
    <s v="South Alabama"/>
    <n v="86"/>
    <x v="1"/>
  </r>
  <r>
    <n v="1989"/>
    <x v="5"/>
    <x v="1"/>
    <s v="Indiana"/>
    <n v="99"/>
    <n v="15"/>
    <s v="George Mason"/>
    <n v="85"/>
    <x v="0"/>
  </r>
  <r>
    <n v="1989"/>
    <x v="5"/>
    <x v="5"/>
    <s v="Oregon State"/>
    <n v="90"/>
    <n v="11"/>
    <s v="Evansville"/>
    <n v="94"/>
    <x v="1"/>
  </r>
  <r>
    <n v="1989"/>
    <x v="5"/>
    <x v="6"/>
    <s v="UTEP"/>
    <n v="85"/>
    <n v="10"/>
    <s v="LSU"/>
    <n v="74"/>
    <x v="0"/>
  </r>
  <r>
    <n v="1989"/>
    <x v="5"/>
    <x v="3"/>
    <s v="Seton Hall"/>
    <n v="60"/>
    <n v="14"/>
    <s v="Missouri State"/>
    <n v="51"/>
    <x v="0"/>
  </r>
  <r>
    <n v="1989"/>
    <x v="5"/>
    <x v="2"/>
    <s v="Iowa"/>
    <n v="87"/>
    <n v="13"/>
    <s v="Rutgers"/>
    <n v="73"/>
    <x v="0"/>
  </r>
  <r>
    <n v="1989"/>
    <x v="5"/>
    <x v="10"/>
    <s v="Vanderbilt"/>
    <n v="65"/>
    <n v="9"/>
    <s v="Notre Dame"/>
    <n v="81"/>
    <x v="1"/>
  </r>
  <r>
    <n v="1989"/>
    <x v="5"/>
    <x v="0"/>
    <s v="Georgetown"/>
    <n v="50"/>
    <n v="16"/>
    <s v="Princeton"/>
    <n v="49"/>
    <x v="0"/>
  </r>
  <r>
    <n v="1989"/>
    <x v="5"/>
    <x v="1"/>
    <s v="North Carolina"/>
    <n v="93"/>
    <n v="15"/>
    <s v="Southern"/>
    <n v="79"/>
    <x v="0"/>
  </r>
  <r>
    <n v="1989"/>
    <x v="5"/>
    <x v="6"/>
    <s v="UCLA"/>
    <n v="84"/>
    <n v="10"/>
    <s v="Iowa State"/>
    <n v="74"/>
    <x v="0"/>
  </r>
  <r>
    <n v="1989"/>
    <x v="5"/>
    <x v="5"/>
    <s v="Kansas State"/>
    <n v="75"/>
    <n v="11"/>
    <s v="Minnesota"/>
    <n v="86"/>
    <x v="1"/>
  </r>
  <r>
    <n v="1989"/>
    <x v="5"/>
    <x v="2"/>
    <s v="UNLV"/>
    <n v="68"/>
    <n v="13"/>
    <s v="Idaho"/>
    <n v="56"/>
    <x v="0"/>
  </r>
  <r>
    <n v="1989"/>
    <x v="5"/>
    <x v="9"/>
    <s v="Memphis"/>
    <n v="63"/>
    <n v="12"/>
    <s v="DePaul"/>
    <n v="66"/>
    <x v="1"/>
  </r>
  <r>
    <n v="1989"/>
    <x v="5"/>
    <x v="10"/>
    <s v="St. Mary's (Cal.)"/>
    <n v="70"/>
    <n v="9"/>
    <s v="Clemson"/>
    <n v="83"/>
    <x v="1"/>
  </r>
  <r>
    <n v="1989"/>
    <x v="5"/>
    <x v="0"/>
    <s v="Arizona"/>
    <n v="94"/>
    <n v="16"/>
    <s v="Robert Morris"/>
    <n v="60"/>
    <x v="0"/>
  </r>
  <r>
    <n v="1989"/>
    <x v="5"/>
    <x v="1"/>
    <s v="Duke"/>
    <n v="90"/>
    <n v="15"/>
    <s v="South Carolina State"/>
    <n v="69"/>
    <x v="0"/>
  </r>
  <r>
    <n v="1989"/>
    <x v="5"/>
    <x v="6"/>
    <s v="West Virginia"/>
    <n v="84"/>
    <n v="10"/>
    <s v="Tennessee"/>
    <n v="68"/>
    <x v="0"/>
  </r>
  <r>
    <n v="1989"/>
    <x v="5"/>
    <x v="3"/>
    <s v="Stanford"/>
    <n v="78"/>
    <n v="14"/>
    <s v="Siena"/>
    <n v="80"/>
    <x v="1"/>
  </r>
  <r>
    <n v="1989"/>
    <x v="5"/>
    <x v="2"/>
    <s v="Florida State"/>
    <n v="83"/>
    <n v="13"/>
    <s v="Middle Tennessee State"/>
    <n v="97"/>
    <x v="1"/>
  </r>
  <r>
    <n v="1989"/>
    <x v="5"/>
    <x v="9"/>
    <s v="Virginia"/>
    <n v="100"/>
    <n v="12"/>
    <s v="Providence"/>
    <n v="97"/>
    <x v="0"/>
  </r>
  <r>
    <n v="1989"/>
    <x v="5"/>
    <x v="10"/>
    <s v="La Salle"/>
    <n v="74"/>
    <n v="9"/>
    <s v="Louisiana Tech"/>
    <n v="83"/>
    <x v="1"/>
  </r>
  <r>
    <n v="1989"/>
    <x v="5"/>
    <x v="0"/>
    <s v="Oklahoma"/>
    <n v="72"/>
    <n v="16"/>
    <s v="East Tennessee State"/>
    <n v="71"/>
    <x v="0"/>
  </r>
  <r>
    <n v="1989"/>
    <x v="5"/>
    <x v="2"/>
    <s v="Louisville"/>
    <n v="76"/>
    <n v="13"/>
    <s v="Arkansas-Little Rock"/>
    <n v="71"/>
    <x v="0"/>
  </r>
  <r>
    <n v="1989"/>
    <x v="5"/>
    <x v="9"/>
    <s v="Arkansas"/>
    <n v="120"/>
    <n v="12"/>
    <s v="Loyola Marymount"/>
    <n v="101"/>
    <x v="0"/>
  </r>
  <r>
    <n v="1989"/>
    <x v="5"/>
    <x v="10"/>
    <s v="Pittsburgh"/>
    <n v="64"/>
    <n v="9"/>
    <s v="Ball State"/>
    <n v="68"/>
    <x v="1"/>
  </r>
  <r>
    <n v="1989"/>
    <x v="5"/>
    <x v="0"/>
    <s v="Illinois"/>
    <n v="77"/>
    <n v="16"/>
    <s v="McNeese State"/>
    <n v="71"/>
    <x v="0"/>
  </r>
  <r>
    <n v="1988"/>
    <x v="0"/>
    <x v="5"/>
    <s v="Kansas"/>
    <n v="83"/>
    <n v="1"/>
    <s v="Oklahoma"/>
    <n v="79"/>
    <x v="0"/>
  </r>
  <r>
    <n v="1988"/>
    <x v="1"/>
    <x v="0"/>
    <s v="Arizona"/>
    <n v="78"/>
    <n v="1"/>
    <s v="Oklahoma"/>
    <n v="86"/>
    <x v="1"/>
  </r>
  <r>
    <n v="1988"/>
    <x v="1"/>
    <x v="5"/>
    <s v="Kansas"/>
    <n v="66"/>
    <n v="2"/>
    <s v="Duke"/>
    <n v="59"/>
    <x v="0"/>
  </r>
  <r>
    <n v="1988"/>
    <x v="2"/>
    <x v="0"/>
    <s v="Arizona"/>
    <n v="70"/>
    <n v="2"/>
    <s v="North Carolina"/>
    <n v="52"/>
    <x v="0"/>
  </r>
  <r>
    <n v="1988"/>
    <x v="2"/>
    <x v="2"/>
    <s v="Kansas State"/>
    <n v="58"/>
    <n v="6"/>
    <s v="Kansas"/>
    <n v="71"/>
    <x v="1"/>
  </r>
  <r>
    <n v="1988"/>
    <x v="2"/>
    <x v="0"/>
    <s v="Oklahoma"/>
    <n v="78"/>
    <n v="6"/>
    <s v="Villanova"/>
    <n v="59"/>
    <x v="0"/>
  </r>
  <r>
    <n v="1988"/>
    <x v="2"/>
    <x v="0"/>
    <s v="Temple"/>
    <n v="53"/>
    <n v="2"/>
    <s v="Duke"/>
    <n v="63"/>
    <x v="1"/>
  </r>
  <r>
    <n v="1988"/>
    <x v="3"/>
    <x v="0"/>
    <s v="Arizona"/>
    <n v="99"/>
    <n v="5"/>
    <s v="Iowa"/>
    <n v="79"/>
    <x v="0"/>
  </r>
  <r>
    <n v="1988"/>
    <x v="3"/>
    <x v="0"/>
    <s v="Purdue"/>
    <n v="70"/>
    <n v="4"/>
    <s v="Kansas State"/>
    <n v="73"/>
    <x v="1"/>
  </r>
  <r>
    <n v="1988"/>
    <x v="3"/>
    <x v="3"/>
    <s v="Michigan"/>
    <n v="69"/>
    <n v="2"/>
    <s v="North Carolina"/>
    <n v="78"/>
    <x v="1"/>
  </r>
  <r>
    <n v="1988"/>
    <x v="3"/>
    <x v="5"/>
    <s v="Kansas"/>
    <n v="77"/>
    <n v="7"/>
    <s v="Vanderbilt"/>
    <n v="64"/>
    <x v="0"/>
  </r>
  <r>
    <n v="1988"/>
    <x v="3"/>
    <x v="5"/>
    <s v="Villanova"/>
    <n v="80"/>
    <n v="2"/>
    <s v="Kentucky"/>
    <n v="74"/>
    <x v="0"/>
  </r>
  <r>
    <n v="1988"/>
    <x v="3"/>
    <x v="0"/>
    <s v="Temple"/>
    <n v="69"/>
    <n v="13"/>
    <s v="Richmond"/>
    <n v="47"/>
    <x v="0"/>
  </r>
  <r>
    <n v="1988"/>
    <x v="3"/>
    <x v="0"/>
    <s v="Oklahoma"/>
    <n v="108"/>
    <n v="5"/>
    <s v="Louisville"/>
    <n v="98"/>
    <x v="0"/>
  </r>
  <r>
    <n v="1988"/>
    <x v="3"/>
    <x v="4"/>
    <s v="Rhode Island"/>
    <n v="72"/>
    <n v="2"/>
    <s v="Duke"/>
    <n v="73"/>
    <x v="1"/>
  </r>
  <r>
    <n v="1988"/>
    <x v="4"/>
    <x v="9"/>
    <s v="Iowa"/>
    <n v="104"/>
    <n v="4"/>
    <s v="UNLV"/>
    <n v="86"/>
    <x v="0"/>
  </r>
  <r>
    <n v="1988"/>
    <x v="4"/>
    <x v="9"/>
    <s v="Georgia Tech"/>
    <n v="55"/>
    <n v="13"/>
    <s v="Richmond"/>
    <n v="59"/>
    <x v="1"/>
  </r>
  <r>
    <n v="1988"/>
    <x v="4"/>
    <x v="6"/>
    <s v="Maryland"/>
    <n v="81"/>
    <n v="2"/>
    <s v="Kentucky"/>
    <n v="90"/>
    <x v="1"/>
  </r>
  <r>
    <n v="1988"/>
    <x v="4"/>
    <x v="0"/>
    <s v="Arizona"/>
    <n v="84"/>
    <n v="8"/>
    <s v="Seton Hall"/>
    <n v="55"/>
    <x v="0"/>
  </r>
  <r>
    <n v="1988"/>
    <x v="4"/>
    <x v="5"/>
    <s v="Villanova"/>
    <n v="66"/>
    <n v="3"/>
    <s v="Illinois"/>
    <n v="63"/>
    <x v="0"/>
  </r>
  <r>
    <n v="1988"/>
    <x v="4"/>
    <x v="0"/>
    <s v="Temple"/>
    <n v="74"/>
    <n v="8"/>
    <s v="Georgetown"/>
    <n v="53"/>
    <x v="0"/>
  </r>
  <r>
    <n v="1988"/>
    <x v="4"/>
    <x v="5"/>
    <s v="Kansas"/>
    <n v="61"/>
    <n v="14"/>
    <s v="Murray St."/>
    <n v="58"/>
    <x v="0"/>
  </r>
  <r>
    <n v="1988"/>
    <x v="4"/>
    <x v="9"/>
    <s v="DePaul"/>
    <n v="58"/>
    <n v="4"/>
    <s v="Kansas State"/>
    <n v="66"/>
    <x v="1"/>
  </r>
  <r>
    <n v="1988"/>
    <x v="4"/>
    <x v="0"/>
    <s v="Purdue"/>
    <n v="100"/>
    <n v="9"/>
    <s v="Memphis"/>
    <n v="73"/>
    <x v="0"/>
  </r>
  <r>
    <n v="1988"/>
    <x v="4"/>
    <x v="9"/>
    <s v="Louisville"/>
    <n v="97"/>
    <n v="4"/>
    <s v="Brigham Young"/>
    <n v="76"/>
    <x v="0"/>
  </r>
  <r>
    <n v="1988"/>
    <x v="4"/>
    <x v="5"/>
    <s v="Florida"/>
    <n v="85"/>
    <n v="3"/>
    <s v="Michigan"/>
    <n v="108"/>
    <x v="1"/>
  </r>
  <r>
    <n v="1988"/>
    <x v="4"/>
    <x v="0"/>
    <s v="Oklahoma"/>
    <n v="107"/>
    <n v="8"/>
    <s v="Auburn"/>
    <n v="87"/>
    <x v="0"/>
  </r>
  <r>
    <n v="1988"/>
    <x v="4"/>
    <x v="4"/>
    <s v="Rhode Island"/>
    <n v="97"/>
    <n v="3"/>
    <s v="Syracuse"/>
    <n v="94"/>
    <x v="0"/>
  </r>
  <r>
    <n v="1988"/>
    <x v="4"/>
    <x v="8"/>
    <s v="Loyola Marymount"/>
    <n v="97"/>
    <n v="2"/>
    <s v="North Carolina"/>
    <n v="123"/>
    <x v="1"/>
  </r>
  <r>
    <n v="1988"/>
    <x v="4"/>
    <x v="6"/>
    <s v="Southern Methodist"/>
    <n v="79"/>
    <n v="2"/>
    <s v="Duke"/>
    <n v="94"/>
    <x v="1"/>
  </r>
  <r>
    <n v="1988"/>
    <x v="5"/>
    <x v="6"/>
    <s v="Maryland"/>
    <n v="92"/>
    <n v="10"/>
    <s v="UC Santa Barbara"/>
    <n v="82"/>
    <x v="0"/>
  </r>
  <r>
    <n v="1988"/>
    <x v="5"/>
    <x v="10"/>
    <s v="Seton Hall"/>
    <n v="80"/>
    <n v="9"/>
    <s v="UTEP"/>
    <n v="64"/>
    <x v="0"/>
  </r>
  <r>
    <n v="1988"/>
    <x v="5"/>
    <x v="2"/>
    <s v="UNLV"/>
    <n v="54"/>
    <n v="13"/>
    <s v="Missouri State"/>
    <n v="50"/>
    <x v="0"/>
  </r>
  <r>
    <n v="1988"/>
    <x v="5"/>
    <x v="6"/>
    <s v="Vanderbilt"/>
    <n v="80"/>
    <n v="10"/>
    <s v="Utah State"/>
    <n v="77"/>
    <x v="0"/>
  </r>
  <r>
    <n v="1988"/>
    <x v="5"/>
    <x v="1"/>
    <s v="Pittsburgh"/>
    <n v="108"/>
    <n v="15"/>
    <s v="Eastern Michigan"/>
    <n v="90"/>
    <x v="0"/>
  </r>
  <r>
    <n v="1988"/>
    <x v="5"/>
    <x v="10"/>
    <s v="Georgetown"/>
    <n v="66"/>
    <n v="9"/>
    <s v="LSU"/>
    <n v="63"/>
    <x v="0"/>
  </r>
  <r>
    <n v="1988"/>
    <x v="5"/>
    <x v="9"/>
    <s v="Georgia Tech"/>
    <n v="90"/>
    <n v="12"/>
    <s v="Iowa State"/>
    <n v="78"/>
    <x v="0"/>
  </r>
  <r>
    <n v="1988"/>
    <x v="5"/>
    <x v="0"/>
    <s v="Temple"/>
    <n v="87"/>
    <n v="16"/>
    <s v="Lehigh"/>
    <n v="73"/>
    <x v="0"/>
  </r>
  <r>
    <n v="1988"/>
    <x v="5"/>
    <x v="5"/>
    <s v="Villanova"/>
    <n v="82"/>
    <n v="11"/>
    <s v="Arkansas"/>
    <n v="74"/>
    <x v="0"/>
  </r>
  <r>
    <n v="1988"/>
    <x v="5"/>
    <x v="2"/>
    <s v="Indiana"/>
    <n v="69"/>
    <n v="13"/>
    <s v="Richmond"/>
    <n v="72"/>
    <x v="1"/>
  </r>
  <r>
    <n v="1988"/>
    <x v="5"/>
    <x v="3"/>
    <s v="Illinois"/>
    <n v="81"/>
    <n v="14"/>
    <s v="Texas-San Antonio"/>
    <n v="72"/>
    <x v="0"/>
  </r>
  <r>
    <n v="1988"/>
    <x v="5"/>
    <x v="3"/>
    <s v="North Carolina State"/>
    <n v="75"/>
    <n v="14"/>
    <s v="Murray St."/>
    <n v="78"/>
    <x v="1"/>
  </r>
  <r>
    <n v="1988"/>
    <x v="5"/>
    <x v="5"/>
    <s v="Kansas"/>
    <n v="85"/>
    <n v="11"/>
    <s v="Xavier"/>
    <n v="72"/>
    <x v="0"/>
  </r>
  <r>
    <n v="1988"/>
    <x v="4"/>
    <x v="6"/>
    <s v="Vanderbilt"/>
    <n v="80"/>
    <n v="2"/>
    <s v="Pittsburgh"/>
    <n v="74"/>
    <x v="0"/>
  </r>
  <r>
    <n v="1988"/>
    <x v="5"/>
    <x v="0"/>
    <s v="Arizona"/>
    <n v="90"/>
    <n v="16"/>
    <s v="Cornell"/>
    <n v="50"/>
    <x v="0"/>
  </r>
  <r>
    <n v="1988"/>
    <x v="5"/>
    <x v="9"/>
    <s v="Iowa"/>
    <n v="102"/>
    <n v="12"/>
    <s v="Florida State"/>
    <n v="98"/>
    <x v="0"/>
  </r>
  <r>
    <n v="1988"/>
    <x v="5"/>
    <x v="1"/>
    <s v="Kentucky"/>
    <n v="99"/>
    <n v="15"/>
    <s v="Southern"/>
    <n v="84"/>
    <x v="0"/>
  </r>
  <r>
    <n v="1988"/>
    <x v="5"/>
    <x v="2"/>
    <s v="Brigham Young"/>
    <n v="98"/>
    <n v="13"/>
    <s v="Charlotte"/>
    <n v="92"/>
    <x v="0"/>
  </r>
  <r>
    <n v="1988"/>
    <x v="5"/>
    <x v="6"/>
    <s v="Wyoming"/>
    <n v="115"/>
    <n v="10"/>
    <s v="Loyola Marymount"/>
    <n v="119"/>
    <x v="1"/>
  </r>
  <r>
    <n v="1988"/>
    <x v="5"/>
    <x v="10"/>
    <s v="Baylor"/>
    <n v="60"/>
    <n v="9"/>
    <s v="Memphis"/>
    <n v="75"/>
    <x v="1"/>
  </r>
  <r>
    <n v="1988"/>
    <x v="5"/>
    <x v="3"/>
    <s v="Syracuse"/>
    <n v="69"/>
    <n v="14"/>
    <s v="North Carolina A&amp;T"/>
    <n v="55"/>
    <x v="0"/>
  </r>
  <r>
    <n v="1988"/>
    <x v="5"/>
    <x v="6"/>
    <s v="Southern Methodist"/>
    <n v="83"/>
    <n v="10"/>
    <s v="Notre Dame"/>
    <n v="75"/>
    <x v="0"/>
  </r>
  <r>
    <n v="1988"/>
    <x v="5"/>
    <x v="1"/>
    <s v="Duke"/>
    <n v="85"/>
    <n v="15"/>
    <s v="Boston University"/>
    <n v="69"/>
    <x v="0"/>
  </r>
  <r>
    <n v="1988"/>
    <x v="5"/>
    <x v="5"/>
    <s v="Florida"/>
    <n v="62"/>
    <n v="11"/>
    <s v="St. John's"/>
    <n v="59"/>
    <x v="0"/>
  </r>
  <r>
    <n v="1988"/>
    <x v="5"/>
    <x v="3"/>
    <s v="Michigan"/>
    <n v="63"/>
    <n v="14"/>
    <s v="Boise State"/>
    <n v="58"/>
    <x v="0"/>
  </r>
  <r>
    <n v="1988"/>
    <x v="5"/>
    <x v="1"/>
    <s v="North Carolina"/>
    <n v="83"/>
    <n v="15"/>
    <s v="North Texas"/>
    <n v="65"/>
    <x v="0"/>
  </r>
  <r>
    <n v="1988"/>
    <x v="5"/>
    <x v="0"/>
    <s v="Oklahoma"/>
    <n v="94"/>
    <n v="16"/>
    <s v="Chattanooga"/>
    <n v="66"/>
    <x v="0"/>
  </r>
  <r>
    <n v="1988"/>
    <x v="5"/>
    <x v="0"/>
    <s v="Purdue"/>
    <n v="94"/>
    <n v="16"/>
    <s v="Fairleigh Dickinson"/>
    <n v="79"/>
    <x v="0"/>
  </r>
  <r>
    <n v="1988"/>
    <x v="5"/>
    <x v="9"/>
    <s v="DePaul"/>
    <n v="83"/>
    <n v="12"/>
    <s v="Wichita State"/>
    <n v="62"/>
    <x v="0"/>
  </r>
  <r>
    <n v="1988"/>
    <x v="5"/>
    <x v="2"/>
    <s v="Kansas State"/>
    <n v="66"/>
    <n v="13"/>
    <s v="La Salle"/>
    <n v="53"/>
    <x v="0"/>
  </r>
  <r>
    <n v="1988"/>
    <x v="5"/>
    <x v="10"/>
    <s v="Auburn"/>
    <n v="90"/>
    <n v="9"/>
    <s v="Bradley"/>
    <n v="86"/>
    <x v="0"/>
  </r>
  <r>
    <n v="1988"/>
    <x v="5"/>
    <x v="9"/>
    <s v="Louisville"/>
    <n v="70"/>
    <n v="12"/>
    <s v="Oregon State"/>
    <n v="61"/>
    <x v="0"/>
  </r>
  <r>
    <n v="1988"/>
    <x v="5"/>
    <x v="5"/>
    <s v="Missouri"/>
    <n v="80"/>
    <n v="11"/>
    <s v="Rhode Island"/>
    <n v="87"/>
    <x v="1"/>
  </r>
  <r>
    <n v="1987"/>
    <x v="0"/>
    <x v="0"/>
    <s v="Indiana"/>
    <n v="74"/>
    <n v="2"/>
    <s v="Syracuse"/>
    <n v="73"/>
    <x v="0"/>
  </r>
  <r>
    <n v="1987"/>
    <x v="1"/>
    <x v="0"/>
    <s v="UNLV"/>
    <n v="93"/>
    <n v="1"/>
    <s v="Indiana"/>
    <n v="97"/>
    <x v="1"/>
  </r>
  <r>
    <n v="1987"/>
    <x v="1"/>
    <x v="5"/>
    <s v="Providence"/>
    <n v="63"/>
    <n v="2"/>
    <s v="Syracuse"/>
    <n v="77"/>
    <x v="1"/>
  </r>
  <r>
    <n v="1987"/>
    <x v="2"/>
    <x v="0"/>
    <s v="UNLV"/>
    <n v="84"/>
    <n v="2"/>
    <s v="Iowa"/>
    <n v="81"/>
    <x v="0"/>
  </r>
  <r>
    <n v="1987"/>
    <x v="2"/>
    <x v="0"/>
    <s v="Indiana"/>
    <n v="77"/>
    <n v="10"/>
    <s v="LSU"/>
    <n v="76"/>
    <x v="0"/>
  </r>
  <r>
    <n v="1987"/>
    <x v="2"/>
    <x v="0"/>
    <s v="North Carolina"/>
    <n v="75"/>
    <n v="2"/>
    <s v="Syracuse"/>
    <n v="79"/>
    <x v="1"/>
  </r>
  <r>
    <n v="1987"/>
    <x v="2"/>
    <x v="5"/>
    <s v="Providence"/>
    <n v="88"/>
    <n v="1"/>
    <s v="Georgetown"/>
    <n v="73"/>
    <x v="0"/>
  </r>
  <r>
    <n v="1987"/>
    <x v="3"/>
    <x v="3"/>
    <s v="DePaul"/>
    <n v="58"/>
    <n v="10"/>
    <s v="LSU"/>
    <n v="63"/>
    <x v="1"/>
  </r>
  <r>
    <n v="1987"/>
    <x v="3"/>
    <x v="0"/>
    <s v="UNLV"/>
    <n v="92"/>
    <n v="12"/>
    <s v="Wyoming"/>
    <n v="78"/>
    <x v="0"/>
  </r>
  <r>
    <n v="1987"/>
    <x v="3"/>
    <x v="5"/>
    <s v="Oklahoma"/>
    <n v="91"/>
    <n v="2"/>
    <s v="Iowa"/>
    <n v="93"/>
    <x v="1"/>
  </r>
  <r>
    <n v="1987"/>
    <x v="3"/>
    <x v="0"/>
    <s v="Indiana"/>
    <n v="88"/>
    <n v="5"/>
    <s v="Duke"/>
    <n v="82"/>
    <x v="0"/>
  </r>
  <r>
    <n v="1987"/>
    <x v="3"/>
    <x v="0"/>
    <s v="North Carolina"/>
    <n v="74"/>
    <n v="5"/>
    <s v="Notre Dame"/>
    <n v="68"/>
    <x v="0"/>
  </r>
  <r>
    <n v="1987"/>
    <x v="3"/>
    <x v="0"/>
    <s v="Georgetown"/>
    <n v="70"/>
    <n v="5"/>
    <s v="Kansas"/>
    <n v="57"/>
    <x v="0"/>
  </r>
  <r>
    <n v="1987"/>
    <x v="3"/>
    <x v="5"/>
    <s v="Providence"/>
    <n v="103"/>
    <n v="2"/>
    <s v="Alabama"/>
    <n v="82"/>
    <x v="0"/>
  </r>
  <r>
    <n v="1987"/>
    <x v="3"/>
    <x v="5"/>
    <s v="Florida"/>
    <n v="81"/>
    <n v="2"/>
    <s v="Syracuse"/>
    <n v="87"/>
    <x v="1"/>
  </r>
  <r>
    <n v="1987"/>
    <x v="4"/>
    <x v="5"/>
    <s v="St. John's"/>
    <n v="75"/>
    <n v="3"/>
    <s v="DePaul"/>
    <n v="83"/>
    <x v="1"/>
  </r>
  <r>
    <n v="1987"/>
    <x v="4"/>
    <x v="6"/>
    <s v="UTEP"/>
    <n v="82"/>
    <n v="2"/>
    <s v="Iowa"/>
    <n v="84"/>
    <x v="1"/>
  </r>
  <r>
    <n v="1987"/>
    <x v="4"/>
    <x v="8"/>
    <s v="Western Kentucky"/>
    <n v="86"/>
    <n v="2"/>
    <s v="Syracuse"/>
    <n v="104"/>
    <x v="1"/>
  </r>
  <r>
    <n v="1987"/>
    <x v="4"/>
    <x v="5"/>
    <s v="Oklahoma"/>
    <n v="96"/>
    <n v="3"/>
    <s v="Pittsburgh"/>
    <n v="93"/>
    <x v="0"/>
  </r>
  <r>
    <n v="1987"/>
    <x v="4"/>
    <x v="8"/>
    <s v="LSU"/>
    <n v="72"/>
    <n v="2"/>
    <s v="Temple"/>
    <n v="62"/>
    <x v="0"/>
  </r>
  <r>
    <n v="1987"/>
    <x v="4"/>
    <x v="0"/>
    <s v="Georgetown"/>
    <n v="82"/>
    <n v="9"/>
    <s v="Ohio State"/>
    <n v="79"/>
    <x v="0"/>
  </r>
  <r>
    <n v="1987"/>
    <x v="4"/>
    <x v="5"/>
    <s v="Florida"/>
    <n v="85"/>
    <n v="3"/>
    <s v="Purdue"/>
    <n v="66"/>
    <x v="0"/>
  </r>
  <r>
    <n v="1987"/>
    <x v="4"/>
    <x v="9"/>
    <s v="Kansas"/>
    <n v="67"/>
    <n v="13"/>
    <s v="Missouri State"/>
    <n v="63"/>
    <x v="0"/>
  </r>
  <r>
    <n v="1987"/>
    <x v="4"/>
    <x v="5"/>
    <s v="Providence"/>
    <n v="90"/>
    <n v="14"/>
    <s v="Austin Peay"/>
    <n v="87"/>
    <x v="0"/>
  </r>
  <r>
    <n v="1987"/>
    <x v="4"/>
    <x v="7"/>
    <s v="Wyoming"/>
    <n v="78"/>
    <n v="4"/>
    <s v="UCLA"/>
    <n v="68"/>
    <x v="0"/>
  </r>
  <r>
    <n v="1987"/>
    <x v="4"/>
    <x v="0"/>
    <s v="UNLV"/>
    <n v="80"/>
    <n v="9"/>
    <s v="Kansas State"/>
    <n v="61"/>
    <x v="0"/>
  </r>
  <r>
    <n v="1987"/>
    <x v="4"/>
    <x v="0"/>
    <s v="North Carolina"/>
    <n v="109"/>
    <n v="9"/>
    <s v="Michigan"/>
    <n v="97"/>
    <x v="0"/>
  </r>
  <r>
    <n v="1987"/>
    <x v="4"/>
    <x v="6"/>
    <s v="New Orleans"/>
    <n v="76"/>
    <n v="2"/>
    <s v="Alabama"/>
    <n v="101"/>
    <x v="1"/>
  </r>
  <r>
    <n v="1987"/>
    <x v="4"/>
    <x v="9"/>
    <s v="Notre Dame"/>
    <n v="58"/>
    <n v="4"/>
    <s v="TCU"/>
    <n v="57"/>
    <x v="0"/>
  </r>
  <r>
    <n v="1987"/>
    <x v="4"/>
    <x v="9"/>
    <s v="Duke"/>
    <n v="65"/>
    <n v="13"/>
    <s v="Xavier"/>
    <n v="60"/>
    <x v="0"/>
  </r>
  <r>
    <n v="1987"/>
    <x v="4"/>
    <x v="0"/>
    <s v="Indiana"/>
    <n v="107"/>
    <n v="8"/>
    <s v="Auburn"/>
    <n v="90"/>
    <x v="0"/>
  </r>
  <r>
    <n v="1987"/>
    <x v="5"/>
    <x v="9"/>
    <s v="Kansas"/>
    <n v="66"/>
    <n v="12"/>
    <s v="Houston"/>
    <n v="55"/>
    <x v="0"/>
  </r>
  <r>
    <n v="1987"/>
    <x v="5"/>
    <x v="5"/>
    <s v="Florida"/>
    <n v="82"/>
    <n v="11"/>
    <s v="North Carolina State"/>
    <n v="70"/>
    <x v="0"/>
  </r>
  <r>
    <n v="1987"/>
    <x v="5"/>
    <x v="3"/>
    <s v="Purdue"/>
    <n v="104"/>
    <n v="14"/>
    <s v="Northeastern"/>
    <n v="95"/>
    <x v="0"/>
  </r>
  <r>
    <n v="1987"/>
    <x v="5"/>
    <x v="1"/>
    <s v="Syracuse"/>
    <n v="79"/>
    <n v="15"/>
    <s v="Georgia Southern"/>
    <n v="73"/>
    <x v="0"/>
  </r>
  <r>
    <n v="1987"/>
    <x v="5"/>
    <x v="1"/>
    <s v="Iowa"/>
    <n v="99"/>
    <n v="15"/>
    <s v="Santa Clara"/>
    <n v="76"/>
    <x v="0"/>
  </r>
  <r>
    <n v="1987"/>
    <x v="5"/>
    <x v="6"/>
    <s v="UTEP"/>
    <n v="98"/>
    <n v="10"/>
    <s v="Arizona"/>
    <n v="91"/>
    <x v="0"/>
  </r>
  <r>
    <n v="1987"/>
    <x v="5"/>
    <x v="10"/>
    <s v="Kentucky"/>
    <n v="77"/>
    <n v="9"/>
    <s v="Ohio State"/>
    <n v="91"/>
    <x v="1"/>
  </r>
  <r>
    <n v="1987"/>
    <x v="5"/>
    <x v="3"/>
    <s v="Pittsburgh"/>
    <n v="93"/>
    <n v="14"/>
    <s v="Marist"/>
    <n v="68"/>
    <x v="0"/>
  </r>
  <r>
    <n v="1987"/>
    <x v="5"/>
    <x v="5"/>
    <s v="Oklahoma"/>
    <n v="74"/>
    <n v="11"/>
    <s v="Tulsa"/>
    <n v="69"/>
    <x v="0"/>
  </r>
  <r>
    <n v="1987"/>
    <x v="5"/>
    <x v="2"/>
    <s v="Clemson"/>
    <n v="60"/>
    <n v="13"/>
    <s v="Missouri State"/>
    <n v="65"/>
    <x v="1"/>
  </r>
  <r>
    <n v="1987"/>
    <x v="5"/>
    <x v="6"/>
    <s v="Georgia Tech"/>
    <n v="79"/>
    <n v="10"/>
    <s v="LSU"/>
    <n v="85"/>
    <x v="1"/>
  </r>
  <r>
    <n v="1987"/>
    <x v="5"/>
    <x v="6"/>
    <s v="West Virginia"/>
    <n v="62"/>
    <n v="10"/>
    <s v="Western Kentucky"/>
    <n v="64"/>
    <x v="1"/>
  </r>
  <r>
    <n v="1987"/>
    <x v="5"/>
    <x v="5"/>
    <s v="St. John's"/>
    <n v="57"/>
    <n v="11"/>
    <s v="Wichita State"/>
    <n v="55"/>
    <x v="0"/>
  </r>
  <r>
    <n v="1987"/>
    <x v="5"/>
    <x v="3"/>
    <s v="DePaul"/>
    <n v="76"/>
    <n v="14"/>
    <s v="Louisiana Tech"/>
    <n v="62"/>
    <x v="0"/>
  </r>
  <r>
    <n v="1987"/>
    <x v="5"/>
    <x v="1"/>
    <s v="Temple"/>
    <n v="75"/>
    <n v="15"/>
    <s v="Southern"/>
    <n v="56"/>
    <x v="0"/>
  </r>
  <r>
    <n v="1987"/>
    <x v="5"/>
    <x v="0"/>
    <s v="Georgetown"/>
    <n v="75"/>
    <n v="16"/>
    <s v="Bucknell"/>
    <n v="53"/>
    <x v="0"/>
  </r>
  <r>
    <n v="1987"/>
    <x v="5"/>
    <x v="6"/>
    <s v="New Orleans"/>
    <n v="83"/>
    <n v="10"/>
    <s v="Brigham Young"/>
    <n v="79"/>
    <x v="0"/>
  </r>
  <r>
    <n v="1987"/>
    <x v="5"/>
    <x v="2"/>
    <s v="UCLA"/>
    <n v="92"/>
    <n v="13"/>
    <s v="Central Michigan"/>
    <n v="73"/>
    <x v="0"/>
  </r>
  <r>
    <n v="1987"/>
    <x v="5"/>
    <x v="3"/>
    <s v="Illinois"/>
    <n v="67"/>
    <n v="14"/>
    <s v="Austin Peay"/>
    <n v="68"/>
    <x v="1"/>
  </r>
  <r>
    <n v="1987"/>
    <x v="5"/>
    <x v="0"/>
    <s v="UNLV"/>
    <n v="95"/>
    <n v="16"/>
    <s v="Idaho State"/>
    <n v="70"/>
    <x v="0"/>
  </r>
  <r>
    <n v="1987"/>
    <x v="5"/>
    <x v="10"/>
    <s v="Auburn"/>
    <n v="62"/>
    <n v="9"/>
    <s v="San Diego"/>
    <n v="61"/>
    <x v="0"/>
  </r>
  <r>
    <n v="1987"/>
    <x v="5"/>
    <x v="2"/>
    <s v="Missouri"/>
    <n v="69"/>
    <n v="13"/>
    <s v="Xavier"/>
    <n v="70"/>
    <x v="1"/>
  </r>
  <r>
    <n v="1987"/>
    <x v="5"/>
    <x v="10"/>
    <s v="Navy"/>
    <n v="82"/>
    <n v="9"/>
    <s v="Michigan"/>
    <n v="97"/>
    <x v="1"/>
  </r>
  <r>
    <n v="1987"/>
    <x v="5"/>
    <x v="10"/>
    <s v="Georgia"/>
    <n v="79"/>
    <n v="9"/>
    <s v="Kansas State"/>
    <n v="82"/>
    <x v="1"/>
  </r>
  <r>
    <n v="1987"/>
    <x v="5"/>
    <x v="9"/>
    <s v="Virginia"/>
    <n v="60"/>
    <n v="12"/>
    <s v="Wyoming"/>
    <n v="64"/>
    <x v="1"/>
  </r>
  <r>
    <n v="1987"/>
    <x v="5"/>
    <x v="0"/>
    <s v="Indiana"/>
    <n v="92"/>
    <n v="16"/>
    <s v="Fairfield"/>
    <n v="58"/>
    <x v="0"/>
  </r>
  <r>
    <n v="1987"/>
    <x v="5"/>
    <x v="9"/>
    <s v="Duke"/>
    <n v="58"/>
    <n v="12"/>
    <s v="Texas A&amp;M"/>
    <n v="51"/>
    <x v="0"/>
  </r>
  <r>
    <n v="1987"/>
    <x v="5"/>
    <x v="2"/>
    <s v="TCU"/>
    <n v="76"/>
    <n v="13"/>
    <s v="Marshall"/>
    <n v="60"/>
    <x v="0"/>
  </r>
  <r>
    <n v="1987"/>
    <x v="5"/>
    <x v="9"/>
    <s v="Notre Dame"/>
    <n v="84"/>
    <n v="12"/>
    <s v="Middle Tennessee State"/>
    <n v="71"/>
    <x v="0"/>
  </r>
  <r>
    <n v="1987"/>
    <x v="5"/>
    <x v="0"/>
    <s v="North Carolina"/>
    <n v="113"/>
    <n v="16"/>
    <s v="Penn"/>
    <n v="82"/>
    <x v="0"/>
  </r>
  <r>
    <n v="1987"/>
    <x v="5"/>
    <x v="5"/>
    <s v="Providence"/>
    <n v="90"/>
    <n v="11"/>
    <s v="Alabama-Birmingham"/>
    <n v="68"/>
    <x v="0"/>
  </r>
  <r>
    <n v="1987"/>
    <x v="5"/>
    <x v="1"/>
    <s v="Alabama"/>
    <n v="88"/>
    <n v="15"/>
    <s v="North Carolina A&amp;T"/>
    <n v="71"/>
    <x v="0"/>
  </r>
  <r>
    <n v="1986"/>
    <x v="0"/>
    <x v="1"/>
    <s v="Louisville"/>
    <n v="72"/>
    <n v="1"/>
    <s v="Duke"/>
    <n v="69"/>
    <x v="0"/>
  </r>
  <r>
    <n v="1986"/>
    <x v="1"/>
    <x v="4"/>
    <s v="LSU"/>
    <n v="77"/>
    <n v="2"/>
    <s v="Louisville"/>
    <n v="88"/>
    <x v="1"/>
  </r>
  <r>
    <n v="1986"/>
    <x v="1"/>
    <x v="0"/>
    <s v="Duke"/>
    <n v="71"/>
    <n v="1"/>
    <s v="Kansas"/>
    <n v="67"/>
    <x v="0"/>
  </r>
  <r>
    <n v="1986"/>
    <x v="2"/>
    <x v="0"/>
    <s v="Duke"/>
    <n v="71"/>
    <n v="7"/>
    <s v="Navy"/>
    <n v="50"/>
    <x v="0"/>
  </r>
  <r>
    <n v="1986"/>
    <x v="2"/>
    <x v="0"/>
    <s v="Kansas"/>
    <n v="75"/>
    <n v="6"/>
    <s v="North Carolina State"/>
    <n v="67"/>
    <x v="0"/>
  </r>
  <r>
    <n v="1986"/>
    <x v="2"/>
    <x v="0"/>
    <s v="Kentucky"/>
    <n v="57"/>
    <n v="11"/>
    <s v="LSU"/>
    <n v="59"/>
    <x v="1"/>
  </r>
  <r>
    <n v="1986"/>
    <x v="2"/>
    <x v="10"/>
    <s v="Auburn"/>
    <n v="76"/>
    <n v="2"/>
    <s v="Louisville"/>
    <n v="84"/>
    <x v="1"/>
  </r>
  <r>
    <n v="1986"/>
    <x v="3"/>
    <x v="0"/>
    <s v="Kansas"/>
    <n v="96"/>
    <n v="5"/>
    <s v="Michigan State"/>
    <n v="86"/>
    <x v="0"/>
  </r>
  <r>
    <n v="1986"/>
    <x v="3"/>
    <x v="5"/>
    <s v="North Carolina State"/>
    <n v="70"/>
    <n v="7"/>
    <s v="Iowa State"/>
    <n v="66"/>
    <x v="0"/>
  </r>
  <r>
    <n v="1986"/>
    <x v="3"/>
    <x v="0"/>
    <s v="Duke"/>
    <n v="74"/>
    <n v="12"/>
    <s v="DePaul"/>
    <n v="67"/>
    <x v="0"/>
  </r>
  <r>
    <n v="1986"/>
    <x v="3"/>
    <x v="12"/>
    <s v="Cleveland State"/>
    <n v="70"/>
    <n v="7"/>
    <s v="Navy"/>
    <n v="71"/>
    <x v="1"/>
  </r>
  <r>
    <n v="1986"/>
    <x v="3"/>
    <x v="3"/>
    <s v="North Carolina"/>
    <n v="79"/>
    <n v="2"/>
    <s v="Louisville"/>
    <n v="94"/>
    <x v="1"/>
  </r>
  <r>
    <n v="1986"/>
    <x v="3"/>
    <x v="0"/>
    <s v="Kentucky"/>
    <n v="68"/>
    <n v="5"/>
    <s v="Alabama"/>
    <n v="63"/>
    <x v="0"/>
  </r>
  <r>
    <n v="1986"/>
    <x v="3"/>
    <x v="4"/>
    <s v="LSU"/>
    <n v="70"/>
    <n v="2"/>
    <s v="Georgia Tech"/>
    <n v="64"/>
    <x v="0"/>
  </r>
  <r>
    <n v="1986"/>
    <x v="3"/>
    <x v="10"/>
    <s v="Auburn"/>
    <n v="70"/>
    <n v="4"/>
    <s v="UNLV"/>
    <n v="63"/>
    <x v="0"/>
  </r>
  <r>
    <n v="1986"/>
    <x v="4"/>
    <x v="0"/>
    <s v="St. John's"/>
    <n v="65"/>
    <n v="8"/>
    <s v="Auburn"/>
    <n v="81"/>
    <x v="1"/>
  </r>
  <r>
    <n v="1986"/>
    <x v="4"/>
    <x v="6"/>
    <s v="Navy"/>
    <n v="97"/>
    <n v="2"/>
    <s v="Syracuse"/>
    <n v="85"/>
    <x v="0"/>
  </r>
  <r>
    <n v="1986"/>
    <x v="4"/>
    <x v="9"/>
    <s v="Alabama"/>
    <n v="58"/>
    <n v="4"/>
    <s v="Illinois"/>
    <n v="56"/>
    <x v="0"/>
  </r>
  <r>
    <n v="1986"/>
    <x v="4"/>
    <x v="0"/>
    <s v="Kentucky"/>
    <n v="71"/>
    <n v="8"/>
    <s v="Western Kentucky"/>
    <n v="64"/>
    <x v="0"/>
  </r>
  <r>
    <n v="1986"/>
    <x v="4"/>
    <x v="5"/>
    <s v="North Carolina State"/>
    <n v="80"/>
    <n v="14"/>
    <s v="Arkansas-Little Rock"/>
    <n v="66"/>
    <x v="0"/>
  </r>
  <r>
    <n v="1986"/>
    <x v="4"/>
    <x v="6"/>
    <s v="Iowa State"/>
    <n v="72"/>
    <n v="2"/>
    <s v="Michigan"/>
    <n v="69"/>
    <x v="0"/>
  </r>
  <r>
    <n v="1986"/>
    <x v="4"/>
    <x v="5"/>
    <s v="St. Joseph's"/>
    <n v="69"/>
    <n v="14"/>
    <s v="Cleveland State"/>
    <n v="75"/>
    <x v="1"/>
  </r>
  <r>
    <n v="1986"/>
    <x v="4"/>
    <x v="9"/>
    <s v="Maryland"/>
    <n v="64"/>
    <n v="4"/>
    <s v="UNLV"/>
    <n v="70"/>
    <x v="1"/>
  </r>
  <r>
    <n v="1986"/>
    <x v="4"/>
    <x v="5"/>
    <s v="Alabama-Birmingham"/>
    <n v="59"/>
    <n v="3"/>
    <s v="North Carolina"/>
    <n v="77"/>
    <x v="1"/>
  </r>
  <r>
    <n v="1986"/>
    <x v="4"/>
    <x v="4"/>
    <s v="LSU"/>
    <n v="83"/>
    <n v="3"/>
    <s v="Memphis"/>
    <n v="81"/>
    <x v="0"/>
  </r>
  <r>
    <n v="1986"/>
    <x v="4"/>
    <x v="0"/>
    <s v="Duke"/>
    <n v="89"/>
    <n v="8"/>
    <s v="Old Dominion"/>
    <n v="61"/>
    <x v="0"/>
  </r>
  <r>
    <n v="1986"/>
    <x v="4"/>
    <x v="7"/>
    <s v="DePaul"/>
    <n v="74"/>
    <n v="4"/>
    <s v="Oklahoma"/>
    <n v="69"/>
    <x v="0"/>
  </r>
  <r>
    <n v="1986"/>
    <x v="4"/>
    <x v="0"/>
    <s v="Kansas"/>
    <n v="65"/>
    <n v="9"/>
    <s v="Temple"/>
    <n v="43"/>
    <x v="0"/>
  </r>
  <r>
    <n v="1986"/>
    <x v="4"/>
    <x v="9"/>
    <s v="Michigan State"/>
    <n v="80"/>
    <n v="4"/>
    <s v="Georgetown"/>
    <n v="68"/>
    <x v="0"/>
  </r>
  <r>
    <n v="1986"/>
    <x v="4"/>
    <x v="8"/>
    <s v="Villanova"/>
    <n v="61"/>
    <n v="2"/>
    <s v="Georgia Tech"/>
    <n v="66"/>
    <x v="1"/>
  </r>
  <r>
    <n v="1986"/>
    <x v="4"/>
    <x v="6"/>
    <s v="Bradley"/>
    <n v="68"/>
    <n v="2"/>
    <s v="Louisville"/>
    <n v="82"/>
    <x v="1"/>
  </r>
  <r>
    <n v="1986"/>
    <x v="5"/>
    <x v="1"/>
    <s v="Syracuse"/>
    <n v="101"/>
    <n v="15"/>
    <s v="Brown"/>
    <n v="52"/>
    <x v="0"/>
  </r>
  <r>
    <n v="1986"/>
    <x v="5"/>
    <x v="0"/>
    <s v="St. John's"/>
    <n v="83"/>
    <n v="16"/>
    <s v="Montana State"/>
    <n v="74"/>
    <x v="0"/>
  </r>
  <r>
    <n v="1986"/>
    <x v="5"/>
    <x v="10"/>
    <s v="Auburn"/>
    <n v="73"/>
    <n v="9"/>
    <s v="Arizona"/>
    <n v="63"/>
    <x v="0"/>
  </r>
  <r>
    <n v="1986"/>
    <x v="5"/>
    <x v="10"/>
    <s v="Western Kentucky"/>
    <n v="67"/>
    <n v="9"/>
    <s v="Nebraska"/>
    <n v="59"/>
    <x v="0"/>
  </r>
  <r>
    <n v="1986"/>
    <x v="5"/>
    <x v="9"/>
    <s v="Maryland"/>
    <n v="69"/>
    <n v="12"/>
    <s v="Pepperdine"/>
    <n v="64"/>
    <x v="0"/>
  </r>
  <r>
    <n v="1986"/>
    <x v="5"/>
    <x v="5"/>
    <s v="North Carolina State"/>
    <n v="66"/>
    <n v="11"/>
    <s v="Iowa"/>
    <n v="64"/>
    <x v="0"/>
  </r>
  <r>
    <n v="1986"/>
    <x v="5"/>
    <x v="1"/>
    <s v="Michigan"/>
    <n v="70"/>
    <n v="15"/>
    <s v="Akron"/>
    <n v="64"/>
    <x v="0"/>
  </r>
  <r>
    <n v="1986"/>
    <x v="5"/>
    <x v="2"/>
    <s v="UNLV"/>
    <n v="74"/>
    <n v="13"/>
    <s v="Louisiana-Monroe"/>
    <n v="51"/>
    <x v="0"/>
  </r>
  <r>
    <n v="1986"/>
    <x v="5"/>
    <x v="0"/>
    <s v="Kentucky"/>
    <n v="75"/>
    <n v="16"/>
    <s v="Davidson"/>
    <n v="55"/>
    <x v="0"/>
  </r>
  <r>
    <n v="1986"/>
    <x v="5"/>
    <x v="6"/>
    <s v="Navy"/>
    <n v="87"/>
    <n v="10"/>
    <s v="Tulsa"/>
    <n v="68"/>
    <x v="0"/>
  </r>
  <r>
    <n v="1986"/>
    <x v="5"/>
    <x v="3"/>
    <s v="Notre Dame"/>
    <n v="83"/>
    <n v="14"/>
    <s v="Arkansas-Little Rock"/>
    <n v="90"/>
    <x v="1"/>
  </r>
  <r>
    <n v="1986"/>
    <x v="5"/>
    <x v="5"/>
    <s v="St. Joseph's"/>
    <n v="60"/>
    <n v="11"/>
    <s v="Richmond"/>
    <n v="59"/>
    <x v="0"/>
  </r>
  <r>
    <n v="1986"/>
    <x v="5"/>
    <x v="3"/>
    <s v="Indiana"/>
    <n v="79"/>
    <n v="14"/>
    <s v="Cleveland State"/>
    <n v="83"/>
    <x v="1"/>
  </r>
  <r>
    <n v="1986"/>
    <x v="5"/>
    <x v="2"/>
    <s v="Illinois"/>
    <n v="75"/>
    <n v="13"/>
    <s v="Fairfield"/>
    <n v="51"/>
    <x v="0"/>
  </r>
  <r>
    <n v="1986"/>
    <x v="5"/>
    <x v="10"/>
    <s v="Old Dominion"/>
    <n v="72"/>
    <n v="9"/>
    <s v="West Virginia"/>
    <n v="64"/>
    <x v="0"/>
  </r>
  <r>
    <n v="1986"/>
    <x v="5"/>
    <x v="6"/>
    <s v="Iowa State"/>
    <n v="81"/>
    <n v="10"/>
    <s v="Miami (Ohio)"/>
    <n v="79"/>
    <x v="0"/>
  </r>
  <r>
    <n v="1986"/>
    <x v="5"/>
    <x v="9"/>
    <s v="Alabama"/>
    <n v="97"/>
    <n v="12"/>
    <s v="Xavier"/>
    <n v="80"/>
    <x v="0"/>
  </r>
  <r>
    <n v="1986"/>
    <x v="5"/>
    <x v="1"/>
    <s v="Georgia Tech"/>
    <n v="68"/>
    <n v="15"/>
    <s v="Marist"/>
    <n v="53"/>
    <x v="0"/>
  </r>
  <r>
    <n v="1986"/>
    <x v="5"/>
    <x v="0"/>
    <s v="Duke"/>
    <n v="85"/>
    <n v="16"/>
    <s v="Mississippi Valley State"/>
    <n v="78"/>
    <x v="0"/>
  </r>
  <r>
    <n v="1986"/>
    <x v="5"/>
    <x v="9"/>
    <s v="Virginia"/>
    <n v="68"/>
    <n v="12"/>
    <s v="DePaul"/>
    <n v="72"/>
    <x v="1"/>
  </r>
  <r>
    <n v="1986"/>
    <x v="5"/>
    <x v="2"/>
    <s v="Oklahoma"/>
    <n v="80"/>
    <n v="13"/>
    <s v="Northeastern"/>
    <n v="74"/>
    <x v="0"/>
  </r>
  <r>
    <n v="1986"/>
    <x v="5"/>
    <x v="0"/>
    <s v="Kansas"/>
    <n v="71"/>
    <n v="16"/>
    <s v="North Carolina A&amp;T"/>
    <n v="46"/>
    <x v="0"/>
  </r>
  <r>
    <n v="1986"/>
    <x v="5"/>
    <x v="9"/>
    <s v="Michigan State"/>
    <n v="72"/>
    <n v="12"/>
    <s v="Washington"/>
    <n v="70"/>
    <x v="0"/>
  </r>
  <r>
    <n v="1986"/>
    <x v="5"/>
    <x v="6"/>
    <s v="Virginia Tech"/>
    <n v="62"/>
    <n v="10"/>
    <s v="Villanova"/>
    <n v="71"/>
    <x v="1"/>
  </r>
  <r>
    <n v="1986"/>
    <x v="5"/>
    <x v="1"/>
    <s v="Louisville"/>
    <n v="93"/>
    <n v="15"/>
    <s v="Drexel"/>
    <n v="73"/>
    <x v="0"/>
  </r>
  <r>
    <n v="1986"/>
    <x v="5"/>
    <x v="10"/>
    <s v="Jacksonville"/>
    <n v="50"/>
    <n v="9"/>
    <s v="Temple"/>
    <n v="61"/>
    <x v="1"/>
  </r>
  <r>
    <n v="1986"/>
    <x v="5"/>
    <x v="2"/>
    <s v="Georgetown"/>
    <n v="70"/>
    <n v="13"/>
    <s v="Texas Tech"/>
    <n v="64"/>
    <x v="0"/>
  </r>
  <r>
    <n v="1986"/>
    <x v="5"/>
    <x v="6"/>
    <s v="Bradley"/>
    <n v="83"/>
    <n v="10"/>
    <s v="UTEP"/>
    <n v="65"/>
    <x v="0"/>
  </r>
  <r>
    <n v="1986"/>
    <x v="5"/>
    <x v="5"/>
    <s v="Purdue"/>
    <n v="87"/>
    <n v="11"/>
    <s v="LSU"/>
    <n v="94"/>
    <x v="1"/>
  </r>
  <r>
    <n v="1986"/>
    <x v="5"/>
    <x v="3"/>
    <s v="North Carolina"/>
    <n v="84"/>
    <n v="14"/>
    <s v="Utah"/>
    <n v="72"/>
    <x v="0"/>
  </r>
  <r>
    <n v="1986"/>
    <x v="5"/>
    <x v="5"/>
    <s v="Alabama-Birmingham"/>
    <n v="66"/>
    <n v="11"/>
    <s v="Missouri"/>
    <n v="64"/>
    <x v="0"/>
  </r>
  <r>
    <n v="1986"/>
    <x v="5"/>
    <x v="3"/>
    <s v="Memphis"/>
    <n v="95"/>
    <n v="14"/>
    <s v="Ball State"/>
    <n v="63"/>
    <x v="0"/>
  </r>
  <r>
    <n v="1985"/>
    <x v="0"/>
    <x v="0"/>
    <s v="Georgetown"/>
    <n v="64"/>
    <n v="8"/>
    <s v="Villanova"/>
    <n v="66"/>
    <x v="1"/>
  </r>
  <r>
    <n v="1985"/>
    <x v="1"/>
    <x v="0"/>
    <s v="St. John's"/>
    <n v="59"/>
    <n v="1"/>
    <s v="Georgetown"/>
    <n v="77"/>
    <x v="1"/>
  </r>
  <r>
    <n v="1985"/>
    <x v="1"/>
    <x v="1"/>
    <s v="Memphis"/>
    <n v="45"/>
    <n v="8"/>
    <s v="Villanova"/>
    <n v="52"/>
    <x v="1"/>
  </r>
  <r>
    <n v="1985"/>
    <x v="2"/>
    <x v="0"/>
    <s v="St. John's"/>
    <n v="69"/>
    <n v="3"/>
    <s v="North Carolina State"/>
    <n v="60"/>
    <x v="0"/>
  </r>
  <r>
    <n v="1985"/>
    <x v="2"/>
    <x v="10"/>
    <s v="Villanova"/>
    <n v="56"/>
    <n v="2"/>
    <s v="North Carolina"/>
    <n v="44"/>
    <x v="0"/>
  </r>
  <r>
    <n v="1985"/>
    <x v="2"/>
    <x v="0"/>
    <s v="Georgetown"/>
    <n v="60"/>
    <n v="2"/>
    <s v="Georgia Tech"/>
    <n v="54"/>
    <x v="0"/>
  </r>
  <r>
    <n v="1985"/>
    <x v="2"/>
    <x v="0"/>
    <s v="Oklahoma"/>
    <n v="61"/>
    <n v="2"/>
    <s v="Memphis"/>
    <n v="63"/>
    <x v="1"/>
  </r>
  <r>
    <n v="1985"/>
    <x v="3"/>
    <x v="3"/>
    <s v="North Carolina State"/>
    <n v="61"/>
    <n v="7"/>
    <s v="Alabama"/>
    <n v="55"/>
    <x v="0"/>
  </r>
  <r>
    <n v="1985"/>
    <x v="3"/>
    <x v="4"/>
    <s v="Auburn"/>
    <n v="56"/>
    <n v="2"/>
    <s v="North Carolina"/>
    <n v="62"/>
    <x v="1"/>
  </r>
  <r>
    <n v="1985"/>
    <x v="3"/>
    <x v="0"/>
    <s v="St. John's"/>
    <n v="86"/>
    <n v="12"/>
    <s v="Kentucky"/>
    <n v="70"/>
    <x v="0"/>
  </r>
  <r>
    <n v="1985"/>
    <x v="3"/>
    <x v="10"/>
    <s v="Villanova"/>
    <n v="46"/>
    <n v="5"/>
    <s v="Maryland"/>
    <n v="43"/>
    <x v="0"/>
  </r>
  <r>
    <n v="1985"/>
    <x v="3"/>
    <x v="3"/>
    <s v="Illinois"/>
    <n v="53"/>
    <n v="2"/>
    <s v="Georgia Tech"/>
    <n v="61"/>
    <x v="1"/>
  </r>
  <r>
    <n v="1985"/>
    <x v="3"/>
    <x v="4"/>
    <s v="Boston College"/>
    <n v="57"/>
    <n v="2"/>
    <s v="Memphis"/>
    <n v="59"/>
    <x v="1"/>
  </r>
  <r>
    <n v="1985"/>
    <x v="3"/>
    <x v="0"/>
    <s v="Oklahoma"/>
    <n v="86"/>
    <n v="5"/>
    <s v="Louisiana Tech"/>
    <n v="84"/>
    <x v="0"/>
  </r>
  <r>
    <n v="1985"/>
    <x v="3"/>
    <x v="0"/>
    <s v="Georgetown"/>
    <n v="65"/>
    <n v="4"/>
    <s v="Loyola (Ill.)"/>
    <n v="53"/>
    <x v="0"/>
  </r>
  <r>
    <n v="1985"/>
    <x v="4"/>
    <x v="4"/>
    <s v="UTEP"/>
    <n v="73"/>
    <n v="3"/>
    <s v="North Carolina State"/>
    <n v="86"/>
    <x v="1"/>
  </r>
  <r>
    <n v="1985"/>
    <x v="4"/>
    <x v="6"/>
    <s v="Syracuse"/>
    <n v="53"/>
    <n v="2"/>
    <s v="Georgia Tech"/>
    <n v="70"/>
    <x v="1"/>
  </r>
  <r>
    <n v="1985"/>
    <x v="4"/>
    <x v="6"/>
    <s v="Alabama-Birmingham"/>
    <n v="66"/>
    <n v="2"/>
    <s v="Memphis"/>
    <n v="67"/>
    <x v="1"/>
  </r>
  <r>
    <n v="1985"/>
    <x v="4"/>
    <x v="6"/>
    <s v="Alabama"/>
    <n v="63"/>
    <n v="2"/>
    <s v="Virginia Commonwealth"/>
    <n v="59"/>
    <x v="0"/>
  </r>
  <r>
    <n v="1985"/>
    <x v="4"/>
    <x v="5"/>
    <s v="Georgia"/>
    <n v="58"/>
    <n v="3"/>
    <s v="Illinois"/>
    <n v="74"/>
    <x v="1"/>
  </r>
  <r>
    <n v="1985"/>
    <x v="4"/>
    <x v="4"/>
    <s v="Boston College"/>
    <n v="74"/>
    <n v="3"/>
    <s v="Duke"/>
    <n v="73"/>
    <x v="0"/>
  </r>
  <r>
    <n v="1985"/>
    <x v="4"/>
    <x v="0"/>
    <s v="Michigan"/>
    <n v="55"/>
    <n v="8"/>
    <s v="Villanova"/>
    <n v="59"/>
    <x v="1"/>
  </r>
  <r>
    <n v="1985"/>
    <x v="4"/>
    <x v="9"/>
    <s v="Maryland"/>
    <n v="64"/>
    <n v="13"/>
    <s v="Navy"/>
    <n v="59"/>
    <x v="0"/>
  </r>
  <r>
    <n v="1985"/>
    <x v="4"/>
    <x v="0"/>
    <s v="Oklahoma"/>
    <n v="75"/>
    <n v="9"/>
    <s v="Illinois State"/>
    <n v="69"/>
    <x v="0"/>
  </r>
  <r>
    <n v="1985"/>
    <x v="4"/>
    <x v="0"/>
    <s v="Georgetown"/>
    <n v="63"/>
    <n v="8"/>
    <s v="Temple"/>
    <n v="46"/>
    <x v="0"/>
  </r>
  <r>
    <n v="1985"/>
    <x v="4"/>
    <x v="6"/>
    <s v="Notre Dame"/>
    <n v="58"/>
    <n v="2"/>
    <s v="North Carolina"/>
    <n v="60"/>
    <x v="1"/>
  </r>
  <r>
    <n v="1985"/>
    <x v="4"/>
    <x v="9"/>
    <s v="Southern Methodist"/>
    <n v="57"/>
    <n v="4"/>
    <s v="Loyola (Ill.)"/>
    <n v="70"/>
    <x v="1"/>
  </r>
  <r>
    <n v="1985"/>
    <x v="4"/>
    <x v="7"/>
    <s v="Kentucky"/>
    <n v="64"/>
    <n v="4"/>
    <s v="UNLV"/>
    <n v="61"/>
    <x v="0"/>
  </r>
  <r>
    <n v="1985"/>
    <x v="4"/>
    <x v="0"/>
    <s v="St. John's"/>
    <n v="68"/>
    <n v="9"/>
    <s v="Arkansas"/>
    <n v="65"/>
    <x v="0"/>
  </r>
  <r>
    <n v="1985"/>
    <x v="4"/>
    <x v="4"/>
    <s v="Auburn"/>
    <n v="66"/>
    <n v="3"/>
    <s v="Kansas"/>
    <n v="64"/>
    <x v="0"/>
  </r>
  <r>
    <n v="1985"/>
    <x v="4"/>
    <x v="9"/>
    <s v="Louisiana Tech"/>
    <n v="79"/>
    <n v="4"/>
    <s v="Ohio State"/>
    <n v="67"/>
    <x v="0"/>
  </r>
  <r>
    <n v="1985"/>
    <x v="5"/>
    <x v="5"/>
    <s v="Texas Tech"/>
    <n v="53"/>
    <n v="11"/>
    <s v="Boston College"/>
    <n v="55"/>
    <x v="1"/>
  </r>
  <r>
    <n v="1985"/>
    <x v="5"/>
    <x v="6"/>
    <s v="Alabama"/>
    <n v="50"/>
    <n v="10"/>
    <s v="Arizona"/>
    <n v="41"/>
    <x v="0"/>
  </r>
  <r>
    <n v="1985"/>
    <x v="5"/>
    <x v="1"/>
    <s v="Virginia Commonwealth"/>
    <n v="81"/>
    <n v="15"/>
    <s v="Marshall"/>
    <n v="65"/>
    <x v="0"/>
  </r>
  <r>
    <n v="1985"/>
    <x v="5"/>
    <x v="3"/>
    <s v="Illinois"/>
    <n v="76"/>
    <n v="14"/>
    <s v="Northeastern"/>
    <n v="57"/>
    <x v="0"/>
  </r>
  <r>
    <n v="1985"/>
    <x v="5"/>
    <x v="5"/>
    <s v="Georgia"/>
    <n v="67"/>
    <n v="11"/>
    <s v="Wichita State"/>
    <n v="59"/>
    <x v="0"/>
  </r>
  <r>
    <n v="1985"/>
    <x v="5"/>
    <x v="6"/>
    <s v="Syracuse"/>
    <n v="70"/>
    <n v="10"/>
    <s v="DePaul"/>
    <n v="65"/>
    <x v="0"/>
  </r>
  <r>
    <n v="1985"/>
    <x v="5"/>
    <x v="1"/>
    <s v="Georgia Tech"/>
    <n v="65"/>
    <n v="15"/>
    <s v="Mercer"/>
    <n v="58"/>
    <x v="0"/>
  </r>
  <r>
    <n v="1985"/>
    <x v="5"/>
    <x v="3"/>
    <s v="Duke"/>
    <n v="75"/>
    <n v="14"/>
    <s v="Pepperdine"/>
    <n v="62"/>
    <x v="0"/>
  </r>
  <r>
    <n v="1985"/>
    <x v="5"/>
    <x v="6"/>
    <s v="Alabama-Birmingham"/>
    <n v="70"/>
    <n v="10"/>
    <s v="Michigan State"/>
    <n v="68"/>
    <x v="0"/>
  </r>
  <r>
    <n v="1985"/>
    <x v="5"/>
    <x v="0"/>
    <s v="Michigan"/>
    <n v="59"/>
    <n v="16"/>
    <s v="Fairleigh Dickinson"/>
    <n v="55"/>
    <x v="0"/>
  </r>
  <r>
    <n v="1985"/>
    <x v="5"/>
    <x v="10"/>
    <s v="Villanova"/>
    <n v="51"/>
    <n v="9"/>
    <s v="Dayton"/>
    <n v="49"/>
    <x v="0"/>
  </r>
  <r>
    <n v="1985"/>
    <x v="5"/>
    <x v="5"/>
    <s v="Tulsa"/>
    <n v="75"/>
    <n v="11"/>
    <s v="UTEP"/>
    <n v="79"/>
    <x v="1"/>
  </r>
  <r>
    <n v="1985"/>
    <x v="5"/>
    <x v="2"/>
    <s v="LSU"/>
    <n v="55"/>
    <n v="13"/>
    <s v="Navy"/>
    <n v="78"/>
    <x v="1"/>
  </r>
  <r>
    <n v="1985"/>
    <x v="5"/>
    <x v="9"/>
    <s v="Maryland"/>
    <n v="69"/>
    <n v="12"/>
    <s v="Miami (Ohio)"/>
    <n v="68"/>
    <x v="0"/>
  </r>
  <r>
    <n v="1985"/>
    <x v="5"/>
    <x v="1"/>
    <s v="Memphis"/>
    <n v="67"/>
    <n v="15"/>
    <s v="Penn"/>
    <n v="55"/>
    <x v="0"/>
  </r>
  <r>
    <n v="1985"/>
    <x v="5"/>
    <x v="3"/>
    <s v="North Carolina State"/>
    <n v="65"/>
    <n v="14"/>
    <s v="Nevada"/>
    <n v="56"/>
    <x v="0"/>
  </r>
  <r>
    <n v="1985"/>
    <x v="5"/>
    <x v="10"/>
    <s v="Southern California"/>
    <n v="55"/>
    <n v="9"/>
    <s v="Illinois State"/>
    <n v="58"/>
    <x v="1"/>
  </r>
  <r>
    <n v="1985"/>
    <x v="5"/>
    <x v="5"/>
    <s v="Purdue"/>
    <n v="58"/>
    <n v="11"/>
    <s v="Auburn"/>
    <n v="59"/>
    <x v="1"/>
  </r>
  <r>
    <n v="1985"/>
    <x v="5"/>
    <x v="6"/>
    <s v="Notre Dame"/>
    <n v="79"/>
    <n v="10"/>
    <s v="Oregon State"/>
    <n v="70"/>
    <x v="0"/>
  </r>
  <r>
    <n v="1985"/>
    <x v="5"/>
    <x v="1"/>
    <s v="North Carolina"/>
    <n v="76"/>
    <n v="15"/>
    <s v="Middle Tennessee State"/>
    <n v="57"/>
    <x v="0"/>
  </r>
  <r>
    <n v="1985"/>
    <x v="5"/>
    <x v="2"/>
    <s v="Ohio State"/>
    <n v="75"/>
    <n v="13"/>
    <s v="Iowa State"/>
    <n v="64"/>
    <x v="0"/>
  </r>
  <r>
    <n v="1985"/>
    <x v="5"/>
    <x v="0"/>
    <s v="Georgetown"/>
    <n v="68"/>
    <n v="16"/>
    <s v="Lehigh"/>
    <n v="43"/>
    <x v="0"/>
  </r>
  <r>
    <n v="1985"/>
    <x v="5"/>
    <x v="9"/>
    <s v="Louisiana Tech"/>
    <n v="78"/>
    <n v="12"/>
    <s v="Pittsburgh"/>
    <n v="54"/>
    <x v="0"/>
  </r>
  <r>
    <n v="1985"/>
    <x v="5"/>
    <x v="0"/>
    <s v="Oklahoma"/>
    <n v="96"/>
    <n v="16"/>
    <s v="North Carolina A&amp;T"/>
    <n v="83"/>
    <x v="0"/>
  </r>
  <r>
    <n v="1985"/>
    <x v="5"/>
    <x v="9"/>
    <s v="Washington"/>
    <n v="58"/>
    <n v="12"/>
    <s v="Kentucky"/>
    <n v="66"/>
    <x v="1"/>
  </r>
  <r>
    <n v="1985"/>
    <x v="5"/>
    <x v="2"/>
    <s v="Loyola (Ill.)"/>
    <n v="59"/>
    <n v="13"/>
    <s v="Iona"/>
    <n v="58"/>
    <x v="0"/>
  </r>
  <r>
    <n v="1985"/>
    <x v="5"/>
    <x v="9"/>
    <s v="Southern Methodist"/>
    <n v="85"/>
    <n v="12"/>
    <s v="Old Dominion"/>
    <n v="68"/>
    <x v="0"/>
  </r>
  <r>
    <n v="1985"/>
    <x v="5"/>
    <x v="2"/>
    <s v="UNLV"/>
    <n v="85"/>
    <n v="13"/>
    <s v="San Diego State"/>
    <n v="80"/>
    <x v="0"/>
  </r>
  <r>
    <n v="1985"/>
    <x v="5"/>
    <x v="10"/>
    <s v="Temple"/>
    <n v="60"/>
    <n v="9"/>
    <s v="Virginia Tech"/>
    <n v="57"/>
    <x v="0"/>
  </r>
  <r>
    <n v="1985"/>
    <x v="5"/>
    <x v="0"/>
    <s v="St. John's"/>
    <n v="83"/>
    <n v="16"/>
    <s v="Southern"/>
    <n v="59"/>
    <x v="0"/>
  </r>
  <r>
    <n v="1985"/>
    <x v="5"/>
    <x v="3"/>
    <s v="Kansas"/>
    <n v="49"/>
    <n v="14"/>
    <s v="Ohio"/>
    <n v="38"/>
    <x v="0"/>
  </r>
  <r>
    <n v="1985"/>
    <x v="5"/>
    <x v="10"/>
    <s v="Iowa"/>
    <n v="54"/>
    <n v="9"/>
    <s v="Arkansas"/>
    <n v="63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782">
  <r>
    <x v="0"/>
    <x v="0"/>
    <n v="1"/>
    <s v="Kentucky"/>
    <n v="67"/>
    <n v="2"/>
    <s v="Kansas"/>
    <n v="59"/>
    <s v="Winner"/>
    <n v="1"/>
    <x v="0"/>
  </r>
  <r>
    <x v="0"/>
    <x v="1"/>
    <n v="1"/>
    <s v="Kentucky"/>
    <n v="69"/>
    <n v="4"/>
    <s v="Louisville"/>
    <n v="61"/>
    <s v="Winner"/>
    <n v="1"/>
    <x v="0"/>
  </r>
  <r>
    <x v="0"/>
    <x v="1"/>
    <n v="2"/>
    <s v="Ohio State"/>
    <n v="62"/>
    <n v="2"/>
    <s v="Kansas"/>
    <n v="64"/>
    <s v="Loser"/>
    <n v="2"/>
    <x v="1"/>
  </r>
  <r>
    <x v="0"/>
    <x v="2"/>
    <n v="1"/>
    <s v="Kentucky"/>
    <n v="82"/>
    <n v="3"/>
    <s v="Baylor"/>
    <n v="70"/>
    <s v="Winner"/>
    <n v="1"/>
    <x v="0"/>
  </r>
  <r>
    <x v="0"/>
    <x v="2"/>
    <n v="1"/>
    <s v="North Carolina"/>
    <n v="67"/>
    <n v="2"/>
    <s v="Kansas"/>
    <n v="80"/>
    <s v="Loser"/>
    <n v="2"/>
    <x v="1"/>
  </r>
  <r>
    <x v="0"/>
    <x v="2"/>
    <n v="4"/>
    <s v="Louisville"/>
    <n v="72"/>
    <n v="7"/>
    <s v="Florida"/>
    <n v="68"/>
    <s v="Winner"/>
    <n v="4"/>
    <x v="0"/>
  </r>
  <r>
    <x v="0"/>
    <x v="2"/>
    <n v="1"/>
    <s v="Syracuse"/>
    <n v="70"/>
    <n v="2"/>
    <s v="Ohio State"/>
    <n v="77"/>
    <s v="Loser"/>
    <n v="2"/>
    <x v="1"/>
  </r>
  <r>
    <x v="0"/>
    <x v="3"/>
    <n v="3"/>
    <s v="Baylor"/>
    <n v="75"/>
    <n v="10"/>
    <s v="Xavier"/>
    <n v="70"/>
    <s v="Winner"/>
    <n v="3"/>
    <x v="0"/>
  </r>
  <r>
    <x v="0"/>
    <x v="3"/>
    <n v="1"/>
    <s v="North Carolina"/>
    <n v="73"/>
    <n v="13"/>
    <s v="Ohio"/>
    <n v="65"/>
    <s v="Winner"/>
    <n v="1"/>
    <x v="0"/>
  </r>
  <r>
    <x v="0"/>
    <x v="3"/>
    <n v="1"/>
    <s v="Kentucky"/>
    <n v="102"/>
    <n v="4"/>
    <s v="Indiana"/>
    <n v="90"/>
    <s v="Winner"/>
    <n v="1"/>
    <x v="0"/>
  </r>
  <r>
    <x v="0"/>
    <x v="3"/>
    <n v="11"/>
    <s v="North Carolina State"/>
    <n v="57"/>
    <n v="2"/>
    <s v="Kansas"/>
    <n v="60"/>
    <s v="Loser"/>
    <n v="2"/>
    <x v="1"/>
  </r>
  <r>
    <x v="0"/>
    <x v="3"/>
    <n v="1"/>
    <s v="Syracuse"/>
    <n v="64"/>
    <n v="4"/>
    <s v="Wisconsin"/>
    <n v="63"/>
    <s v="Winner"/>
    <n v="1"/>
    <x v="0"/>
  </r>
  <r>
    <x v="0"/>
    <x v="3"/>
    <n v="1"/>
    <s v="Michigan State"/>
    <n v="44"/>
    <n v="4"/>
    <s v="Louisville"/>
    <n v="57"/>
    <s v="Loser"/>
    <n v="4"/>
    <x v="1"/>
  </r>
  <r>
    <x v="0"/>
    <x v="3"/>
    <n v="6"/>
    <s v="Cincinnati"/>
    <n v="66"/>
    <n v="2"/>
    <s v="Ohio State"/>
    <n v="81"/>
    <s v="Loser"/>
    <n v="2"/>
    <x v="1"/>
  </r>
  <r>
    <x v="0"/>
    <x v="3"/>
    <n v="3"/>
    <s v="Marquette"/>
    <n v="58"/>
    <n v="7"/>
    <s v="Florida"/>
    <n v="68"/>
    <s v="Loser"/>
    <n v="7"/>
    <x v="1"/>
  </r>
  <r>
    <x v="0"/>
    <x v="4"/>
    <n v="11"/>
    <s v="North Carolina State"/>
    <n v="66"/>
    <n v="3"/>
    <s v="Georgetown"/>
    <n v="63"/>
    <s v="Winner"/>
    <n v="11"/>
    <x v="0"/>
  </r>
  <r>
    <x v="0"/>
    <x v="4"/>
    <n v="1"/>
    <s v="Michigan State"/>
    <n v="65"/>
    <n v="9"/>
    <s v="St. Louis"/>
    <n v="61"/>
    <s v="Winner"/>
    <n v="1"/>
    <x v="0"/>
  </r>
  <r>
    <x v="0"/>
    <x v="4"/>
    <n v="1"/>
    <s v="North Carolina"/>
    <n v="87"/>
    <n v="8"/>
    <s v="Creighton"/>
    <n v="73"/>
    <s v="Winner"/>
    <n v="1"/>
    <x v="0"/>
  </r>
  <r>
    <x v="0"/>
    <x v="4"/>
    <n v="7"/>
    <s v="Florida"/>
    <n v="84"/>
    <n v="15"/>
    <s v="Norfolk State"/>
    <n v="50"/>
    <s v="Winner"/>
    <n v="7"/>
    <x v="0"/>
  </r>
  <r>
    <x v="0"/>
    <x v="4"/>
    <n v="12"/>
    <s v="South Florida"/>
    <n v="56"/>
    <n v="13"/>
    <s v="Ohio"/>
    <n v="62"/>
    <s v="Loser"/>
    <n v="13"/>
    <x v="1"/>
  </r>
  <r>
    <x v="0"/>
    <x v="4"/>
    <n v="10"/>
    <s v="Purdue"/>
    <n v="60"/>
    <n v="2"/>
    <s v="Kansas"/>
    <n v="63"/>
    <s v="Loser"/>
    <n v="2"/>
    <x v="1"/>
  </r>
  <r>
    <x v="0"/>
    <x v="4"/>
    <n v="6"/>
    <s v="Cincinnati"/>
    <n v="62"/>
    <n v="3"/>
    <s v="Florida State"/>
    <n v="56"/>
    <s v="Winner"/>
    <n v="6"/>
    <x v="0"/>
  </r>
  <r>
    <x v="0"/>
    <x v="4"/>
    <n v="10"/>
    <s v="Xavier"/>
    <n v="70"/>
    <n v="15"/>
    <s v="Lehigh"/>
    <n v="58"/>
    <s v="Winner"/>
    <n v="10"/>
    <x v="0"/>
  </r>
  <r>
    <x v="0"/>
    <x v="4"/>
    <n v="1"/>
    <s v="Syracuse"/>
    <n v="75"/>
    <n v="8"/>
    <s v="Kansas State"/>
    <n v="59"/>
    <s v="Winner"/>
    <n v="1"/>
    <x v="0"/>
  </r>
  <r>
    <x v="0"/>
    <x v="4"/>
    <n v="7"/>
    <s v="Gonzaga"/>
    <n v="66"/>
    <n v="2"/>
    <s v="Ohio State"/>
    <n v="73"/>
    <s v="Loser"/>
    <n v="2"/>
    <x v="1"/>
  </r>
  <r>
    <x v="0"/>
    <x v="4"/>
    <n v="6"/>
    <s v="Murray St."/>
    <n v="53"/>
    <n v="3"/>
    <s v="Marquette"/>
    <n v="62"/>
    <s v="Loser"/>
    <n v="3"/>
    <x v="1"/>
  </r>
  <r>
    <x v="0"/>
    <x v="4"/>
    <n v="5"/>
    <s v="Vanderbilt"/>
    <n v="57"/>
    <n v="4"/>
    <s v="Wisconsin"/>
    <n v="60"/>
    <s v="Loser"/>
    <n v="4"/>
    <x v="1"/>
  </r>
  <r>
    <x v="0"/>
    <x v="4"/>
    <n v="12"/>
    <s v="Virginia Commonwealth"/>
    <n v="61"/>
    <n v="4"/>
    <s v="Indiana"/>
    <n v="63"/>
    <s v="Loser"/>
    <n v="4"/>
    <x v="1"/>
  </r>
  <r>
    <x v="0"/>
    <x v="4"/>
    <n v="1"/>
    <s v="Kentucky"/>
    <n v="87"/>
    <n v="8"/>
    <s v="Iowa State"/>
    <n v="71"/>
    <s v="Winner"/>
    <n v="1"/>
    <x v="0"/>
  </r>
  <r>
    <x v="0"/>
    <x v="4"/>
    <n v="11"/>
    <s v="Colorado"/>
    <n v="63"/>
    <n v="3"/>
    <s v="Baylor"/>
    <n v="80"/>
    <s v="Loser"/>
    <n v="3"/>
    <x v="1"/>
  </r>
  <r>
    <x v="0"/>
    <x v="4"/>
    <n v="5"/>
    <s v="New Mexico"/>
    <n v="56"/>
    <n v="4"/>
    <s v="Louisville"/>
    <n v="59"/>
    <s v="Loser"/>
    <n v="4"/>
    <x v="1"/>
  </r>
  <r>
    <x v="0"/>
    <x v="5"/>
    <n v="6"/>
    <s v="Cincinnati"/>
    <n v="65"/>
    <n v="11"/>
    <s v="Texas"/>
    <n v="59"/>
    <s v="Winner"/>
    <n v="6"/>
    <x v="0"/>
  </r>
  <r>
    <x v="0"/>
    <x v="5"/>
    <n v="8"/>
    <s v="Creighton"/>
    <n v="58"/>
    <n v="9"/>
    <s v="Alabama"/>
    <n v="57"/>
    <s v="Winner"/>
    <n v="8"/>
    <x v="0"/>
  </r>
  <r>
    <x v="0"/>
    <x v="5"/>
    <n v="6"/>
    <s v="San Diego State"/>
    <n v="65"/>
    <n v="11"/>
    <s v="North Carolina State"/>
    <n v="79"/>
    <s v="Loser"/>
    <n v="11"/>
    <x v="1"/>
  </r>
  <r>
    <x v="0"/>
    <x v="5"/>
    <n v="7"/>
    <s v="Florida"/>
    <n v="71"/>
    <n v="10"/>
    <s v="Virginia"/>
    <n v="45"/>
    <s v="Winner"/>
    <n v="7"/>
    <x v="0"/>
  </r>
  <r>
    <x v="0"/>
    <x v="5"/>
    <n v="3"/>
    <s v="Florida State"/>
    <n v="66"/>
    <n v="14"/>
    <s v="St. Bonaventure"/>
    <n v="63"/>
    <s v="Winner"/>
    <n v="3"/>
    <x v="0"/>
  </r>
  <r>
    <x v="0"/>
    <x v="5"/>
    <n v="3"/>
    <s v="Georgetown"/>
    <n v="74"/>
    <n v="14"/>
    <s v="Belmont"/>
    <n v="59"/>
    <s v="Winner"/>
    <n v="3"/>
    <x v="0"/>
  </r>
  <r>
    <x v="0"/>
    <x v="5"/>
    <n v="1"/>
    <s v="North Carolina"/>
    <n v="77"/>
    <n v="16"/>
    <s v="Vermont"/>
    <n v="58"/>
    <s v="Winner"/>
    <n v="1"/>
    <x v="0"/>
  </r>
  <r>
    <x v="0"/>
    <x v="5"/>
    <n v="2"/>
    <s v="Missouri"/>
    <n v="84"/>
    <n v="15"/>
    <s v="Norfolk State"/>
    <n v="86"/>
    <s v="Loser"/>
    <n v="15"/>
    <x v="1"/>
  </r>
  <r>
    <x v="0"/>
    <x v="5"/>
    <n v="4"/>
    <s v="Michigan"/>
    <n v="60"/>
    <n v="13"/>
    <s v="Ohio"/>
    <n v="65"/>
    <s v="Loser"/>
    <n v="13"/>
    <x v="1"/>
  </r>
  <r>
    <x v="0"/>
    <x v="5"/>
    <n v="7"/>
    <s v="St. Mary's (Cal.)"/>
    <n v="69"/>
    <n v="10"/>
    <s v="Purdue"/>
    <n v="72"/>
    <s v="Loser"/>
    <n v="10"/>
    <x v="1"/>
  </r>
  <r>
    <x v="0"/>
    <x v="5"/>
    <n v="2"/>
    <s v="Duke"/>
    <n v="70"/>
    <n v="15"/>
    <s v="Lehigh"/>
    <n v="75"/>
    <s v="Loser"/>
    <n v="15"/>
    <x v="1"/>
  </r>
  <r>
    <x v="0"/>
    <x v="5"/>
    <n v="1"/>
    <s v="Michigan State"/>
    <n v="89"/>
    <n v="16"/>
    <s v="Long Island"/>
    <n v="67"/>
    <s v="Winner"/>
    <n v="1"/>
    <x v="0"/>
  </r>
  <r>
    <x v="0"/>
    <x v="5"/>
    <n v="7"/>
    <s v="Notre Dame"/>
    <n v="63"/>
    <n v="10"/>
    <s v="Xavier"/>
    <n v="67"/>
    <s v="Loser"/>
    <n v="10"/>
    <x v="1"/>
  </r>
  <r>
    <x v="0"/>
    <x v="5"/>
    <n v="2"/>
    <s v="Kansas"/>
    <n v="65"/>
    <n v="15"/>
    <s v="Detroit"/>
    <n v="50"/>
    <s v="Winner"/>
    <n v="2"/>
    <x v="0"/>
  </r>
  <r>
    <x v="0"/>
    <x v="5"/>
    <n v="5"/>
    <s v="Temple"/>
    <n v="44"/>
    <n v="12"/>
    <s v="South Florida"/>
    <n v="58"/>
    <s v="Loser"/>
    <n v="12"/>
    <x v="1"/>
  </r>
  <r>
    <x v="0"/>
    <x v="5"/>
    <n v="8"/>
    <s v="Memphis"/>
    <n v="54"/>
    <n v="9"/>
    <s v="St. Louis"/>
    <n v="61"/>
    <s v="Loser"/>
    <n v="9"/>
    <x v="1"/>
  </r>
  <r>
    <x v="0"/>
    <x v="5"/>
    <n v="6"/>
    <s v="Murray St."/>
    <n v="58"/>
    <n v="11"/>
    <s v="Colorado State"/>
    <n v="41"/>
    <s v="Winner"/>
    <n v="6"/>
    <x v="0"/>
  </r>
  <r>
    <x v="0"/>
    <x v="5"/>
    <n v="4"/>
    <s v="Louisville"/>
    <n v="69"/>
    <n v="13"/>
    <s v="Davidson"/>
    <n v="62"/>
    <s v="Winner"/>
    <n v="4"/>
    <x v="0"/>
  </r>
  <r>
    <x v="0"/>
    <x v="5"/>
    <n v="8"/>
    <s v="Kansas State"/>
    <n v="70"/>
    <n v="9"/>
    <s v="Southern Mississippi"/>
    <n v="64"/>
    <s v="Winner"/>
    <n v="8"/>
    <x v="0"/>
  </r>
  <r>
    <x v="0"/>
    <x v="5"/>
    <n v="4"/>
    <s v="Wisconsin"/>
    <n v="73"/>
    <n v="13"/>
    <s v="Montana"/>
    <n v="49"/>
    <s v="Winner"/>
    <n v="4"/>
    <x v="0"/>
  </r>
  <r>
    <x v="0"/>
    <x v="5"/>
    <n v="3"/>
    <s v="Marquette"/>
    <n v="88"/>
    <n v="14"/>
    <s v="Brigham Young"/>
    <n v="68"/>
    <s v="Winner"/>
    <n v="3"/>
    <x v="0"/>
  </r>
  <r>
    <x v="0"/>
    <x v="5"/>
    <n v="1"/>
    <s v="Syracuse"/>
    <n v="72"/>
    <n v="16"/>
    <s v="UNC Asheville"/>
    <n v="65"/>
    <s v="Winner"/>
    <n v="1"/>
    <x v="0"/>
  </r>
  <r>
    <x v="0"/>
    <x v="5"/>
    <n v="5"/>
    <s v="New Mexico"/>
    <n v="75"/>
    <n v="12"/>
    <s v="Long Beach State"/>
    <n v="68"/>
    <s v="Winner"/>
    <n v="5"/>
    <x v="0"/>
  </r>
  <r>
    <x v="0"/>
    <x v="5"/>
    <n v="5"/>
    <s v="Vanderbilt"/>
    <n v="79"/>
    <n v="12"/>
    <s v="Harvard"/>
    <n v="70"/>
    <s v="Winner"/>
    <n v="5"/>
    <x v="0"/>
  </r>
  <r>
    <x v="0"/>
    <x v="5"/>
    <n v="1"/>
    <s v="Kentucky"/>
    <n v="81"/>
    <n v="16"/>
    <s v="Western Kentucky"/>
    <n v="66"/>
    <s v="Winner"/>
    <n v="1"/>
    <x v="0"/>
  </r>
  <r>
    <x v="0"/>
    <x v="5"/>
    <n v="5"/>
    <s v="Wichita State"/>
    <n v="59"/>
    <n v="12"/>
    <s v="Virginia Commonwealth"/>
    <n v="62"/>
    <s v="Loser"/>
    <n v="12"/>
    <x v="1"/>
  </r>
  <r>
    <x v="0"/>
    <x v="5"/>
    <n v="7"/>
    <s v="Gonzaga"/>
    <n v="77"/>
    <n v="10"/>
    <s v="West Virginia"/>
    <n v="54"/>
    <s v="Winner"/>
    <n v="7"/>
    <x v="0"/>
  </r>
  <r>
    <x v="0"/>
    <x v="5"/>
    <n v="2"/>
    <s v="Ohio State"/>
    <n v="78"/>
    <n v="15"/>
    <s v="Loyola (Md.)"/>
    <n v="59"/>
    <s v="Winner"/>
    <n v="2"/>
    <x v="0"/>
  </r>
  <r>
    <x v="0"/>
    <x v="5"/>
    <n v="8"/>
    <s v="Iowa State"/>
    <n v="77"/>
    <n v="9"/>
    <s v="Connecticut"/>
    <n v="64"/>
    <s v="Winner"/>
    <n v="8"/>
    <x v="0"/>
  </r>
  <r>
    <x v="0"/>
    <x v="5"/>
    <n v="4"/>
    <s v="Indiana"/>
    <n v="79"/>
    <n v="13"/>
    <s v="New Mexico State"/>
    <n v="66"/>
    <s v="Winner"/>
    <n v="4"/>
    <x v="0"/>
  </r>
  <r>
    <x v="0"/>
    <x v="5"/>
    <n v="6"/>
    <s v="UNLV"/>
    <n v="64"/>
    <n v="11"/>
    <s v="Colorado"/>
    <n v="68"/>
    <s v="Loser"/>
    <n v="11"/>
    <x v="1"/>
  </r>
  <r>
    <x v="0"/>
    <x v="5"/>
    <n v="3"/>
    <s v="Baylor"/>
    <n v="68"/>
    <n v="14"/>
    <s v="South Dakota State"/>
    <n v="60"/>
    <s v="Winner"/>
    <n v="3"/>
    <x v="0"/>
  </r>
  <r>
    <x v="0"/>
    <x v="6"/>
    <n v="16"/>
    <s v="Lamar"/>
    <n v="59"/>
    <n v="16"/>
    <s v="Vermont"/>
    <n v="71"/>
    <s v="Loser"/>
    <n v="16"/>
    <x v="1"/>
  </r>
  <r>
    <x v="0"/>
    <x v="6"/>
    <n v="12"/>
    <s v="California"/>
    <n v="54"/>
    <n v="12"/>
    <s v="South Florida"/>
    <n v="65"/>
    <s v="Loser"/>
    <n v="12"/>
    <x v="1"/>
  </r>
  <r>
    <x v="0"/>
    <x v="6"/>
    <n v="16"/>
    <s v="Mississippi Valley State"/>
    <n v="58"/>
    <n v="16"/>
    <s v="Western Kentucky"/>
    <n v="59"/>
    <s v="Loser"/>
    <n v="16"/>
    <x v="1"/>
  </r>
  <r>
    <x v="0"/>
    <x v="6"/>
    <n v="14"/>
    <s v="Brigham Young"/>
    <n v="78"/>
    <n v="14"/>
    <s v="Iona"/>
    <n v="72"/>
    <s v="Winner"/>
    <n v="14"/>
    <x v="0"/>
  </r>
  <r>
    <x v="1"/>
    <x v="0"/>
    <n v="3"/>
    <s v="Connecticut"/>
    <n v="53"/>
    <n v="8"/>
    <s v="Butler"/>
    <n v="41"/>
    <s v="Winner"/>
    <n v="3"/>
    <x v="0"/>
  </r>
  <r>
    <x v="1"/>
    <x v="1"/>
    <n v="11"/>
    <s v="Virginia Commonwealth"/>
    <n v="62"/>
    <n v="8"/>
    <s v="Butler"/>
    <n v="70"/>
    <s v="Loser"/>
    <n v="8"/>
    <x v="1"/>
  </r>
  <r>
    <x v="1"/>
    <x v="1"/>
    <n v="4"/>
    <s v="Kentucky"/>
    <n v="55"/>
    <n v="3"/>
    <s v="Connecticut"/>
    <n v="56"/>
    <s v="Loser"/>
    <n v="3"/>
    <x v="1"/>
  </r>
  <r>
    <x v="1"/>
    <x v="2"/>
    <n v="4"/>
    <s v="Kentucky"/>
    <n v="76"/>
    <n v="2"/>
    <s v="North Carolina"/>
    <n v="69"/>
    <s v="Winner"/>
    <n v="4"/>
    <x v="0"/>
  </r>
  <r>
    <x v="1"/>
    <x v="2"/>
    <n v="1"/>
    <s v="Kansas"/>
    <n v="61"/>
    <n v="11"/>
    <s v="Virginia Commonwealth"/>
    <n v="71"/>
    <s v="Loser"/>
    <n v="11"/>
    <x v="1"/>
  </r>
  <r>
    <x v="1"/>
    <x v="2"/>
    <n v="8"/>
    <s v="Butler"/>
    <n v="74"/>
    <n v="2"/>
    <s v="Florida"/>
    <n v="71"/>
    <s v="Winner"/>
    <n v="8"/>
    <x v="0"/>
  </r>
  <r>
    <x v="1"/>
    <x v="2"/>
    <n v="5"/>
    <s v="Arizona"/>
    <n v="63"/>
    <n v="3"/>
    <s v="Connecticut"/>
    <n v="65"/>
    <s v="Loser"/>
    <n v="3"/>
    <x v="1"/>
  </r>
  <r>
    <x v="1"/>
    <x v="3"/>
    <n v="1"/>
    <s v="Kansas"/>
    <n v="77"/>
    <n v="12"/>
    <s v="Richmond"/>
    <n v="57"/>
    <s v="Winner"/>
    <n v="1"/>
    <x v="0"/>
  </r>
  <r>
    <x v="1"/>
    <x v="3"/>
    <n v="11"/>
    <s v="Marquette"/>
    <n v="63"/>
    <n v="2"/>
    <s v="North Carolina"/>
    <n v="81"/>
    <s v="Loser"/>
    <n v="2"/>
    <x v="1"/>
  </r>
  <r>
    <x v="1"/>
    <x v="3"/>
    <n v="1"/>
    <s v="Ohio State"/>
    <n v="60"/>
    <n v="4"/>
    <s v="Kentucky"/>
    <n v="62"/>
    <s v="Loser"/>
    <n v="4"/>
    <x v="1"/>
  </r>
  <r>
    <x v="1"/>
    <x v="3"/>
    <n v="11"/>
    <s v="Virginia Commonwealth"/>
    <n v="72"/>
    <n v="10"/>
    <s v="Florida State"/>
    <n v="71"/>
    <s v="Winner"/>
    <n v="11"/>
    <x v="0"/>
  </r>
  <r>
    <x v="1"/>
    <x v="3"/>
    <n v="3"/>
    <s v="Brigham Young"/>
    <n v="74"/>
    <n v="2"/>
    <s v="Florida"/>
    <n v="83"/>
    <s v="Loser"/>
    <n v="2"/>
    <x v="1"/>
  </r>
  <r>
    <x v="1"/>
    <x v="3"/>
    <n v="3"/>
    <s v="Connecticut"/>
    <n v="74"/>
    <n v="2"/>
    <s v="San Diego State"/>
    <n v="67"/>
    <s v="Winner"/>
    <n v="3"/>
    <x v="0"/>
  </r>
  <r>
    <x v="1"/>
    <x v="3"/>
    <n v="1"/>
    <s v="Duke"/>
    <n v="77"/>
    <n v="5"/>
    <s v="Arizona"/>
    <n v="93"/>
    <s v="Loser"/>
    <n v="5"/>
    <x v="1"/>
  </r>
  <r>
    <x v="1"/>
    <x v="3"/>
    <n v="8"/>
    <s v="Butler"/>
    <n v="61"/>
    <n v="4"/>
    <s v="Wisconsin"/>
    <n v="54"/>
    <s v="Winner"/>
    <n v="8"/>
    <x v="0"/>
  </r>
  <r>
    <x v="1"/>
    <x v="4"/>
    <n v="1"/>
    <s v="Duke"/>
    <n v="73"/>
    <n v="8"/>
    <s v="Michigan"/>
    <n v="71"/>
    <s v="Winner"/>
    <n v="1"/>
    <x v="0"/>
  </r>
  <r>
    <x v="1"/>
    <x v="4"/>
    <n v="7"/>
    <s v="Washington"/>
    <n v="83"/>
    <n v="2"/>
    <s v="North Carolina"/>
    <n v="86"/>
    <s v="Loser"/>
    <n v="2"/>
    <x v="1"/>
  </r>
  <r>
    <x v="1"/>
    <x v="4"/>
    <n v="1"/>
    <s v="Kansas"/>
    <n v="73"/>
    <n v="9"/>
    <s v="Illinois"/>
    <n v="59"/>
    <s v="Winner"/>
    <n v="1"/>
    <x v="0"/>
  </r>
  <r>
    <x v="1"/>
    <x v="4"/>
    <n v="11"/>
    <s v="Marquette"/>
    <n v="66"/>
    <n v="3"/>
    <s v="Syracuse"/>
    <n v="62"/>
    <s v="Winner"/>
    <n v="11"/>
    <x v="0"/>
  </r>
  <r>
    <x v="1"/>
    <x v="4"/>
    <n v="1"/>
    <s v="Ohio State"/>
    <n v="98"/>
    <n v="8"/>
    <s v="George Mason"/>
    <n v="66"/>
    <s v="Winner"/>
    <n v="1"/>
    <x v="0"/>
  </r>
  <r>
    <x v="1"/>
    <x v="4"/>
    <n v="11"/>
    <s v="Virginia Commonwealth"/>
    <n v="94"/>
    <n v="3"/>
    <s v="Purdue"/>
    <n v="76"/>
    <s v="Winner"/>
    <n v="11"/>
    <x v="0"/>
  </r>
  <r>
    <x v="1"/>
    <x v="4"/>
    <n v="5"/>
    <s v="Arizona"/>
    <n v="70"/>
    <n v="4"/>
    <s v="Texas"/>
    <n v="69"/>
    <s v="Winner"/>
    <n v="5"/>
    <x v="0"/>
  </r>
  <r>
    <x v="1"/>
    <x v="4"/>
    <n v="10"/>
    <s v="Florida State"/>
    <n v="71"/>
    <n v="2"/>
    <s v="Notre Dame"/>
    <n v="57"/>
    <s v="Winner"/>
    <n v="10"/>
    <x v="0"/>
  </r>
  <r>
    <x v="1"/>
    <x v="4"/>
    <n v="5"/>
    <s v="West Virginia"/>
    <n v="63"/>
    <n v="4"/>
    <s v="Kentucky"/>
    <n v="71"/>
    <s v="Loser"/>
    <n v="4"/>
    <x v="1"/>
  </r>
  <r>
    <x v="1"/>
    <x v="4"/>
    <n v="7"/>
    <s v="UCLA"/>
    <n v="65"/>
    <n v="2"/>
    <s v="Florida"/>
    <n v="73"/>
    <s v="Loser"/>
    <n v="2"/>
    <x v="1"/>
  </r>
  <r>
    <x v="1"/>
    <x v="4"/>
    <n v="12"/>
    <s v="Richmond"/>
    <n v="65"/>
    <n v="13"/>
    <s v="Morehead State"/>
    <n v="48"/>
    <s v="Winner"/>
    <n v="12"/>
    <x v="0"/>
  </r>
  <r>
    <x v="1"/>
    <x v="4"/>
    <n v="7"/>
    <s v="Temple"/>
    <n v="64"/>
    <n v="2"/>
    <s v="San Diego State"/>
    <n v="71"/>
    <s v="Loser"/>
    <n v="2"/>
    <x v="1"/>
  </r>
  <r>
    <x v="1"/>
    <x v="4"/>
    <n v="11"/>
    <s v="Gonzaga"/>
    <n v="67"/>
    <n v="3"/>
    <s v="Brigham Young"/>
    <n v="89"/>
    <s v="Loser"/>
    <n v="3"/>
    <x v="1"/>
  </r>
  <r>
    <x v="1"/>
    <x v="4"/>
    <n v="6"/>
    <s v="Cincinnati"/>
    <n v="58"/>
    <n v="3"/>
    <s v="Connecticut"/>
    <n v="69"/>
    <s v="Loser"/>
    <n v="3"/>
    <x v="1"/>
  </r>
  <r>
    <x v="1"/>
    <x v="4"/>
    <n v="5"/>
    <s v="Kansas State"/>
    <n v="65"/>
    <n v="4"/>
    <s v="Wisconsin"/>
    <n v="70"/>
    <s v="Loser"/>
    <n v="4"/>
    <x v="1"/>
  </r>
  <r>
    <x v="1"/>
    <x v="4"/>
    <n v="1"/>
    <s v="Pittsburgh"/>
    <n v="70"/>
    <n v="8"/>
    <s v="Butler"/>
    <n v="71"/>
    <s v="Loser"/>
    <n v="8"/>
    <x v="1"/>
  </r>
  <r>
    <x v="1"/>
    <x v="5"/>
    <n v="4"/>
    <s v="Texas"/>
    <n v="85"/>
    <n v="13"/>
    <s v="Oakland"/>
    <n v="81"/>
    <s v="Winner"/>
    <n v="4"/>
    <x v="0"/>
  </r>
  <r>
    <x v="1"/>
    <x v="5"/>
    <n v="2"/>
    <s v="Notre Dame"/>
    <n v="69"/>
    <n v="15"/>
    <s v="Akron"/>
    <n v="56"/>
    <s v="Winner"/>
    <n v="2"/>
    <x v="0"/>
  </r>
  <r>
    <x v="1"/>
    <x v="5"/>
    <n v="1"/>
    <s v="Duke"/>
    <n v="87"/>
    <n v="16"/>
    <s v="Hampton"/>
    <n v="45"/>
    <s v="Winner"/>
    <n v="1"/>
    <x v="0"/>
  </r>
  <r>
    <x v="1"/>
    <x v="5"/>
    <n v="5"/>
    <s v="Arizona"/>
    <n v="77"/>
    <n v="12"/>
    <s v="Memphis"/>
    <n v="75"/>
    <s v="Winner"/>
    <n v="5"/>
    <x v="0"/>
  </r>
  <r>
    <x v="1"/>
    <x v="5"/>
    <n v="7"/>
    <s v="Texas A&amp;M"/>
    <n v="50"/>
    <n v="10"/>
    <s v="Florida State"/>
    <n v="57"/>
    <s v="Loser"/>
    <n v="10"/>
    <x v="1"/>
  </r>
  <r>
    <x v="1"/>
    <x v="5"/>
    <n v="8"/>
    <s v="George Mason"/>
    <n v="61"/>
    <n v="9"/>
    <s v="Villanova"/>
    <n v="57"/>
    <s v="Winner"/>
    <n v="8"/>
    <x v="0"/>
  </r>
  <r>
    <x v="1"/>
    <x v="5"/>
    <n v="8"/>
    <s v="Michigan"/>
    <n v="75"/>
    <n v="9"/>
    <s v="Tennessee"/>
    <n v="45"/>
    <s v="Winner"/>
    <n v="8"/>
    <x v="0"/>
  </r>
  <r>
    <x v="1"/>
    <x v="5"/>
    <n v="3"/>
    <s v="Purdue"/>
    <n v="65"/>
    <n v="14"/>
    <s v="St. Peter's"/>
    <n v="43"/>
    <s v="Winner"/>
    <n v="3"/>
    <x v="0"/>
  </r>
  <r>
    <x v="1"/>
    <x v="5"/>
    <n v="2"/>
    <s v="North Carolina"/>
    <n v="102"/>
    <n v="15"/>
    <s v="Long Island"/>
    <n v="87"/>
    <s v="Winner"/>
    <n v="2"/>
    <x v="0"/>
  </r>
  <r>
    <x v="1"/>
    <x v="5"/>
    <n v="6"/>
    <s v="Xavier"/>
    <n v="55"/>
    <n v="11"/>
    <s v="Marquette"/>
    <n v="66"/>
    <s v="Loser"/>
    <n v="11"/>
    <x v="1"/>
  </r>
  <r>
    <x v="1"/>
    <x v="5"/>
    <n v="1"/>
    <s v="Kansas"/>
    <n v="72"/>
    <n v="16"/>
    <s v="Boston University"/>
    <n v="53"/>
    <s v="Winner"/>
    <n v="1"/>
    <x v="0"/>
  </r>
  <r>
    <x v="1"/>
    <x v="5"/>
    <n v="8"/>
    <s v="UNLV"/>
    <n v="62"/>
    <n v="9"/>
    <s v="Illinois"/>
    <n v="73"/>
    <s v="Loser"/>
    <n v="9"/>
    <x v="1"/>
  </r>
  <r>
    <x v="1"/>
    <x v="5"/>
    <n v="3"/>
    <s v="Syracuse"/>
    <n v="77"/>
    <n v="14"/>
    <s v="Indiana State"/>
    <n v="60"/>
    <s v="Winner"/>
    <n v="3"/>
    <x v="0"/>
  </r>
  <r>
    <x v="1"/>
    <x v="5"/>
    <n v="1"/>
    <s v="Ohio State"/>
    <n v="75"/>
    <n v="16"/>
    <s v="Texas-San Antonio"/>
    <n v="46"/>
    <s v="Winner"/>
    <n v="1"/>
    <x v="0"/>
  </r>
  <r>
    <x v="1"/>
    <x v="5"/>
    <n v="7"/>
    <s v="Washington"/>
    <n v="68"/>
    <n v="10"/>
    <s v="Georgia"/>
    <n v="65"/>
    <s v="Winner"/>
    <n v="7"/>
    <x v="0"/>
  </r>
  <r>
    <x v="1"/>
    <x v="5"/>
    <n v="6"/>
    <s v="Georgetown"/>
    <n v="56"/>
    <n v="11"/>
    <s v="Virginia Commonwealth"/>
    <n v="74"/>
    <s v="Loser"/>
    <n v="11"/>
    <x v="1"/>
  </r>
  <r>
    <x v="1"/>
    <x v="5"/>
    <n v="5"/>
    <s v="West Virginia"/>
    <n v="84"/>
    <n v="12"/>
    <s v="Clemson"/>
    <n v="76"/>
    <s v="Winner"/>
    <n v="5"/>
    <x v="0"/>
  </r>
  <r>
    <x v="1"/>
    <x v="5"/>
    <n v="4"/>
    <s v="Louisville"/>
    <n v="61"/>
    <n v="13"/>
    <s v="Morehead State"/>
    <n v="62"/>
    <s v="Loser"/>
    <n v="13"/>
    <x v="1"/>
  </r>
  <r>
    <x v="1"/>
    <x v="5"/>
    <n v="4"/>
    <s v="Kentucky"/>
    <n v="59"/>
    <n v="13"/>
    <s v="Princeton"/>
    <n v="57"/>
    <s v="Winner"/>
    <n v="4"/>
    <x v="0"/>
  </r>
  <r>
    <x v="1"/>
    <x v="5"/>
    <n v="7"/>
    <s v="Temple"/>
    <n v="66"/>
    <n v="10"/>
    <s v="Penn State"/>
    <n v="64"/>
    <s v="Winner"/>
    <n v="7"/>
    <x v="0"/>
  </r>
  <r>
    <x v="1"/>
    <x v="5"/>
    <n v="5"/>
    <s v="Vanderbilt"/>
    <n v="66"/>
    <n v="12"/>
    <s v="Richmond"/>
    <n v="69"/>
    <s v="Loser"/>
    <n v="12"/>
    <x v="1"/>
  </r>
  <r>
    <x v="1"/>
    <x v="5"/>
    <n v="2"/>
    <s v="San Diego State"/>
    <n v="68"/>
    <n v="15"/>
    <s v="Northern Colorado"/>
    <n v="50"/>
    <s v="Winner"/>
    <n v="2"/>
    <x v="0"/>
  </r>
  <r>
    <x v="1"/>
    <x v="5"/>
    <n v="6"/>
    <s v="St. John's"/>
    <n v="71"/>
    <n v="11"/>
    <s v="Gonzaga"/>
    <n v="86"/>
    <s v="Loser"/>
    <n v="11"/>
    <x v="1"/>
  </r>
  <r>
    <x v="1"/>
    <x v="5"/>
    <n v="5"/>
    <s v="Kansas State"/>
    <n v="73"/>
    <n v="12"/>
    <s v="Utah State"/>
    <n v="68"/>
    <s v="Winner"/>
    <n v="5"/>
    <x v="0"/>
  </r>
  <r>
    <x v="1"/>
    <x v="5"/>
    <n v="4"/>
    <s v="Wisconsin"/>
    <n v="72"/>
    <n v="13"/>
    <s v="Belmont"/>
    <n v="58"/>
    <s v="Winner"/>
    <n v="4"/>
    <x v="0"/>
  </r>
  <r>
    <x v="1"/>
    <x v="5"/>
    <n v="3"/>
    <s v="Brigham Young"/>
    <n v="74"/>
    <n v="14"/>
    <s v="Wofford"/>
    <n v="66"/>
    <s v="Winner"/>
    <n v="3"/>
    <x v="0"/>
  </r>
  <r>
    <x v="1"/>
    <x v="5"/>
    <n v="2"/>
    <s v="Florida"/>
    <n v="79"/>
    <n v="15"/>
    <s v="UC Santa Barbara"/>
    <n v="51"/>
    <s v="Winner"/>
    <n v="2"/>
    <x v="0"/>
  </r>
  <r>
    <x v="1"/>
    <x v="5"/>
    <n v="7"/>
    <s v="UCLA"/>
    <n v="78"/>
    <n v="10"/>
    <s v="Michigan State"/>
    <n v="76"/>
    <s v="Winner"/>
    <n v="7"/>
    <x v="0"/>
  </r>
  <r>
    <x v="1"/>
    <x v="5"/>
    <n v="8"/>
    <s v="Butler"/>
    <n v="60"/>
    <n v="9"/>
    <s v="Old Dominion"/>
    <n v="58"/>
    <s v="Winner"/>
    <n v="8"/>
    <x v="0"/>
  </r>
  <r>
    <x v="1"/>
    <x v="5"/>
    <n v="1"/>
    <s v="Pittsburgh"/>
    <n v="74"/>
    <n v="16"/>
    <s v="UNC Asheville"/>
    <n v="51"/>
    <s v="Winner"/>
    <n v="1"/>
    <x v="0"/>
  </r>
  <r>
    <x v="1"/>
    <x v="5"/>
    <n v="3"/>
    <s v="Connecticut"/>
    <n v="81"/>
    <n v="14"/>
    <s v="Bucknell"/>
    <n v="52"/>
    <s v="Winner"/>
    <n v="3"/>
    <x v="0"/>
  </r>
  <r>
    <x v="1"/>
    <x v="5"/>
    <n v="6"/>
    <s v="Cincinnati"/>
    <n v="78"/>
    <n v="11"/>
    <s v="Missouri"/>
    <n v="63"/>
    <s v="Winner"/>
    <n v="6"/>
    <x v="0"/>
  </r>
  <r>
    <x v="1"/>
    <x v="6"/>
    <n v="16"/>
    <s v="Texas-San Antonio"/>
    <n v="70"/>
    <n v="16"/>
    <s v="Alabama State"/>
    <n v="61"/>
    <s v="Winner"/>
    <n v="16"/>
    <x v="0"/>
  </r>
  <r>
    <x v="1"/>
    <x v="6"/>
    <n v="11"/>
    <s v="Southern California"/>
    <n v="46"/>
    <n v="11"/>
    <s v="Virginia Commonwealth"/>
    <n v="59"/>
    <s v="Loser"/>
    <n v="11"/>
    <x v="1"/>
  </r>
  <r>
    <x v="1"/>
    <x v="6"/>
    <n v="16"/>
    <s v="UNC Asheville"/>
    <n v="81"/>
    <n v="16"/>
    <s v="Arkansas-Little Rock"/>
    <n v="77"/>
    <s v="Winner"/>
    <n v="16"/>
    <x v="0"/>
  </r>
  <r>
    <x v="1"/>
    <x v="6"/>
    <n v="12"/>
    <s v="Alabama-Birmingham"/>
    <n v="52"/>
    <n v="12"/>
    <s v="Clemson"/>
    <n v="70"/>
    <s v="Loser"/>
    <n v="12"/>
    <x v="1"/>
  </r>
  <r>
    <x v="2"/>
    <x v="0"/>
    <n v="5"/>
    <s v="Butler"/>
    <n v="59"/>
    <n v="1"/>
    <s v="Duke"/>
    <n v="61"/>
    <s v="Loser"/>
    <n v="1"/>
    <x v="1"/>
  </r>
  <r>
    <x v="2"/>
    <x v="1"/>
    <n v="5"/>
    <s v="Michigan State"/>
    <n v="50"/>
    <n v="5"/>
    <s v="Butler"/>
    <n v="52"/>
    <s v="Loser"/>
    <n v="5"/>
    <x v="1"/>
  </r>
  <r>
    <x v="2"/>
    <x v="1"/>
    <n v="2"/>
    <s v="West Virginia"/>
    <n v="57"/>
    <n v="1"/>
    <s v="Duke"/>
    <n v="78"/>
    <s v="Loser"/>
    <n v="1"/>
    <x v="1"/>
  </r>
  <r>
    <x v="2"/>
    <x v="2"/>
    <n v="1"/>
    <s v="Duke"/>
    <n v="78"/>
    <n v="3"/>
    <s v="Baylor"/>
    <n v="71"/>
    <s v="Winner"/>
    <n v="1"/>
    <x v="0"/>
  </r>
  <r>
    <x v="2"/>
    <x v="2"/>
    <n v="5"/>
    <s v="Michigan State"/>
    <n v="70"/>
    <n v="6"/>
    <s v="Tennessee"/>
    <n v="69"/>
    <s v="Winner"/>
    <n v="5"/>
    <x v="0"/>
  </r>
  <r>
    <x v="2"/>
    <x v="2"/>
    <n v="1"/>
    <s v="Kentucky"/>
    <n v="66"/>
    <n v="2"/>
    <s v="West Virginia"/>
    <n v="73"/>
    <s v="Loser"/>
    <n v="2"/>
    <x v="1"/>
  </r>
  <r>
    <x v="2"/>
    <x v="2"/>
    <n v="5"/>
    <s v="Butler"/>
    <n v="63"/>
    <n v="2"/>
    <s v="Kansas State"/>
    <n v="56"/>
    <s v="Winner"/>
    <n v="5"/>
    <x v="0"/>
  </r>
  <r>
    <x v="2"/>
    <x v="3"/>
    <n v="9"/>
    <s v="Northern Iowa"/>
    <n v="52"/>
    <n v="5"/>
    <s v="Michigan State"/>
    <n v="59"/>
    <s v="Loser"/>
    <n v="5"/>
    <x v="1"/>
  </r>
  <r>
    <x v="2"/>
    <x v="3"/>
    <n v="1"/>
    <s v="Duke"/>
    <n v="70"/>
    <n v="4"/>
    <s v="Purdue"/>
    <n v="57"/>
    <s v="Winner"/>
    <n v="1"/>
    <x v="0"/>
  </r>
  <r>
    <x v="2"/>
    <x v="3"/>
    <n v="3"/>
    <s v="Baylor"/>
    <n v="72"/>
    <n v="10"/>
    <s v="St. Mary's (Cal.)"/>
    <n v="49"/>
    <s v="Winner"/>
    <n v="3"/>
    <x v="0"/>
  </r>
  <r>
    <x v="2"/>
    <x v="3"/>
    <n v="6"/>
    <s v="Tennessee"/>
    <n v="76"/>
    <n v="2"/>
    <s v="Ohio State"/>
    <n v="73"/>
    <s v="Winner"/>
    <n v="6"/>
    <x v="0"/>
  </r>
  <r>
    <x v="2"/>
    <x v="3"/>
    <n v="11"/>
    <s v="Washington"/>
    <n v="56"/>
    <n v="2"/>
    <s v="West Virginia"/>
    <n v="69"/>
    <s v="Loser"/>
    <n v="2"/>
    <x v="1"/>
  </r>
  <r>
    <x v="2"/>
    <x v="3"/>
    <n v="1"/>
    <s v="Syracuse"/>
    <n v="59"/>
    <n v="5"/>
    <s v="Butler"/>
    <n v="63"/>
    <s v="Loser"/>
    <n v="5"/>
    <x v="1"/>
  </r>
  <r>
    <x v="2"/>
    <x v="3"/>
    <n v="1"/>
    <s v="Kentucky"/>
    <n v="62"/>
    <n v="12"/>
    <s v="Cornell"/>
    <n v="45"/>
    <s v="Winner"/>
    <n v="1"/>
    <x v="0"/>
  </r>
  <r>
    <x v="2"/>
    <x v="3"/>
    <n v="6"/>
    <s v="Xavier"/>
    <n v="96"/>
    <n v="2"/>
    <s v="Kansas State"/>
    <n v="101"/>
    <s v="Loser"/>
    <n v="2"/>
    <x v="1"/>
  </r>
  <r>
    <x v="2"/>
    <x v="4"/>
    <n v="10"/>
    <s v="Missouri"/>
    <n v="59"/>
    <n v="2"/>
    <s v="West Virginia"/>
    <n v="68"/>
    <s v="Loser"/>
    <n v="2"/>
    <x v="1"/>
  </r>
  <r>
    <x v="2"/>
    <x v="4"/>
    <n v="12"/>
    <s v="Cornell"/>
    <n v="87"/>
    <n v="4"/>
    <s v="Wisconsin"/>
    <n v="69"/>
    <s v="Winner"/>
    <n v="12"/>
    <x v="0"/>
  </r>
  <r>
    <x v="2"/>
    <x v="4"/>
    <n v="6"/>
    <s v="Xavier"/>
    <n v="71"/>
    <n v="3"/>
    <s v="Pittsburgh"/>
    <n v="68"/>
    <s v="Winner"/>
    <n v="6"/>
    <x v="0"/>
  </r>
  <r>
    <x v="2"/>
    <x v="4"/>
    <n v="1"/>
    <s v="Syracuse"/>
    <n v="87"/>
    <n v="8"/>
    <s v="Gonzaga"/>
    <n v="65"/>
    <s v="Winner"/>
    <n v="1"/>
    <x v="0"/>
  </r>
  <r>
    <x v="2"/>
    <x v="4"/>
    <n v="10"/>
    <s v="Georgia Tech"/>
    <n v="66"/>
    <n v="2"/>
    <s v="Ohio State"/>
    <n v="75"/>
    <s v="Loser"/>
    <n v="2"/>
    <x v="1"/>
  </r>
  <r>
    <x v="2"/>
    <x v="4"/>
    <n v="5"/>
    <s v="Michigan State"/>
    <n v="85"/>
    <n v="4"/>
    <s v="Maryland"/>
    <n v="83"/>
    <s v="Winner"/>
    <n v="5"/>
    <x v="0"/>
  </r>
  <r>
    <x v="2"/>
    <x v="4"/>
    <n v="5"/>
    <s v="Texas A&amp;M"/>
    <n v="61"/>
    <n v="4"/>
    <s v="Purdue"/>
    <n v="63"/>
    <s v="Loser"/>
    <n v="4"/>
    <x v="1"/>
  </r>
  <r>
    <x v="2"/>
    <x v="4"/>
    <n v="1"/>
    <s v="Duke"/>
    <n v="68"/>
    <n v="8"/>
    <s v="California"/>
    <n v="53"/>
    <s v="Winner"/>
    <n v="1"/>
    <x v="0"/>
  </r>
  <r>
    <x v="2"/>
    <x v="4"/>
    <n v="10"/>
    <s v="St. Mary's (Cal.)"/>
    <n v="75"/>
    <n v="2"/>
    <s v="Villanova"/>
    <n v="68"/>
    <s v="Winner"/>
    <n v="10"/>
    <x v="0"/>
  </r>
  <r>
    <x v="2"/>
    <x v="4"/>
    <n v="7"/>
    <s v="Brigham Young"/>
    <n v="72"/>
    <n v="2"/>
    <s v="Kansas State"/>
    <n v="84"/>
    <s v="Loser"/>
    <n v="2"/>
    <x v="1"/>
  </r>
  <r>
    <x v="2"/>
    <x v="4"/>
    <n v="5"/>
    <s v="Butler"/>
    <n v="54"/>
    <n v="13"/>
    <s v="Murray St."/>
    <n v="52"/>
    <s v="Winner"/>
    <n v="5"/>
    <x v="0"/>
  </r>
  <r>
    <x v="2"/>
    <x v="4"/>
    <n v="1"/>
    <s v="Kansas"/>
    <n v="67"/>
    <n v="9"/>
    <s v="Northern Iowa"/>
    <n v="69"/>
    <s v="Loser"/>
    <n v="9"/>
    <x v="1"/>
  </r>
  <r>
    <x v="2"/>
    <x v="4"/>
    <n v="1"/>
    <s v="Kentucky"/>
    <n v="90"/>
    <n v="9"/>
    <s v="Wake Forest"/>
    <n v="60"/>
    <s v="Winner"/>
    <n v="1"/>
    <x v="0"/>
  </r>
  <r>
    <x v="2"/>
    <x v="4"/>
    <n v="11"/>
    <s v="Washington"/>
    <n v="82"/>
    <n v="3"/>
    <s v="New Mexico"/>
    <n v="64"/>
    <s v="Winner"/>
    <n v="11"/>
    <x v="0"/>
  </r>
  <r>
    <x v="2"/>
    <x v="4"/>
    <n v="11"/>
    <s v="Old Dominion"/>
    <n v="68"/>
    <n v="3"/>
    <s v="Baylor"/>
    <n v="76"/>
    <s v="Loser"/>
    <n v="3"/>
    <x v="1"/>
  </r>
  <r>
    <x v="2"/>
    <x v="4"/>
    <n v="6"/>
    <s v="Tennessee"/>
    <n v="83"/>
    <n v="14"/>
    <s v="Ohio"/>
    <n v="68"/>
    <s v="Winner"/>
    <n v="6"/>
    <x v="0"/>
  </r>
  <r>
    <x v="2"/>
    <x v="5"/>
    <n v="5"/>
    <s v="Michigan State"/>
    <n v="70"/>
    <n v="12"/>
    <s v="New Mexico State"/>
    <n v="67"/>
    <s v="Winner"/>
    <n v="5"/>
    <x v="0"/>
  </r>
  <r>
    <x v="2"/>
    <x v="5"/>
    <n v="4"/>
    <s v="Maryland"/>
    <n v="89"/>
    <n v="13"/>
    <s v="Houston"/>
    <n v="77"/>
    <s v="Winner"/>
    <n v="4"/>
    <x v="0"/>
  </r>
  <r>
    <x v="2"/>
    <x v="5"/>
    <n v="1"/>
    <s v="Syracuse"/>
    <n v="79"/>
    <n v="16"/>
    <s v="Vermont"/>
    <n v="56"/>
    <s v="Winner"/>
    <n v="1"/>
    <x v="0"/>
  </r>
  <r>
    <x v="2"/>
    <x v="5"/>
    <n v="2"/>
    <s v="Ohio State"/>
    <n v="68"/>
    <n v="15"/>
    <s v="UC Santa Barbara"/>
    <n v="51"/>
    <s v="Winner"/>
    <n v="2"/>
    <x v="0"/>
  </r>
  <r>
    <x v="2"/>
    <x v="5"/>
    <n v="7"/>
    <s v="Clemson"/>
    <n v="78"/>
    <n v="10"/>
    <s v="Missouri"/>
    <n v="86"/>
    <s v="Loser"/>
    <n v="10"/>
    <x v="1"/>
  </r>
  <r>
    <x v="2"/>
    <x v="5"/>
    <n v="4"/>
    <s v="Purdue"/>
    <n v="72"/>
    <n v="13"/>
    <s v="Siena"/>
    <n v="64"/>
    <s v="Winner"/>
    <n v="4"/>
    <x v="0"/>
  </r>
  <r>
    <x v="2"/>
    <x v="5"/>
    <n v="7"/>
    <s v="Oklahoma State"/>
    <n v="59"/>
    <n v="10"/>
    <s v="Georgia Tech"/>
    <n v="64"/>
    <s v="Loser"/>
    <n v="10"/>
    <x v="1"/>
  </r>
  <r>
    <x v="2"/>
    <x v="5"/>
    <n v="8"/>
    <s v="Gonzaga"/>
    <n v="67"/>
    <n v="9"/>
    <s v="Florida State"/>
    <n v="60"/>
    <s v="Winner"/>
    <n v="8"/>
    <x v="0"/>
  </r>
  <r>
    <x v="2"/>
    <x v="5"/>
    <n v="4"/>
    <s v="Wisconsin"/>
    <n v="53"/>
    <n v="13"/>
    <s v="Wofford"/>
    <n v="49"/>
    <s v="Winner"/>
    <n v="4"/>
    <x v="0"/>
  </r>
  <r>
    <x v="2"/>
    <x v="5"/>
    <n v="5"/>
    <s v="Texas A&amp;M"/>
    <n v="69"/>
    <n v="12"/>
    <s v="Utah State"/>
    <n v="53"/>
    <s v="Winner"/>
    <n v="5"/>
    <x v="0"/>
  </r>
  <r>
    <x v="2"/>
    <x v="5"/>
    <n v="5"/>
    <s v="Temple"/>
    <n v="65"/>
    <n v="12"/>
    <s v="Cornell"/>
    <n v="78"/>
    <s v="Loser"/>
    <n v="12"/>
    <x v="1"/>
  </r>
  <r>
    <x v="2"/>
    <x v="5"/>
    <n v="8"/>
    <s v="California"/>
    <n v="77"/>
    <n v="9"/>
    <s v="Louisville"/>
    <n v="62"/>
    <s v="Winner"/>
    <n v="8"/>
    <x v="0"/>
  </r>
  <r>
    <x v="2"/>
    <x v="5"/>
    <n v="3"/>
    <s v="Pittsburgh"/>
    <n v="89"/>
    <n v="14"/>
    <s v="Oakland"/>
    <n v="66"/>
    <s v="Winner"/>
    <n v="3"/>
    <x v="0"/>
  </r>
  <r>
    <x v="2"/>
    <x v="5"/>
    <n v="1"/>
    <s v="Duke"/>
    <n v="73"/>
    <n v="16"/>
    <s v="Arkansas-Pine Bluff"/>
    <n v="44"/>
    <s v="Winner"/>
    <n v="1"/>
    <x v="0"/>
  </r>
  <r>
    <x v="2"/>
    <x v="5"/>
    <n v="6"/>
    <s v="Xavier"/>
    <n v="65"/>
    <n v="11"/>
    <s v="Minnesota"/>
    <n v="54"/>
    <s v="Winner"/>
    <n v="6"/>
    <x v="0"/>
  </r>
  <r>
    <x v="2"/>
    <x v="5"/>
    <n v="2"/>
    <s v="West Virginia"/>
    <n v="77"/>
    <n v="15"/>
    <s v="Morgan State"/>
    <n v="50"/>
    <s v="Winner"/>
    <n v="2"/>
    <x v="0"/>
  </r>
  <r>
    <x v="2"/>
    <x v="5"/>
    <n v="2"/>
    <s v="Kansas State"/>
    <n v="82"/>
    <n v="15"/>
    <s v="North Texas"/>
    <n v="62"/>
    <s v="Winner"/>
    <n v="2"/>
    <x v="0"/>
  </r>
  <r>
    <x v="2"/>
    <x v="5"/>
    <n v="4"/>
    <s v="Vanderbilt"/>
    <n v="65"/>
    <n v="13"/>
    <s v="Murray St."/>
    <n v="66"/>
    <s v="Loser"/>
    <n v="13"/>
    <x v="1"/>
  </r>
  <r>
    <x v="2"/>
    <x v="5"/>
    <n v="7"/>
    <s v="Brigham Young"/>
    <n v="99"/>
    <n v="10"/>
    <s v="Florida"/>
    <n v="92"/>
    <s v="Winner"/>
    <n v="7"/>
    <x v="0"/>
  </r>
  <r>
    <x v="2"/>
    <x v="5"/>
    <n v="5"/>
    <s v="Butler"/>
    <n v="77"/>
    <n v="12"/>
    <s v="UTEP"/>
    <n v="59"/>
    <s v="Winner"/>
    <n v="5"/>
    <x v="0"/>
  </r>
  <r>
    <x v="2"/>
    <x v="5"/>
    <n v="3"/>
    <s v="New Mexico"/>
    <n v="62"/>
    <n v="14"/>
    <s v="Montana"/>
    <n v="57"/>
    <s v="Winner"/>
    <n v="3"/>
    <x v="0"/>
  </r>
  <r>
    <x v="2"/>
    <x v="5"/>
    <n v="1"/>
    <s v="Kentucky"/>
    <n v="100"/>
    <n v="16"/>
    <s v="East Tennessee State"/>
    <n v="71"/>
    <s v="Winner"/>
    <n v="1"/>
    <x v="0"/>
  </r>
  <r>
    <x v="2"/>
    <x v="5"/>
    <n v="8"/>
    <s v="Texas"/>
    <n v="80"/>
    <n v="9"/>
    <s v="Wake Forest"/>
    <n v="81"/>
    <s v="Loser"/>
    <n v="9"/>
    <x v="1"/>
  </r>
  <r>
    <x v="2"/>
    <x v="5"/>
    <n v="6"/>
    <s v="Notre Dame"/>
    <n v="50"/>
    <n v="11"/>
    <s v="Old Dominion"/>
    <n v="51"/>
    <s v="Loser"/>
    <n v="11"/>
    <x v="1"/>
  </r>
  <r>
    <x v="2"/>
    <x v="5"/>
    <n v="3"/>
    <s v="Baylor"/>
    <n v="68"/>
    <n v="14"/>
    <s v="Sam Houston State"/>
    <n v="59"/>
    <s v="Winner"/>
    <n v="3"/>
    <x v="0"/>
  </r>
  <r>
    <x v="2"/>
    <x v="5"/>
    <n v="7"/>
    <s v="Richmond"/>
    <n v="71"/>
    <n v="10"/>
    <s v="St. Mary's (Cal.)"/>
    <n v="80"/>
    <s v="Loser"/>
    <n v="10"/>
    <x v="1"/>
  </r>
  <r>
    <x v="2"/>
    <x v="5"/>
    <n v="2"/>
    <s v="Villanova"/>
    <n v="73"/>
    <n v="15"/>
    <s v="Robert Morris"/>
    <n v="70"/>
    <s v="Winner"/>
    <n v="2"/>
    <x v="0"/>
  </r>
  <r>
    <x v="2"/>
    <x v="5"/>
    <n v="6"/>
    <s v="Marquette"/>
    <n v="78"/>
    <n v="11"/>
    <s v="Washington"/>
    <n v="80"/>
    <s v="Loser"/>
    <n v="11"/>
    <x v="1"/>
  </r>
  <r>
    <x v="2"/>
    <x v="5"/>
    <n v="1"/>
    <s v="Kansas"/>
    <n v="90"/>
    <n v="16"/>
    <s v="Lehigh"/>
    <n v="74"/>
    <s v="Winner"/>
    <n v="1"/>
    <x v="0"/>
  </r>
  <r>
    <x v="2"/>
    <x v="5"/>
    <n v="8"/>
    <s v="UNLV"/>
    <n v="66"/>
    <n v="9"/>
    <s v="Northern Iowa"/>
    <n v="69"/>
    <s v="Loser"/>
    <n v="9"/>
    <x v="1"/>
  </r>
  <r>
    <x v="2"/>
    <x v="5"/>
    <n v="3"/>
    <s v="Georgetown"/>
    <n v="83"/>
    <n v="14"/>
    <s v="Ohio"/>
    <n v="97"/>
    <s v="Loser"/>
    <n v="14"/>
    <x v="1"/>
  </r>
  <r>
    <x v="2"/>
    <x v="5"/>
    <n v="6"/>
    <s v="Tennessee"/>
    <n v="62"/>
    <n v="11"/>
    <s v="San Diego State"/>
    <n v="59"/>
    <s v="Winner"/>
    <n v="6"/>
    <x v="0"/>
  </r>
  <r>
    <x v="2"/>
    <x v="6"/>
    <n v="16"/>
    <s v="Arkansas-Pine Bluff"/>
    <n v="61"/>
    <n v="16"/>
    <s v="Winthrop"/>
    <n v="44"/>
    <s v="Winner"/>
    <n v="16"/>
    <x v="0"/>
  </r>
  <r>
    <x v="3"/>
    <x v="0"/>
    <n v="2"/>
    <s v="Michigan State"/>
    <n v="72"/>
    <n v="1"/>
    <s v="North Carolina"/>
    <n v="89"/>
    <s v="Loser"/>
    <n v="1"/>
    <x v="1"/>
  </r>
  <r>
    <x v="3"/>
    <x v="1"/>
    <n v="2"/>
    <s v="Michigan State"/>
    <n v="82"/>
    <n v="1"/>
    <s v="Connecticut"/>
    <n v="73"/>
    <s v="Winner"/>
    <n v="2"/>
    <x v="0"/>
  </r>
  <r>
    <x v="3"/>
    <x v="1"/>
    <n v="3"/>
    <s v="Villanova"/>
    <n v="69"/>
    <n v="1"/>
    <s v="North Carolina"/>
    <n v="83"/>
    <s v="Loser"/>
    <n v="1"/>
    <x v="1"/>
  </r>
  <r>
    <x v="3"/>
    <x v="2"/>
    <n v="1"/>
    <s v="North Carolina"/>
    <n v="72"/>
    <n v="2"/>
    <s v="Oklahoma"/>
    <n v="60"/>
    <s v="Winner"/>
    <n v="1"/>
    <x v="0"/>
  </r>
  <r>
    <x v="3"/>
    <x v="2"/>
    <n v="1"/>
    <s v="Louisville"/>
    <n v="52"/>
    <n v="2"/>
    <s v="Michigan State"/>
    <n v="64"/>
    <s v="Loser"/>
    <n v="2"/>
    <x v="1"/>
  </r>
  <r>
    <x v="3"/>
    <x v="2"/>
    <n v="1"/>
    <s v="Connecticut"/>
    <n v="82"/>
    <n v="3"/>
    <s v="Missouri"/>
    <n v="75"/>
    <s v="Winner"/>
    <n v="1"/>
    <x v="0"/>
  </r>
  <r>
    <x v="3"/>
    <x v="2"/>
    <n v="1"/>
    <s v="Pittsburgh"/>
    <n v="76"/>
    <n v="3"/>
    <s v="Villanova"/>
    <n v="78"/>
    <s v="Loser"/>
    <n v="3"/>
    <x v="1"/>
  </r>
  <r>
    <x v="3"/>
    <x v="3"/>
    <n v="1"/>
    <s v="Louisville"/>
    <n v="103"/>
    <n v="12"/>
    <s v="Arizona"/>
    <n v="64"/>
    <s v="Winner"/>
    <n v="1"/>
    <x v="0"/>
  </r>
  <r>
    <x v="3"/>
    <x v="3"/>
    <n v="3"/>
    <s v="Kansas"/>
    <n v="62"/>
    <n v="2"/>
    <s v="Michigan State"/>
    <n v="67"/>
    <s v="Loser"/>
    <n v="2"/>
    <x v="1"/>
  </r>
  <r>
    <x v="3"/>
    <x v="3"/>
    <n v="1"/>
    <s v="North Carolina"/>
    <n v="98"/>
    <n v="4"/>
    <s v="Gonzaga"/>
    <n v="77"/>
    <s v="Winner"/>
    <n v="1"/>
    <x v="0"/>
  </r>
  <r>
    <x v="3"/>
    <x v="3"/>
    <n v="3"/>
    <s v="Syracuse"/>
    <n v="71"/>
    <n v="2"/>
    <s v="Oklahoma"/>
    <n v="84"/>
    <s v="Loser"/>
    <n v="2"/>
    <x v="1"/>
  </r>
  <r>
    <x v="3"/>
    <x v="3"/>
    <n v="1"/>
    <s v="Connecticut"/>
    <n v="72"/>
    <n v="5"/>
    <s v="Purdue"/>
    <n v="60"/>
    <s v="Winner"/>
    <n v="1"/>
    <x v="0"/>
  </r>
  <r>
    <x v="3"/>
    <x v="3"/>
    <n v="3"/>
    <s v="Missouri"/>
    <n v="102"/>
    <n v="2"/>
    <s v="Memphis"/>
    <n v="91"/>
    <s v="Winner"/>
    <n v="3"/>
    <x v="0"/>
  </r>
  <r>
    <x v="3"/>
    <x v="3"/>
    <n v="1"/>
    <s v="Pittsburgh"/>
    <n v="60"/>
    <n v="4"/>
    <s v="Xavier"/>
    <n v="55"/>
    <s v="Winner"/>
    <n v="1"/>
    <x v="0"/>
  </r>
  <r>
    <x v="3"/>
    <x v="3"/>
    <n v="3"/>
    <s v="Villanova"/>
    <n v="77"/>
    <n v="2"/>
    <s v="Duke"/>
    <n v="54"/>
    <s v="Winner"/>
    <n v="3"/>
    <x v="0"/>
  </r>
  <r>
    <x v="3"/>
    <x v="4"/>
    <n v="1"/>
    <s v="Louisville"/>
    <n v="79"/>
    <n v="9"/>
    <s v="Siena"/>
    <n v="62"/>
    <s v="Winner"/>
    <n v="1"/>
    <x v="0"/>
  </r>
  <r>
    <x v="3"/>
    <x v="4"/>
    <n v="10"/>
    <s v="Southern California"/>
    <n v="69"/>
    <n v="2"/>
    <s v="Michigan State"/>
    <n v="74"/>
    <s v="Loser"/>
    <n v="2"/>
    <x v="1"/>
  </r>
  <r>
    <x v="3"/>
    <x v="4"/>
    <n v="12"/>
    <s v="Arizona"/>
    <n v="71"/>
    <n v="13"/>
    <s v="Cleveland State"/>
    <n v="57"/>
    <s v="Winner"/>
    <n v="12"/>
    <x v="0"/>
  </r>
  <r>
    <x v="3"/>
    <x v="4"/>
    <n v="12"/>
    <s v="Wisconsin"/>
    <n v="49"/>
    <n v="4"/>
    <s v="Xavier"/>
    <n v="60"/>
    <s v="Loser"/>
    <n v="4"/>
    <x v="1"/>
  </r>
  <r>
    <x v="3"/>
    <x v="4"/>
    <n v="6"/>
    <s v="Arizona State"/>
    <n v="67"/>
    <n v="3"/>
    <s v="Syracuse"/>
    <n v="78"/>
    <s v="Loser"/>
    <n v="3"/>
    <x v="1"/>
  </r>
  <r>
    <x v="3"/>
    <x v="4"/>
    <n v="11"/>
    <s v="Dayton"/>
    <n v="43"/>
    <n v="3"/>
    <s v="Kansas"/>
    <n v="60"/>
    <s v="Loser"/>
    <n v="3"/>
    <x v="1"/>
  </r>
  <r>
    <x v="3"/>
    <x v="4"/>
    <n v="1"/>
    <s v="Pittsburgh"/>
    <n v="84"/>
    <n v="8"/>
    <s v="Oklahoma State"/>
    <n v="76"/>
    <s v="Winner"/>
    <n v="1"/>
    <x v="0"/>
  </r>
  <r>
    <x v="3"/>
    <x v="4"/>
    <n v="6"/>
    <s v="Marquette"/>
    <n v="79"/>
    <n v="3"/>
    <s v="Missouri"/>
    <n v="83"/>
    <s v="Loser"/>
    <n v="3"/>
    <x v="1"/>
  </r>
  <r>
    <x v="3"/>
    <x v="4"/>
    <n v="6"/>
    <s v="UCLA"/>
    <n v="69"/>
    <n v="3"/>
    <s v="Villanova"/>
    <n v="89"/>
    <s v="Loser"/>
    <n v="3"/>
    <x v="1"/>
  </r>
  <r>
    <x v="3"/>
    <x v="4"/>
    <n v="1"/>
    <s v="Connecticut"/>
    <n v="92"/>
    <n v="9"/>
    <s v="Texas A&amp;M"/>
    <n v="66"/>
    <s v="Winner"/>
    <n v="1"/>
    <x v="0"/>
  </r>
  <r>
    <x v="3"/>
    <x v="4"/>
    <n v="1"/>
    <s v="North Carolina"/>
    <n v="84"/>
    <n v="8"/>
    <s v="LSU"/>
    <n v="70"/>
    <s v="Winner"/>
    <n v="1"/>
    <x v="0"/>
  </r>
  <r>
    <x v="3"/>
    <x v="4"/>
    <n v="5"/>
    <s v="Purdue"/>
    <n v="76"/>
    <n v="4"/>
    <s v="Washington"/>
    <n v="74"/>
    <s v="Winner"/>
    <n v="5"/>
    <x v="0"/>
  </r>
  <r>
    <x v="3"/>
    <x v="4"/>
    <n v="10"/>
    <s v="Michigan"/>
    <n v="63"/>
    <n v="2"/>
    <s v="Oklahoma"/>
    <n v="73"/>
    <s v="Loser"/>
    <n v="2"/>
    <x v="1"/>
  </r>
  <r>
    <x v="3"/>
    <x v="4"/>
    <n v="12"/>
    <s v="Western Kentucky"/>
    <n v="81"/>
    <n v="4"/>
    <s v="Gonzaga"/>
    <n v="83"/>
    <s v="Loser"/>
    <n v="4"/>
    <x v="1"/>
  </r>
  <r>
    <x v="3"/>
    <x v="4"/>
    <n v="7"/>
    <s v="Texas"/>
    <n v="69"/>
    <n v="2"/>
    <s v="Duke"/>
    <n v="74"/>
    <s v="Loser"/>
    <n v="2"/>
    <x v="1"/>
  </r>
  <r>
    <x v="3"/>
    <x v="4"/>
    <n v="10"/>
    <s v="Maryland"/>
    <n v="70"/>
    <n v="2"/>
    <s v="Memphis"/>
    <n v="89"/>
    <s v="Loser"/>
    <n v="2"/>
    <x v="1"/>
  </r>
  <r>
    <x v="3"/>
    <x v="5"/>
    <n v="5"/>
    <s v="Florida State"/>
    <n v="59"/>
    <n v="12"/>
    <s v="Wisconsin"/>
    <n v="61"/>
    <s v="Loser"/>
    <n v="12"/>
    <x v="1"/>
  </r>
  <r>
    <x v="3"/>
    <x v="5"/>
    <n v="6"/>
    <s v="West Virginia"/>
    <n v="60"/>
    <n v="11"/>
    <s v="Dayton"/>
    <n v="68"/>
    <s v="Loser"/>
    <n v="11"/>
    <x v="1"/>
  </r>
  <r>
    <x v="3"/>
    <x v="5"/>
    <n v="4"/>
    <s v="Wake Forest"/>
    <n v="69"/>
    <n v="13"/>
    <s v="Cleveland State"/>
    <n v="84"/>
    <s v="Loser"/>
    <n v="13"/>
    <x v="1"/>
  </r>
  <r>
    <x v="3"/>
    <x v="5"/>
    <n v="7"/>
    <s v="Boston College"/>
    <n v="55"/>
    <n v="10"/>
    <s v="Southern California"/>
    <n v="72"/>
    <s v="Loser"/>
    <n v="10"/>
    <x v="1"/>
  </r>
  <r>
    <x v="3"/>
    <x v="5"/>
    <n v="3"/>
    <s v="Missouri"/>
    <n v="78"/>
    <n v="14"/>
    <s v="Cornell"/>
    <n v="59"/>
    <s v="Winner"/>
    <n v="3"/>
    <x v="0"/>
  </r>
  <r>
    <x v="3"/>
    <x v="5"/>
    <n v="3"/>
    <s v="Syracuse"/>
    <n v="59"/>
    <n v="14"/>
    <s v="Stephen F. Austin"/>
    <n v="44"/>
    <s v="Winner"/>
    <n v="3"/>
    <x v="0"/>
  </r>
  <r>
    <x v="3"/>
    <x v="5"/>
    <n v="6"/>
    <s v="Arizona State"/>
    <n v="66"/>
    <n v="11"/>
    <s v="Temple"/>
    <n v="57"/>
    <s v="Winner"/>
    <n v="6"/>
    <x v="0"/>
  </r>
  <r>
    <x v="3"/>
    <x v="5"/>
    <n v="4"/>
    <s v="Xavier"/>
    <n v="77"/>
    <n v="13"/>
    <s v="Portland State"/>
    <n v="59"/>
    <s v="Winner"/>
    <n v="4"/>
    <x v="0"/>
  </r>
  <r>
    <x v="3"/>
    <x v="5"/>
    <n v="3"/>
    <s v="Kansas"/>
    <n v="84"/>
    <n v="14"/>
    <s v="North Dakota State"/>
    <n v="74"/>
    <s v="Winner"/>
    <n v="3"/>
    <x v="0"/>
  </r>
  <r>
    <x v="3"/>
    <x v="5"/>
    <n v="1"/>
    <s v="Louisville"/>
    <n v="74"/>
    <n v="16"/>
    <s v="Morehead State"/>
    <n v="54"/>
    <s v="Winner"/>
    <n v="1"/>
    <x v="0"/>
  </r>
  <r>
    <x v="3"/>
    <x v="5"/>
    <n v="6"/>
    <s v="Marquette"/>
    <n v="58"/>
    <n v="11"/>
    <s v="Utah State"/>
    <n v="57"/>
    <s v="Winner"/>
    <n v="6"/>
    <x v="0"/>
  </r>
  <r>
    <x v="3"/>
    <x v="5"/>
    <n v="8"/>
    <s v="Ohio State"/>
    <n v="72"/>
    <n v="9"/>
    <s v="Siena"/>
    <n v="74"/>
    <s v="Loser"/>
    <n v="9"/>
    <x v="1"/>
  </r>
  <r>
    <x v="3"/>
    <x v="5"/>
    <n v="5"/>
    <s v="Utah"/>
    <n v="71"/>
    <n v="12"/>
    <s v="Arizona"/>
    <n v="84"/>
    <s v="Loser"/>
    <n v="12"/>
    <x v="1"/>
  </r>
  <r>
    <x v="3"/>
    <x v="5"/>
    <n v="1"/>
    <s v="Pittsburgh"/>
    <n v="72"/>
    <n v="16"/>
    <s v="East Tennessee State"/>
    <n v="62"/>
    <s v="Winner"/>
    <n v="1"/>
    <x v="0"/>
  </r>
  <r>
    <x v="3"/>
    <x v="5"/>
    <n v="8"/>
    <s v="Oklahoma State"/>
    <n v="77"/>
    <n v="9"/>
    <s v="Tennessee"/>
    <n v="75"/>
    <s v="Winner"/>
    <n v="8"/>
    <x v="0"/>
  </r>
  <r>
    <x v="3"/>
    <x v="5"/>
    <n v="2"/>
    <s v="Michigan State"/>
    <n v="77"/>
    <n v="15"/>
    <s v="Robert Morris"/>
    <n v="62"/>
    <s v="Winner"/>
    <n v="2"/>
    <x v="0"/>
  </r>
  <r>
    <x v="3"/>
    <x v="5"/>
    <n v="5"/>
    <s v="Illinois"/>
    <n v="72"/>
    <n v="12"/>
    <s v="Western Kentucky"/>
    <n v="76"/>
    <s v="Loser"/>
    <n v="12"/>
    <x v="1"/>
  </r>
  <r>
    <x v="3"/>
    <x v="5"/>
    <n v="2"/>
    <s v="Oklahoma"/>
    <n v="82"/>
    <n v="15"/>
    <s v="Morgan State"/>
    <n v="54"/>
    <s v="Winner"/>
    <n v="2"/>
    <x v="0"/>
  </r>
  <r>
    <x v="3"/>
    <x v="5"/>
    <n v="4"/>
    <s v="Gonzaga"/>
    <n v="77"/>
    <n v="13"/>
    <s v="Akron"/>
    <n v="64"/>
    <s v="Winner"/>
    <n v="4"/>
    <x v="0"/>
  </r>
  <r>
    <x v="3"/>
    <x v="5"/>
    <n v="8"/>
    <s v="LSU"/>
    <n v="75"/>
    <n v="9"/>
    <s v="Butler"/>
    <n v="71"/>
    <s v="Winner"/>
    <n v="8"/>
    <x v="0"/>
  </r>
  <r>
    <x v="3"/>
    <x v="5"/>
    <n v="1"/>
    <s v="North Carolina"/>
    <n v="101"/>
    <n v="16"/>
    <s v="Radford"/>
    <n v="58"/>
    <s v="Winner"/>
    <n v="1"/>
    <x v="0"/>
  </r>
  <r>
    <x v="3"/>
    <x v="5"/>
    <n v="7"/>
    <s v="Clemson"/>
    <n v="59"/>
    <n v="10"/>
    <s v="Michigan"/>
    <n v="62"/>
    <s v="Loser"/>
    <n v="10"/>
    <x v="1"/>
  </r>
  <r>
    <x v="3"/>
    <x v="5"/>
    <n v="2"/>
    <s v="Duke"/>
    <n v="86"/>
    <n v="15"/>
    <s v="Binghamton"/>
    <n v="62"/>
    <s v="Winner"/>
    <n v="2"/>
    <x v="0"/>
  </r>
  <r>
    <x v="3"/>
    <x v="5"/>
    <n v="7"/>
    <s v="Texas"/>
    <n v="76"/>
    <n v="10"/>
    <s v="Minnesota"/>
    <n v="62"/>
    <s v="Winner"/>
    <n v="7"/>
    <x v="0"/>
  </r>
  <r>
    <x v="3"/>
    <x v="5"/>
    <n v="6"/>
    <s v="UCLA"/>
    <n v="65"/>
    <n v="11"/>
    <s v="Virginia Commonwealth"/>
    <n v="64"/>
    <s v="Winner"/>
    <n v="6"/>
    <x v="0"/>
  </r>
  <r>
    <x v="3"/>
    <x v="5"/>
    <n v="2"/>
    <s v="Memphis"/>
    <n v="81"/>
    <n v="15"/>
    <s v="Cal State Northridge"/>
    <n v="70"/>
    <s v="Winner"/>
    <n v="2"/>
    <x v="0"/>
  </r>
  <r>
    <x v="3"/>
    <x v="5"/>
    <n v="7"/>
    <s v="California"/>
    <n v="71"/>
    <n v="10"/>
    <s v="Maryland"/>
    <n v="84"/>
    <s v="Loser"/>
    <n v="10"/>
    <x v="1"/>
  </r>
  <r>
    <x v="3"/>
    <x v="5"/>
    <n v="4"/>
    <s v="Washington"/>
    <n v="71"/>
    <n v="13"/>
    <s v="Mississippi State"/>
    <n v="58"/>
    <s v="Winner"/>
    <n v="4"/>
    <x v="0"/>
  </r>
  <r>
    <x v="3"/>
    <x v="5"/>
    <n v="5"/>
    <s v="Purdue"/>
    <n v="61"/>
    <n v="12"/>
    <s v="Northern Iowa"/>
    <n v="56"/>
    <s v="Winner"/>
    <n v="5"/>
    <x v="0"/>
  </r>
  <r>
    <x v="3"/>
    <x v="5"/>
    <n v="8"/>
    <s v="Brigham Young"/>
    <n v="66"/>
    <n v="9"/>
    <s v="Texas A&amp;M"/>
    <n v="79"/>
    <s v="Loser"/>
    <n v="9"/>
    <x v="1"/>
  </r>
  <r>
    <x v="3"/>
    <x v="5"/>
    <n v="1"/>
    <s v="Connecticut"/>
    <n v="103"/>
    <n v="16"/>
    <s v="Chattanooga"/>
    <n v="47"/>
    <s v="Winner"/>
    <n v="1"/>
    <x v="0"/>
  </r>
  <r>
    <x v="3"/>
    <x v="5"/>
    <n v="3"/>
    <s v="Villanova"/>
    <n v="80"/>
    <n v="14"/>
    <s v="American"/>
    <n v="67"/>
    <s v="Winner"/>
    <n v="3"/>
    <x v="0"/>
  </r>
  <r>
    <x v="3"/>
    <x v="6"/>
    <n v="16"/>
    <s v="Morehead State"/>
    <n v="58"/>
    <n v="16"/>
    <s v="Alabama State"/>
    <n v="43"/>
    <s v="Winner"/>
    <n v="16"/>
    <x v="0"/>
  </r>
  <r>
    <x v="4"/>
    <x v="0"/>
    <n v="1"/>
    <s v="Kansas"/>
    <n v="75"/>
    <n v="1"/>
    <s v="Memphis"/>
    <n v="68"/>
    <s v="Winner"/>
    <n v="1"/>
    <x v="0"/>
  </r>
  <r>
    <x v="4"/>
    <x v="1"/>
    <n v="1"/>
    <s v="Memphis"/>
    <n v="78"/>
    <n v="1"/>
    <s v="UCLA"/>
    <n v="63"/>
    <s v="Winner"/>
    <n v="1"/>
    <x v="0"/>
  </r>
  <r>
    <x v="4"/>
    <x v="1"/>
    <n v="1"/>
    <s v="North Carolina"/>
    <n v="66"/>
    <n v="1"/>
    <s v="Kansas"/>
    <n v="84"/>
    <s v="Loser"/>
    <n v="1"/>
    <x v="1"/>
  </r>
  <r>
    <x v="4"/>
    <x v="2"/>
    <n v="1"/>
    <s v="Memphis"/>
    <n v="85"/>
    <n v="2"/>
    <s v="Texas"/>
    <n v="67"/>
    <s v="Winner"/>
    <n v="1"/>
    <x v="0"/>
  </r>
  <r>
    <x v="4"/>
    <x v="2"/>
    <n v="1"/>
    <s v="Kansas"/>
    <n v="59"/>
    <n v="10"/>
    <s v="Davidson"/>
    <n v="57"/>
    <s v="Winner"/>
    <n v="1"/>
    <x v="0"/>
  </r>
  <r>
    <x v="4"/>
    <x v="2"/>
    <n v="1"/>
    <s v="North Carolina"/>
    <n v="83"/>
    <n v="3"/>
    <s v="Louisville"/>
    <n v="73"/>
    <s v="Winner"/>
    <n v="1"/>
    <x v="0"/>
  </r>
  <r>
    <x v="4"/>
    <x v="2"/>
    <n v="1"/>
    <s v="UCLA"/>
    <n v="76"/>
    <n v="3"/>
    <s v="Xavier"/>
    <n v="57"/>
    <s v="Winner"/>
    <n v="1"/>
    <x v="0"/>
  </r>
  <r>
    <x v="4"/>
    <x v="3"/>
    <n v="3"/>
    <s v="Stanford"/>
    <n v="62"/>
    <n v="2"/>
    <s v="Texas"/>
    <n v="82"/>
    <s v="Loser"/>
    <n v="2"/>
    <x v="1"/>
  </r>
  <r>
    <x v="4"/>
    <x v="3"/>
    <n v="1"/>
    <s v="Kansas"/>
    <n v="72"/>
    <n v="12"/>
    <s v="Villanova"/>
    <n v="57"/>
    <s v="Winner"/>
    <n v="1"/>
    <x v="0"/>
  </r>
  <r>
    <x v="4"/>
    <x v="3"/>
    <n v="3"/>
    <s v="Wisconsin"/>
    <n v="56"/>
    <n v="10"/>
    <s v="Davidson"/>
    <n v="73"/>
    <s v="Loser"/>
    <n v="10"/>
    <x v="1"/>
  </r>
  <r>
    <x v="4"/>
    <x v="3"/>
    <n v="1"/>
    <s v="Memphis"/>
    <n v="92"/>
    <n v="5"/>
    <s v="Michigan State"/>
    <n v="74"/>
    <s v="Winner"/>
    <n v="1"/>
    <x v="0"/>
  </r>
  <r>
    <x v="4"/>
    <x v="3"/>
    <n v="1"/>
    <s v="North Carolina"/>
    <n v="68"/>
    <n v="4"/>
    <s v="Washington State"/>
    <n v="47"/>
    <s v="Winner"/>
    <n v="1"/>
    <x v="0"/>
  </r>
  <r>
    <x v="4"/>
    <x v="3"/>
    <n v="3"/>
    <s v="Xavier"/>
    <n v="79"/>
    <n v="7"/>
    <s v="West Virginia"/>
    <n v="75"/>
    <s v="Winner"/>
    <n v="3"/>
    <x v="0"/>
  </r>
  <r>
    <x v="4"/>
    <x v="3"/>
    <n v="3"/>
    <s v="Louisville"/>
    <n v="79"/>
    <n v="2"/>
    <s v="Tennessee"/>
    <n v="60"/>
    <s v="Winner"/>
    <n v="3"/>
    <x v="0"/>
  </r>
  <r>
    <x v="4"/>
    <x v="3"/>
    <n v="1"/>
    <s v="UCLA"/>
    <n v="88"/>
    <n v="12"/>
    <s v="Western Kentucky"/>
    <n v="78"/>
    <s v="Winner"/>
    <n v="1"/>
    <x v="0"/>
  </r>
  <r>
    <x v="4"/>
    <x v="4"/>
    <n v="12"/>
    <s v="Villanova"/>
    <n v="84"/>
    <n v="13"/>
    <s v="Siena"/>
    <n v="72"/>
    <s v="Winner"/>
    <n v="12"/>
    <x v="0"/>
  </r>
  <r>
    <x v="4"/>
    <x v="4"/>
    <n v="12"/>
    <s v="Western Kentucky"/>
    <n v="72"/>
    <n v="13"/>
    <s v="San Diego"/>
    <n v="63"/>
    <s v="Winner"/>
    <n v="12"/>
    <x v="0"/>
  </r>
  <r>
    <x v="4"/>
    <x v="4"/>
    <n v="6"/>
    <s v="Oklahoma"/>
    <n v="48"/>
    <n v="3"/>
    <s v="Louisville"/>
    <n v="78"/>
    <s v="Loser"/>
    <n v="3"/>
    <x v="1"/>
  </r>
  <r>
    <x v="4"/>
    <x v="4"/>
    <n v="7"/>
    <s v="Miami (Fla.)"/>
    <n v="72"/>
    <n v="2"/>
    <s v="Texas"/>
    <n v="75"/>
    <s v="Loser"/>
    <n v="2"/>
    <x v="1"/>
  </r>
  <r>
    <x v="4"/>
    <x v="4"/>
    <n v="10"/>
    <s v="Davidson"/>
    <n v="74"/>
    <n v="2"/>
    <s v="Georgetown"/>
    <n v="70"/>
    <s v="Winner"/>
    <n v="10"/>
    <x v="0"/>
  </r>
  <r>
    <x v="4"/>
    <x v="4"/>
    <n v="1"/>
    <s v="North Carolina"/>
    <n v="108"/>
    <n v="9"/>
    <s v="Arkansas"/>
    <n v="77"/>
    <s v="Winner"/>
    <n v="1"/>
    <x v="0"/>
  </r>
  <r>
    <x v="4"/>
    <x v="4"/>
    <n v="1"/>
    <s v="Memphis"/>
    <n v="77"/>
    <n v="8"/>
    <s v="Mississippi State"/>
    <n v="74"/>
    <s v="Winner"/>
    <n v="1"/>
    <x v="0"/>
  </r>
  <r>
    <x v="4"/>
    <x v="4"/>
    <n v="7"/>
    <s v="Butler"/>
    <n v="71"/>
    <n v="2"/>
    <s v="Tennessee"/>
    <n v="76"/>
    <s v="Loser"/>
    <n v="2"/>
    <x v="1"/>
  </r>
  <r>
    <x v="4"/>
    <x v="4"/>
    <n v="6"/>
    <s v="Marquette"/>
    <n v="81"/>
    <n v="3"/>
    <s v="Stanford"/>
    <n v="82"/>
    <s v="Loser"/>
    <n v="3"/>
    <x v="1"/>
  </r>
  <r>
    <x v="4"/>
    <x v="4"/>
    <n v="11"/>
    <s v="Kansas State"/>
    <n v="55"/>
    <n v="3"/>
    <s v="Wisconsin"/>
    <n v="72"/>
    <s v="Loser"/>
    <n v="3"/>
    <x v="1"/>
  </r>
  <r>
    <x v="4"/>
    <x v="4"/>
    <n v="5"/>
    <s v="Notre Dame"/>
    <n v="41"/>
    <n v="4"/>
    <s v="Washington State"/>
    <n v="61"/>
    <s v="Loser"/>
    <n v="4"/>
    <x v="1"/>
  </r>
  <r>
    <x v="4"/>
    <x v="4"/>
    <n v="1"/>
    <s v="Kansas"/>
    <n v="75"/>
    <n v="8"/>
    <s v="UNLV"/>
    <n v="56"/>
    <s v="Winner"/>
    <n v="1"/>
    <x v="0"/>
  </r>
  <r>
    <x v="4"/>
    <x v="4"/>
    <n v="7"/>
    <s v="West Virginia"/>
    <n v="73"/>
    <n v="2"/>
    <s v="Duke"/>
    <n v="67"/>
    <s v="Winner"/>
    <n v="7"/>
    <x v="0"/>
  </r>
  <r>
    <x v="4"/>
    <x v="4"/>
    <n v="1"/>
    <s v="UCLA"/>
    <n v="51"/>
    <n v="9"/>
    <s v="Texas A&amp;M"/>
    <n v="49"/>
    <s v="Winner"/>
    <n v="1"/>
    <x v="0"/>
  </r>
  <r>
    <x v="4"/>
    <x v="4"/>
    <n v="6"/>
    <s v="Purdue"/>
    <n v="78"/>
    <n v="3"/>
    <s v="Xavier"/>
    <n v="85"/>
    <s v="Loser"/>
    <n v="3"/>
    <x v="1"/>
  </r>
  <r>
    <x v="4"/>
    <x v="4"/>
    <n v="5"/>
    <s v="Michigan State"/>
    <n v="65"/>
    <n v="4"/>
    <s v="Pittsburgh"/>
    <n v="54"/>
    <s v="Winner"/>
    <n v="5"/>
    <x v="0"/>
  </r>
  <r>
    <x v="4"/>
    <x v="5"/>
    <n v="1"/>
    <s v="Memphis"/>
    <n v="87"/>
    <n v="16"/>
    <s v="Texas-Arlington"/>
    <n v="63"/>
    <s v="Winner"/>
    <n v="1"/>
    <x v="0"/>
  </r>
  <r>
    <x v="4"/>
    <x v="5"/>
    <n v="2"/>
    <s v="Tennessee"/>
    <n v="72"/>
    <n v="15"/>
    <s v="American"/>
    <n v="57"/>
    <s v="Winner"/>
    <n v="2"/>
    <x v="0"/>
  </r>
  <r>
    <x v="4"/>
    <x v="5"/>
    <n v="2"/>
    <s v="Texas"/>
    <n v="74"/>
    <n v="15"/>
    <s v="Austin Peay"/>
    <n v="54"/>
    <s v="Winner"/>
    <n v="2"/>
    <x v="0"/>
  </r>
  <r>
    <x v="4"/>
    <x v="5"/>
    <n v="2"/>
    <s v="Georgetown"/>
    <n v="66"/>
    <n v="15"/>
    <s v="Maryland-Baltimore County"/>
    <n v="47"/>
    <s v="Winner"/>
    <n v="2"/>
    <x v="0"/>
  </r>
  <r>
    <x v="4"/>
    <x v="5"/>
    <n v="3"/>
    <s v="Louisville"/>
    <n v="79"/>
    <n v="14"/>
    <s v="Boise State"/>
    <n v="61"/>
    <s v="Winner"/>
    <n v="3"/>
    <x v="0"/>
  </r>
  <r>
    <x v="4"/>
    <x v="5"/>
    <n v="1"/>
    <s v="North Carolina"/>
    <n v="113"/>
    <n v="16"/>
    <s v="Mount St. Mary's"/>
    <n v="74"/>
    <s v="Winner"/>
    <n v="1"/>
    <x v="0"/>
  </r>
  <r>
    <x v="4"/>
    <x v="5"/>
    <n v="4"/>
    <s v="Vanderbilt"/>
    <n v="62"/>
    <n v="13"/>
    <s v="Siena"/>
    <n v="83"/>
    <s v="Loser"/>
    <n v="13"/>
    <x v="1"/>
  </r>
  <r>
    <x v="4"/>
    <x v="5"/>
    <n v="4"/>
    <s v="Connecticut"/>
    <n v="69"/>
    <n v="13"/>
    <s v="San Diego"/>
    <n v="70"/>
    <s v="Loser"/>
    <n v="13"/>
    <x v="1"/>
  </r>
  <r>
    <x v="4"/>
    <x v="5"/>
    <n v="6"/>
    <s v="Oklahoma"/>
    <n v="72"/>
    <n v="11"/>
    <s v="St. Joseph's"/>
    <n v="64"/>
    <s v="Winner"/>
    <n v="6"/>
    <x v="0"/>
  </r>
  <r>
    <x v="4"/>
    <x v="5"/>
    <n v="8"/>
    <s v="Mississippi State"/>
    <n v="76"/>
    <n v="9"/>
    <s v="Oregon"/>
    <n v="69"/>
    <s v="Winner"/>
    <n v="8"/>
    <x v="0"/>
  </r>
  <r>
    <x v="4"/>
    <x v="5"/>
    <n v="8"/>
    <s v="Indiana"/>
    <n v="72"/>
    <n v="9"/>
    <s v="Arkansas"/>
    <n v="86"/>
    <s v="Loser"/>
    <n v="9"/>
    <x v="1"/>
  </r>
  <r>
    <x v="4"/>
    <x v="5"/>
    <n v="7"/>
    <s v="Gonzaga"/>
    <n v="76"/>
    <n v="10"/>
    <s v="Davidson"/>
    <n v="82"/>
    <s v="Loser"/>
    <n v="10"/>
    <x v="1"/>
  </r>
  <r>
    <x v="4"/>
    <x v="5"/>
    <n v="7"/>
    <s v="Butler"/>
    <n v="81"/>
    <n v="10"/>
    <s v="South Alabama"/>
    <n v="61"/>
    <s v="Winner"/>
    <n v="7"/>
    <x v="0"/>
  </r>
  <r>
    <x v="4"/>
    <x v="5"/>
    <n v="5"/>
    <s v="Drake"/>
    <n v="99"/>
    <n v="12"/>
    <s v="Western Kentucky"/>
    <n v="101"/>
    <s v="Loser"/>
    <n v="12"/>
    <x v="1"/>
  </r>
  <r>
    <x v="4"/>
    <x v="5"/>
    <n v="5"/>
    <s v="Clemson"/>
    <n v="69"/>
    <n v="12"/>
    <s v="Villanova"/>
    <n v="75"/>
    <s v="Loser"/>
    <n v="12"/>
    <x v="1"/>
  </r>
  <r>
    <x v="4"/>
    <x v="5"/>
    <n v="7"/>
    <s v="Miami (Fla.)"/>
    <n v="78"/>
    <n v="10"/>
    <s v="St. Mary's (Cal.)"/>
    <n v="64"/>
    <s v="Winner"/>
    <n v="7"/>
    <x v="0"/>
  </r>
  <r>
    <x v="4"/>
    <x v="5"/>
    <n v="3"/>
    <s v="Stanford"/>
    <n v="77"/>
    <n v="14"/>
    <s v="Cornell"/>
    <n v="53"/>
    <s v="Winner"/>
    <n v="3"/>
    <x v="0"/>
  </r>
  <r>
    <x v="4"/>
    <x v="5"/>
    <n v="3"/>
    <s v="Wisconsin"/>
    <n v="71"/>
    <n v="14"/>
    <s v="Cal State Fullerton"/>
    <n v="56"/>
    <s v="Winner"/>
    <n v="3"/>
    <x v="0"/>
  </r>
  <r>
    <x v="4"/>
    <x v="5"/>
    <n v="8"/>
    <s v="Brigham Young"/>
    <n v="62"/>
    <n v="9"/>
    <s v="Texas A&amp;M"/>
    <n v="67"/>
    <s v="Loser"/>
    <n v="9"/>
    <x v="1"/>
  </r>
  <r>
    <x v="4"/>
    <x v="5"/>
    <n v="7"/>
    <s v="West Virginia"/>
    <n v="75"/>
    <n v="10"/>
    <s v="Arizona"/>
    <n v="65"/>
    <s v="Winner"/>
    <n v="7"/>
    <x v="0"/>
  </r>
  <r>
    <x v="4"/>
    <x v="5"/>
    <n v="4"/>
    <s v="Washington State"/>
    <n v="71"/>
    <n v="13"/>
    <s v="Winthrop"/>
    <n v="40"/>
    <s v="Winner"/>
    <n v="4"/>
    <x v="0"/>
  </r>
  <r>
    <x v="4"/>
    <x v="5"/>
    <n v="3"/>
    <s v="Xavier"/>
    <n v="73"/>
    <n v="14"/>
    <s v="Georgia"/>
    <n v="61"/>
    <s v="Winner"/>
    <n v="3"/>
    <x v="0"/>
  </r>
  <r>
    <x v="4"/>
    <x v="5"/>
    <n v="4"/>
    <s v="Pittsburgh"/>
    <n v="82"/>
    <n v="13"/>
    <s v="Oral Roberts"/>
    <n v="63"/>
    <s v="Winner"/>
    <n v="4"/>
    <x v="0"/>
  </r>
  <r>
    <x v="4"/>
    <x v="5"/>
    <n v="2"/>
    <s v="Duke"/>
    <n v="71"/>
    <n v="15"/>
    <s v="Belmont"/>
    <n v="70"/>
    <s v="Winner"/>
    <n v="2"/>
    <x v="0"/>
  </r>
  <r>
    <x v="4"/>
    <x v="5"/>
    <n v="1"/>
    <s v="Kansas"/>
    <n v="85"/>
    <n v="16"/>
    <s v="Portland State"/>
    <n v="61"/>
    <s v="Winner"/>
    <n v="1"/>
    <x v="0"/>
  </r>
  <r>
    <x v="4"/>
    <x v="5"/>
    <n v="5"/>
    <s v="Michigan State"/>
    <n v="72"/>
    <n v="12"/>
    <s v="Temple"/>
    <n v="61"/>
    <s v="Winner"/>
    <n v="5"/>
    <x v="0"/>
  </r>
  <r>
    <x v="4"/>
    <x v="5"/>
    <n v="5"/>
    <s v="Notre Dame"/>
    <n v="68"/>
    <n v="12"/>
    <s v="George Mason"/>
    <n v="50"/>
    <s v="Winner"/>
    <n v="5"/>
    <x v="0"/>
  </r>
  <r>
    <x v="4"/>
    <x v="5"/>
    <n v="1"/>
    <s v="UCLA"/>
    <n v="70"/>
    <n v="16"/>
    <s v="Mississippi Valley State"/>
    <n v="29"/>
    <s v="Winner"/>
    <n v="1"/>
    <x v="0"/>
  </r>
  <r>
    <x v="4"/>
    <x v="5"/>
    <n v="8"/>
    <s v="UNLV"/>
    <n v="71"/>
    <n v="9"/>
    <s v="Kent State"/>
    <n v="58"/>
    <s v="Winner"/>
    <n v="8"/>
    <x v="0"/>
  </r>
  <r>
    <x v="4"/>
    <x v="5"/>
    <n v="6"/>
    <s v="Marquette"/>
    <n v="74"/>
    <n v="11"/>
    <s v="Kentucky"/>
    <n v="66"/>
    <s v="Winner"/>
    <n v="6"/>
    <x v="0"/>
  </r>
  <r>
    <x v="4"/>
    <x v="5"/>
    <n v="6"/>
    <s v="Purdue"/>
    <n v="90"/>
    <n v="11"/>
    <s v="Baylor"/>
    <n v="79"/>
    <s v="Winner"/>
    <n v="6"/>
    <x v="0"/>
  </r>
  <r>
    <x v="4"/>
    <x v="5"/>
    <n v="6"/>
    <s v="Southern California"/>
    <n v="67"/>
    <n v="11"/>
    <s v="Kansas State"/>
    <n v="80"/>
    <s v="Loser"/>
    <n v="11"/>
    <x v="1"/>
  </r>
  <r>
    <x v="4"/>
    <x v="6"/>
    <n v="16"/>
    <s v="Mount St. Mary's"/>
    <n v="69"/>
    <n v="16"/>
    <s v="Coppin State"/>
    <n v="60"/>
    <s v="Winner"/>
    <n v="16"/>
    <x v="0"/>
  </r>
  <r>
    <x v="5"/>
    <x v="0"/>
    <n v="1"/>
    <s v="Florida"/>
    <n v="84"/>
    <n v="1"/>
    <s v="Ohio State"/>
    <n v="75"/>
    <s v="Winner"/>
    <n v="1"/>
    <x v="0"/>
  </r>
  <r>
    <x v="5"/>
    <x v="1"/>
    <n v="2"/>
    <s v="Georgetown"/>
    <n v="60"/>
    <n v="1"/>
    <s v="Ohio State"/>
    <n v="67"/>
    <s v="Loser"/>
    <n v="1"/>
    <x v="1"/>
  </r>
  <r>
    <x v="5"/>
    <x v="1"/>
    <n v="1"/>
    <s v="Florida"/>
    <n v="76"/>
    <n v="2"/>
    <s v="UCLA"/>
    <n v="66"/>
    <s v="Winner"/>
    <n v="1"/>
    <x v="0"/>
  </r>
  <r>
    <x v="5"/>
    <x v="2"/>
    <n v="1"/>
    <s v="North Carolina"/>
    <n v="84"/>
    <n v="2"/>
    <s v="Georgetown"/>
    <n v="96"/>
    <s v="Loser"/>
    <n v="2"/>
    <x v="1"/>
  </r>
  <r>
    <x v="5"/>
    <x v="2"/>
    <n v="1"/>
    <s v="Florida"/>
    <n v="85"/>
    <n v="3"/>
    <s v="Oregon"/>
    <n v="77"/>
    <s v="Winner"/>
    <n v="1"/>
    <x v="0"/>
  </r>
  <r>
    <x v="5"/>
    <x v="2"/>
    <n v="1"/>
    <s v="Ohio State"/>
    <n v="92"/>
    <n v="2"/>
    <s v="Memphis"/>
    <n v="76"/>
    <s v="Winner"/>
    <n v="1"/>
    <x v="0"/>
  </r>
  <r>
    <x v="5"/>
    <x v="2"/>
    <n v="1"/>
    <s v="Kansas"/>
    <n v="55"/>
    <n v="2"/>
    <s v="UCLA"/>
    <n v="68"/>
    <s v="Loser"/>
    <n v="2"/>
    <x v="1"/>
  </r>
  <r>
    <x v="5"/>
    <x v="3"/>
    <n v="6"/>
    <s v="Vanderbilt"/>
    <n v="65"/>
    <n v="2"/>
    <s v="Georgetown"/>
    <n v="66"/>
    <s v="Loser"/>
    <n v="2"/>
    <x v="1"/>
  </r>
  <r>
    <x v="5"/>
    <x v="3"/>
    <n v="1"/>
    <s v="North Carolina"/>
    <n v="74"/>
    <n v="5"/>
    <s v="Southern California"/>
    <n v="64"/>
    <s v="Winner"/>
    <n v="1"/>
    <x v="0"/>
  </r>
  <r>
    <x v="5"/>
    <x v="3"/>
    <n v="3"/>
    <s v="Oregon"/>
    <n v="76"/>
    <n v="7"/>
    <s v="UNLV"/>
    <n v="72"/>
    <s v="Winner"/>
    <n v="3"/>
    <x v="0"/>
  </r>
  <r>
    <x v="5"/>
    <x v="3"/>
    <n v="1"/>
    <s v="Florida"/>
    <n v="65"/>
    <n v="5"/>
    <s v="Butler"/>
    <n v="57"/>
    <s v="Winner"/>
    <n v="1"/>
    <x v="0"/>
  </r>
  <r>
    <x v="5"/>
    <x v="3"/>
    <n v="1"/>
    <s v="Kansas"/>
    <n v="61"/>
    <n v="4"/>
    <s v="Southern Illinois"/>
    <n v="58"/>
    <s v="Winner"/>
    <n v="1"/>
    <x v="0"/>
  </r>
  <r>
    <x v="5"/>
    <x v="3"/>
    <n v="3"/>
    <s v="Texas A&amp;M"/>
    <n v="64"/>
    <n v="2"/>
    <s v="Memphis"/>
    <n v="65"/>
    <s v="Loser"/>
    <n v="2"/>
    <x v="1"/>
  </r>
  <r>
    <x v="5"/>
    <x v="3"/>
    <n v="1"/>
    <s v="Ohio State"/>
    <n v="85"/>
    <n v="5"/>
    <s v="Tennessee"/>
    <n v="84"/>
    <s v="Winner"/>
    <n v="1"/>
    <x v="0"/>
  </r>
  <r>
    <x v="5"/>
    <x v="3"/>
    <n v="3"/>
    <s v="Pittsburgh"/>
    <n v="55"/>
    <n v="2"/>
    <s v="UCLA"/>
    <n v="64"/>
    <s v="Loser"/>
    <n v="2"/>
    <x v="1"/>
  </r>
  <r>
    <x v="5"/>
    <x v="4"/>
    <n v="7"/>
    <s v="UNLV"/>
    <n v="74"/>
    <n v="2"/>
    <s v="Wisconsin"/>
    <n v="68"/>
    <s v="Winner"/>
    <n v="7"/>
    <x v="0"/>
  </r>
  <r>
    <x v="5"/>
    <x v="4"/>
    <n v="5"/>
    <s v="Southern California"/>
    <n v="87"/>
    <n v="4"/>
    <s v="Texas"/>
    <n v="68"/>
    <s v="Winner"/>
    <n v="5"/>
    <x v="0"/>
  </r>
  <r>
    <x v="5"/>
    <x v="4"/>
    <n v="5"/>
    <s v="Tennessee"/>
    <n v="77"/>
    <n v="4"/>
    <s v="Virginia"/>
    <n v="74"/>
    <s v="Winner"/>
    <n v="5"/>
    <x v="0"/>
  </r>
  <r>
    <x v="5"/>
    <x v="4"/>
    <n v="11"/>
    <s v="Winthrop"/>
    <n v="61"/>
    <n v="3"/>
    <s v="Oregon"/>
    <n v="75"/>
    <s v="Loser"/>
    <n v="3"/>
    <x v="1"/>
  </r>
  <r>
    <x v="5"/>
    <x v="4"/>
    <n v="1"/>
    <s v="Kansas"/>
    <n v="88"/>
    <n v="8"/>
    <s v="Kentucky"/>
    <n v="76"/>
    <s v="Winner"/>
    <n v="1"/>
    <x v="0"/>
  </r>
  <r>
    <x v="5"/>
    <x v="4"/>
    <n v="5"/>
    <s v="Virginia Tech"/>
    <n v="48"/>
    <n v="4"/>
    <s v="Southern Illinois"/>
    <n v="63"/>
    <s v="Loser"/>
    <n v="4"/>
    <x v="1"/>
  </r>
  <r>
    <x v="5"/>
    <x v="4"/>
    <n v="1"/>
    <s v="Florida"/>
    <n v="74"/>
    <n v="9"/>
    <s v="Purdue"/>
    <n v="67"/>
    <s v="Winner"/>
    <n v="1"/>
    <x v="0"/>
  </r>
  <r>
    <x v="5"/>
    <x v="4"/>
    <n v="7"/>
    <s v="Nevada"/>
    <n v="62"/>
    <n v="2"/>
    <s v="Memphis"/>
    <n v="78"/>
    <s v="Loser"/>
    <n v="2"/>
    <x v="1"/>
  </r>
  <r>
    <x v="5"/>
    <x v="4"/>
    <n v="5"/>
    <s v="Butler"/>
    <n v="62"/>
    <n v="4"/>
    <s v="Maryland"/>
    <n v="59"/>
    <s v="Winner"/>
    <n v="5"/>
    <x v="0"/>
  </r>
  <r>
    <x v="5"/>
    <x v="4"/>
    <n v="1"/>
    <s v="Ohio State"/>
    <n v="78"/>
    <n v="9"/>
    <s v="Xavier"/>
    <n v="71"/>
    <s v="Winner"/>
    <n v="1"/>
    <x v="0"/>
  </r>
  <r>
    <x v="5"/>
    <x v="4"/>
    <n v="6"/>
    <s v="Louisville"/>
    <n v="69"/>
    <n v="3"/>
    <s v="Texas A&amp;M"/>
    <n v="72"/>
    <s v="Loser"/>
    <n v="3"/>
    <x v="1"/>
  </r>
  <r>
    <x v="5"/>
    <x v="4"/>
    <n v="1"/>
    <s v="North Carolina"/>
    <n v="81"/>
    <n v="9"/>
    <s v="Michigan State"/>
    <n v="67"/>
    <s v="Winner"/>
    <n v="1"/>
    <x v="0"/>
  </r>
  <r>
    <x v="5"/>
    <x v="4"/>
    <n v="7"/>
    <s v="Indiana"/>
    <n v="49"/>
    <n v="2"/>
    <s v="UCLA"/>
    <n v="54"/>
    <s v="Loser"/>
    <n v="2"/>
    <x v="1"/>
  </r>
  <r>
    <x v="5"/>
    <x v="4"/>
    <n v="6"/>
    <s v="Vanderbilt"/>
    <n v="78"/>
    <n v="3"/>
    <s v="Washington State"/>
    <n v="74"/>
    <s v="Winner"/>
    <n v="6"/>
    <x v="0"/>
  </r>
  <r>
    <x v="5"/>
    <x v="4"/>
    <n v="11"/>
    <s v="Virginia Commonwealth"/>
    <n v="79"/>
    <n v="3"/>
    <s v="Pittsburgh"/>
    <n v="84"/>
    <s v="Loser"/>
    <n v="3"/>
    <x v="1"/>
  </r>
  <r>
    <x v="5"/>
    <x v="4"/>
    <n v="7"/>
    <s v="Boston College"/>
    <n v="55"/>
    <n v="2"/>
    <s v="Georgetown"/>
    <n v="62"/>
    <s v="Loser"/>
    <n v="2"/>
    <x v="1"/>
  </r>
  <r>
    <x v="5"/>
    <x v="5"/>
    <n v="1"/>
    <s v="Florida"/>
    <n v="112"/>
    <n v="16"/>
    <s v="Jackson State"/>
    <n v="69"/>
    <s v="Winner"/>
    <n v="1"/>
    <x v="0"/>
  </r>
  <r>
    <x v="5"/>
    <x v="5"/>
    <n v="5"/>
    <s v="Tennessee"/>
    <n v="121"/>
    <n v="12"/>
    <s v="Long Beach State"/>
    <n v="86"/>
    <s v="Winner"/>
    <n v="5"/>
    <x v="0"/>
  </r>
  <r>
    <x v="5"/>
    <x v="5"/>
    <n v="4"/>
    <s v="Texas"/>
    <n v="79"/>
    <n v="13"/>
    <s v="New Mexico State"/>
    <n v="67"/>
    <s v="Winner"/>
    <n v="4"/>
    <x v="0"/>
  </r>
  <r>
    <x v="5"/>
    <x v="5"/>
    <n v="4"/>
    <s v="Virginia"/>
    <n v="84"/>
    <n v="13"/>
    <s v="Albany (N.Y.)"/>
    <n v="57"/>
    <s v="Winner"/>
    <n v="4"/>
    <x v="0"/>
  </r>
  <r>
    <x v="5"/>
    <x v="5"/>
    <n v="7"/>
    <s v="Nevada"/>
    <n v="77"/>
    <n v="10"/>
    <s v="Creighton"/>
    <n v="71"/>
    <s v="Winner"/>
    <n v="7"/>
    <x v="0"/>
  </r>
  <r>
    <x v="5"/>
    <x v="5"/>
    <n v="2"/>
    <s v="Memphis"/>
    <n v="73"/>
    <n v="15"/>
    <s v="North Texas"/>
    <n v="58"/>
    <s v="Winner"/>
    <n v="2"/>
    <x v="0"/>
  </r>
  <r>
    <x v="5"/>
    <x v="5"/>
    <n v="3"/>
    <s v="Oregon"/>
    <n v="58"/>
    <n v="14"/>
    <s v="Miami (Ohio)"/>
    <n v="56"/>
    <s v="Winner"/>
    <n v="3"/>
    <x v="0"/>
  </r>
  <r>
    <x v="5"/>
    <x v="5"/>
    <n v="7"/>
    <s v="UNLV"/>
    <n v="67"/>
    <n v="10"/>
    <s v="Georgia Tech"/>
    <n v="63"/>
    <s v="Winner"/>
    <n v="7"/>
    <x v="0"/>
  </r>
  <r>
    <x v="5"/>
    <x v="5"/>
    <n v="2"/>
    <s v="Wisconsin"/>
    <n v="76"/>
    <n v="15"/>
    <s v="Texas A&amp;M-Corpus Christi"/>
    <n v="63"/>
    <s v="Winner"/>
    <n v="2"/>
    <x v="0"/>
  </r>
  <r>
    <x v="5"/>
    <x v="5"/>
    <n v="8"/>
    <s v="Arizona"/>
    <n v="63"/>
    <n v="9"/>
    <s v="Purdue"/>
    <n v="72"/>
    <s v="Loser"/>
    <n v="9"/>
    <x v="1"/>
  </r>
  <r>
    <x v="5"/>
    <x v="5"/>
    <n v="6"/>
    <s v="Notre Dame"/>
    <n v="64"/>
    <n v="11"/>
    <s v="Winthrop"/>
    <n v="74"/>
    <s v="Loser"/>
    <n v="11"/>
    <x v="1"/>
  </r>
  <r>
    <x v="5"/>
    <x v="5"/>
    <n v="1"/>
    <s v="Kansas"/>
    <n v="107"/>
    <n v="16"/>
    <s v="Niagara"/>
    <n v="67"/>
    <s v="Winner"/>
    <n v="1"/>
    <x v="0"/>
  </r>
  <r>
    <x v="5"/>
    <x v="5"/>
    <n v="8"/>
    <s v="Kentucky"/>
    <n v="67"/>
    <n v="9"/>
    <s v="Villanova"/>
    <n v="58"/>
    <s v="Winner"/>
    <n v="8"/>
    <x v="0"/>
  </r>
  <r>
    <x v="5"/>
    <x v="5"/>
    <n v="5"/>
    <s v="Virginia Tech"/>
    <n v="54"/>
    <n v="12"/>
    <s v="Illinois"/>
    <n v="52"/>
    <s v="Winner"/>
    <n v="5"/>
    <x v="0"/>
  </r>
  <r>
    <x v="5"/>
    <x v="5"/>
    <n v="5"/>
    <s v="Southern California"/>
    <n v="77"/>
    <n v="12"/>
    <s v="Arkansas"/>
    <n v="60"/>
    <s v="Winner"/>
    <n v="5"/>
    <x v="0"/>
  </r>
  <r>
    <x v="5"/>
    <x v="5"/>
    <n v="4"/>
    <s v="Southern Illinois"/>
    <n v="61"/>
    <n v="13"/>
    <s v="Holy Cross"/>
    <n v="51"/>
    <s v="Winner"/>
    <n v="4"/>
    <x v="0"/>
  </r>
  <r>
    <x v="5"/>
    <x v="5"/>
    <n v="2"/>
    <s v="UCLA"/>
    <n v="70"/>
    <n v="15"/>
    <s v="Weber State"/>
    <n v="42"/>
    <s v="Winner"/>
    <n v="2"/>
    <x v="0"/>
  </r>
  <r>
    <x v="5"/>
    <x v="5"/>
    <n v="3"/>
    <s v="Texas A&amp;M"/>
    <n v="68"/>
    <n v="14"/>
    <s v="Penn"/>
    <n v="52"/>
    <s v="Winner"/>
    <n v="3"/>
    <x v="0"/>
  </r>
  <r>
    <x v="5"/>
    <x v="5"/>
    <n v="3"/>
    <s v="Pittsburgh"/>
    <n v="79"/>
    <n v="14"/>
    <s v="Wright State"/>
    <n v="58"/>
    <s v="Winner"/>
    <n v="3"/>
    <x v="0"/>
  </r>
  <r>
    <x v="5"/>
    <x v="5"/>
    <n v="6"/>
    <s v="Vanderbilt"/>
    <n v="77"/>
    <n v="11"/>
    <s v="George Washington"/>
    <n v="44"/>
    <s v="Winner"/>
    <n v="6"/>
    <x v="0"/>
  </r>
  <r>
    <x v="5"/>
    <x v="5"/>
    <n v="1"/>
    <s v="North Carolina"/>
    <n v="86"/>
    <n v="16"/>
    <s v="Eastern Kentucky"/>
    <n v="65"/>
    <s v="Winner"/>
    <n v="1"/>
    <x v="0"/>
  </r>
  <r>
    <x v="5"/>
    <x v="5"/>
    <n v="2"/>
    <s v="Georgetown"/>
    <n v="80"/>
    <n v="15"/>
    <s v="Belmont"/>
    <n v="55"/>
    <s v="Winner"/>
    <n v="2"/>
    <x v="0"/>
  </r>
  <r>
    <x v="5"/>
    <x v="5"/>
    <n v="6"/>
    <s v="Duke"/>
    <n v="77"/>
    <n v="11"/>
    <s v="Virginia Commonwealth"/>
    <n v="79"/>
    <s v="Loser"/>
    <n v="11"/>
    <x v="1"/>
  </r>
  <r>
    <x v="5"/>
    <x v="5"/>
    <n v="8"/>
    <s v="Brigham Young"/>
    <n v="77"/>
    <n v="9"/>
    <s v="Xavier"/>
    <n v="79"/>
    <s v="Loser"/>
    <n v="9"/>
    <x v="1"/>
  </r>
  <r>
    <x v="5"/>
    <x v="5"/>
    <n v="4"/>
    <s v="Maryland"/>
    <n v="82"/>
    <n v="13"/>
    <s v="Davidson"/>
    <n v="70"/>
    <s v="Winner"/>
    <n v="4"/>
    <x v="0"/>
  </r>
  <r>
    <x v="5"/>
    <x v="5"/>
    <n v="5"/>
    <s v="Butler"/>
    <n v="57"/>
    <n v="12"/>
    <s v="Old Dominion"/>
    <n v="46"/>
    <s v="Winner"/>
    <n v="5"/>
    <x v="0"/>
  </r>
  <r>
    <x v="5"/>
    <x v="5"/>
    <n v="3"/>
    <s v="Washington State"/>
    <n v="70"/>
    <n v="14"/>
    <s v="Oral Roberts"/>
    <n v="54"/>
    <s v="Winner"/>
    <n v="3"/>
    <x v="0"/>
  </r>
  <r>
    <x v="5"/>
    <x v="5"/>
    <n v="8"/>
    <s v="Marquette"/>
    <n v="49"/>
    <n v="9"/>
    <s v="Michigan State"/>
    <n v="61"/>
    <s v="Loser"/>
    <n v="9"/>
    <x v="1"/>
  </r>
  <r>
    <x v="5"/>
    <x v="5"/>
    <n v="7"/>
    <s v="Boston College"/>
    <n v="84"/>
    <n v="10"/>
    <s v="Texas Tech"/>
    <n v="75"/>
    <s v="Winner"/>
    <n v="7"/>
    <x v="0"/>
  </r>
  <r>
    <x v="5"/>
    <x v="5"/>
    <n v="1"/>
    <s v="Ohio State"/>
    <n v="78"/>
    <n v="16"/>
    <s v="Central Connecticut State"/>
    <n v="57"/>
    <s v="Winner"/>
    <n v="1"/>
    <x v="0"/>
  </r>
  <r>
    <x v="5"/>
    <x v="5"/>
    <n v="7"/>
    <s v="Indiana"/>
    <n v="70"/>
    <n v="10"/>
    <s v="Gonzaga"/>
    <n v="57"/>
    <s v="Winner"/>
    <n v="7"/>
    <x v="0"/>
  </r>
  <r>
    <x v="5"/>
    <x v="5"/>
    <n v="6"/>
    <s v="Louisville"/>
    <n v="78"/>
    <n v="11"/>
    <s v="Stanford"/>
    <n v="58"/>
    <s v="Winner"/>
    <n v="6"/>
    <x v="0"/>
  </r>
  <r>
    <x v="5"/>
    <x v="6"/>
    <n v="16"/>
    <s v="Niagara"/>
    <n v="77"/>
    <n v="16"/>
    <s v="Florida A&amp;M"/>
    <n v="69"/>
    <s v="Winner"/>
    <n v="16"/>
    <x v="0"/>
  </r>
  <r>
    <x v="6"/>
    <x v="0"/>
    <n v="2"/>
    <s v="UCLA"/>
    <n v="57"/>
    <n v="3"/>
    <s v="Florida"/>
    <n v="73"/>
    <s v="Loser"/>
    <n v="3"/>
    <x v="1"/>
  </r>
  <r>
    <x v="6"/>
    <x v="1"/>
    <n v="4"/>
    <s v="LSU"/>
    <n v="45"/>
    <n v="2"/>
    <s v="UCLA"/>
    <n v="59"/>
    <s v="Loser"/>
    <n v="2"/>
    <x v="1"/>
  </r>
  <r>
    <x v="6"/>
    <x v="1"/>
    <n v="11"/>
    <s v="George Mason"/>
    <n v="58"/>
    <n v="3"/>
    <s v="Florida"/>
    <n v="73"/>
    <s v="Loser"/>
    <n v="3"/>
    <x v="1"/>
  </r>
  <r>
    <x v="6"/>
    <x v="2"/>
    <n v="1"/>
    <s v="Villanova"/>
    <n v="62"/>
    <n v="3"/>
    <s v="Florida"/>
    <n v="75"/>
    <s v="Loser"/>
    <n v="3"/>
    <x v="1"/>
  </r>
  <r>
    <x v="6"/>
    <x v="2"/>
    <n v="1"/>
    <s v="Connecticut"/>
    <n v="84"/>
    <n v="11"/>
    <s v="George Mason"/>
    <n v="86"/>
    <s v="Loser"/>
    <n v="11"/>
    <x v="1"/>
  </r>
  <r>
    <x v="6"/>
    <x v="2"/>
    <n v="1"/>
    <s v="Memphis"/>
    <n v="45"/>
    <n v="2"/>
    <s v="UCLA"/>
    <n v="50"/>
    <s v="Loser"/>
    <n v="2"/>
    <x v="1"/>
  </r>
  <r>
    <x v="6"/>
    <x v="2"/>
    <n v="4"/>
    <s v="LSU"/>
    <n v="70"/>
    <n v="2"/>
    <s v="Texas"/>
    <n v="60"/>
    <s v="Winner"/>
    <n v="4"/>
    <x v="0"/>
  </r>
  <r>
    <x v="6"/>
    <x v="3"/>
    <n v="1"/>
    <s v="Villanova"/>
    <n v="60"/>
    <n v="4"/>
    <s v="Boston College"/>
    <n v="59"/>
    <s v="Winner"/>
    <n v="1"/>
    <x v="0"/>
  </r>
  <r>
    <x v="6"/>
    <x v="3"/>
    <n v="3"/>
    <s v="Florida"/>
    <n v="57"/>
    <n v="7"/>
    <s v="Georgetown"/>
    <n v="53"/>
    <s v="Winner"/>
    <n v="3"/>
    <x v="0"/>
  </r>
  <r>
    <x v="6"/>
    <x v="3"/>
    <n v="11"/>
    <s v="George Mason"/>
    <n v="63"/>
    <n v="7"/>
    <s v="Wichita State"/>
    <n v="55"/>
    <s v="Winner"/>
    <n v="11"/>
    <x v="0"/>
  </r>
  <r>
    <x v="6"/>
    <x v="3"/>
    <n v="1"/>
    <s v="Connecticut"/>
    <n v="98"/>
    <n v="5"/>
    <s v="Washington"/>
    <n v="92"/>
    <s v="Winner"/>
    <n v="1"/>
    <x v="0"/>
  </r>
  <r>
    <x v="6"/>
    <x v="3"/>
    <n v="3"/>
    <s v="Gonzaga"/>
    <n v="71"/>
    <n v="2"/>
    <s v="UCLA"/>
    <n v="73"/>
    <s v="Loser"/>
    <n v="2"/>
    <x v="1"/>
  </r>
  <r>
    <x v="6"/>
    <x v="3"/>
    <n v="1"/>
    <s v="Duke"/>
    <n v="54"/>
    <n v="4"/>
    <s v="LSU"/>
    <n v="62"/>
    <s v="Loser"/>
    <n v="4"/>
    <x v="1"/>
  </r>
  <r>
    <x v="6"/>
    <x v="3"/>
    <n v="6"/>
    <s v="West Virginia"/>
    <n v="71"/>
    <n v="2"/>
    <s v="Texas"/>
    <n v="74"/>
    <s v="Loser"/>
    <n v="2"/>
    <x v="1"/>
  </r>
  <r>
    <x v="6"/>
    <x v="3"/>
    <n v="1"/>
    <s v="Memphis"/>
    <n v="80"/>
    <n v="13"/>
    <s v="Bradley"/>
    <n v="64"/>
    <s v="Winner"/>
    <n v="1"/>
    <x v="0"/>
  </r>
  <r>
    <x v="6"/>
    <x v="4"/>
    <n v="1"/>
    <s v="Memphis"/>
    <n v="72"/>
    <n v="9"/>
    <s v="Bucknell"/>
    <n v="56"/>
    <s v="Winner"/>
    <n v="1"/>
    <x v="0"/>
  </r>
  <r>
    <x v="6"/>
    <x v="4"/>
    <n v="6"/>
    <s v="West Virginia"/>
    <n v="67"/>
    <n v="14"/>
    <s v="Northwestern State"/>
    <n v="54"/>
    <s v="Winner"/>
    <n v="6"/>
    <x v="0"/>
  </r>
  <r>
    <x v="6"/>
    <x v="4"/>
    <n v="7"/>
    <s v="Georgetown"/>
    <n v="70"/>
    <n v="2"/>
    <s v="Ohio State"/>
    <n v="52"/>
    <s v="Winner"/>
    <n v="7"/>
    <x v="0"/>
  </r>
  <r>
    <x v="6"/>
    <x v="4"/>
    <n v="1"/>
    <s v="Villanova"/>
    <n v="82"/>
    <n v="8"/>
    <s v="Arizona"/>
    <n v="78"/>
    <s v="Winner"/>
    <n v="1"/>
    <x v="0"/>
  </r>
  <r>
    <x v="6"/>
    <x v="4"/>
    <n v="11"/>
    <s v="George Mason"/>
    <n v="65"/>
    <n v="3"/>
    <s v="North Carolina"/>
    <n v="60"/>
    <s v="Winner"/>
    <n v="11"/>
    <x v="0"/>
  </r>
  <r>
    <x v="6"/>
    <x v="4"/>
    <n v="1"/>
    <s v="Connecticut"/>
    <n v="87"/>
    <n v="8"/>
    <s v="Kentucky"/>
    <n v="83"/>
    <s v="Winner"/>
    <n v="1"/>
    <x v="0"/>
  </r>
  <r>
    <x v="6"/>
    <x v="4"/>
    <n v="5"/>
    <s v="Pittsburgh"/>
    <n v="66"/>
    <n v="13"/>
    <s v="Bradley"/>
    <n v="72"/>
    <s v="Loser"/>
    <n v="13"/>
    <x v="1"/>
  </r>
  <r>
    <x v="6"/>
    <x v="4"/>
    <n v="10"/>
    <s v="North Carolina State"/>
    <n v="54"/>
    <n v="2"/>
    <s v="Texas"/>
    <n v="75"/>
    <s v="Loser"/>
    <n v="2"/>
    <x v="1"/>
  </r>
  <r>
    <x v="6"/>
    <x v="4"/>
    <n v="11"/>
    <s v="Wisconsin-Milwaukee"/>
    <n v="60"/>
    <n v="3"/>
    <s v="Florida"/>
    <n v="82"/>
    <s v="Loser"/>
    <n v="3"/>
    <x v="1"/>
  </r>
  <r>
    <x v="6"/>
    <x v="4"/>
    <n v="12"/>
    <s v="Texas A&amp;M"/>
    <n v="57"/>
    <n v="4"/>
    <s v="LSU"/>
    <n v="58"/>
    <s v="Loser"/>
    <n v="4"/>
    <x v="1"/>
  </r>
  <r>
    <x v="6"/>
    <x v="4"/>
    <n v="1"/>
    <s v="Duke"/>
    <n v="70"/>
    <n v="8"/>
    <s v="George Washington"/>
    <n v="64"/>
    <s v="Winner"/>
    <n v="1"/>
    <x v="0"/>
  </r>
  <r>
    <x v="6"/>
    <x v="4"/>
    <n v="12"/>
    <s v="Montana"/>
    <n v="56"/>
    <n v="4"/>
    <s v="Boston College"/>
    <n v="69"/>
    <s v="Loser"/>
    <n v="4"/>
    <x v="1"/>
  </r>
  <r>
    <x v="6"/>
    <x v="4"/>
    <n v="5"/>
    <s v="Washington"/>
    <n v="67"/>
    <n v="4"/>
    <s v="Illinois"/>
    <n v="64"/>
    <s v="Winner"/>
    <n v="5"/>
    <x v="0"/>
  </r>
  <r>
    <x v="6"/>
    <x v="4"/>
    <n v="7"/>
    <s v="Wichita State"/>
    <n v="80"/>
    <n v="2"/>
    <s v="Tennessee"/>
    <n v="73"/>
    <s v="Winner"/>
    <n v="7"/>
    <x v="0"/>
  </r>
  <r>
    <x v="6"/>
    <x v="4"/>
    <n v="10"/>
    <s v="Alabama"/>
    <n v="59"/>
    <n v="2"/>
    <s v="UCLA"/>
    <n v="62"/>
    <s v="Loser"/>
    <n v="2"/>
    <x v="1"/>
  </r>
  <r>
    <x v="6"/>
    <x v="4"/>
    <n v="6"/>
    <s v="Indiana"/>
    <n v="80"/>
    <n v="3"/>
    <s v="Gonzaga"/>
    <n v="90"/>
    <s v="Loser"/>
    <n v="3"/>
    <x v="1"/>
  </r>
  <r>
    <x v="6"/>
    <x v="5"/>
    <n v="3"/>
    <s v="Iowa"/>
    <n v="63"/>
    <n v="14"/>
    <s v="Northwestern State"/>
    <n v="64"/>
    <s v="Loser"/>
    <n v="14"/>
    <x v="1"/>
  </r>
  <r>
    <x v="6"/>
    <x v="5"/>
    <n v="1"/>
    <s v="Connecticut"/>
    <n v="72"/>
    <n v="16"/>
    <s v="Albany (N.Y.)"/>
    <n v="59"/>
    <s v="Winner"/>
    <n v="1"/>
    <x v="0"/>
  </r>
  <r>
    <x v="6"/>
    <x v="5"/>
    <n v="7"/>
    <s v="Georgetown"/>
    <n v="54"/>
    <n v="10"/>
    <s v="Northern Iowa"/>
    <n v="49"/>
    <s v="Winner"/>
    <n v="7"/>
    <x v="0"/>
  </r>
  <r>
    <x v="6"/>
    <x v="5"/>
    <n v="2"/>
    <s v="Ohio State"/>
    <n v="70"/>
    <n v="15"/>
    <s v="Davidson"/>
    <n v="62"/>
    <s v="Winner"/>
    <n v="2"/>
    <x v="0"/>
  </r>
  <r>
    <x v="6"/>
    <x v="5"/>
    <n v="8"/>
    <s v="Arkansas"/>
    <n v="55"/>
    <n v="9"/>
    <s v="Bucknell"/>
    <n v="59"/>
    <s v="Loser"/>
    <n v="9"/>
    <x v="1"/>
  </r>
  <r>
    <x v="6"/>
    <x v="5"/>
    <n v="1"/>
    <s v="Memphis"/>
    <n v="94"/>
    <n v="16"/>
    <s v="Oral Roberts"/>
    <n v="78"/>
    <s v="Winner"/>
    <n v="1"/>
    <x v="0"/>
  </r>
  <r>
    <x v="6"/>
    <x v="5"/>
    <n v="2"/>
    <s v="Texas"/>
    <n v="60"/>
    <n v="15"/>
    <s v="Penn"/>
    <n v="52"/>
    <s v="Winner"/>
    <n v="2"/>
    <x v="0"/>
  </r>
  <r>
    <x v="6"/>
    <x v="5"/>
    <n v="6"/>
    <s v="West Virginia"/>
    <n v="64"/>
    <n v="11"/>
    <s v="Southern Illinois"/>
    <n v="46"/>
    <s v="Winner"/>
    <n v="6"/>
    <x v="0"/>
  </r>
  <r>
    <x v="6"/>
    <x v="5"/>
    <n v="8"/>
    <s v="Kentucky"/>
    <n v="72"/>
    <n v="9"/>
    <s v="Alabama-Birmingham"/>
    <n v="59"/>
    <s v="Winner"/>
    <n v="8"/>
    <x v="0"/>
  </r>
  <r>
    <x v="6"/>
    <x v="5"/>
    <n v="6"/>
    <s v="Michigan State"/>
    <n v="65"/>
    <n v="11"/>
    <s v="George Mason"/>
    <n v="75"/>
    <s v="Loser"/>
    <n v="11"/>
    <x v="1"/>
  </r>
  <r>
    <x v="6"/>
    <x v="5"/>
    <n v="3"/>
    <s v="North Carolina"/>
    <n v="69"/>
    <n v="14"/>
    <s v="Murray St."/>
    <n v="65"/>
    <s v="Winner"/>
    <n v="3"/>
    <x v="0"/>
  </r>
  <r>
    <x v="6"/>
    <x v="5"/>
    <n v="4"/>
    <s v="Kansas"/>
    <n v="73"/>
    <n v="13"/>
    <s v="Bradley"/>
    <n v="77"/>
    <s v="Loser"/>
    <n v="13"/>
    <x v="1"/>
  </r>
  <r>
    <x v="6"/>
    <x v="5"/>
    <n v="5"/>
    <s v="Pittsburgh"/>
    <n v="79"/>
    <n v="12"/>
    <s v="Kent State"/>
    <n v="64"/>
    <s v="Winner"/>
    <n v="5"/>
    <x v="0"/>
  </r>
  <r>
    <x v="6"/>
    <x v="5"/>
    <n v="1"/>
    <s v="Villanova"/>
    <n v="58"/>
    <n v="16"/>
    <s v="Monmouth"/>
    <n v="45"/>
    <s v="Winner"/>
    <n v="1"/>
    <x v="0"/>
  </r>
  <r>
    <x v="6"/>
    <x v="5"/>
    <n v="8"/>
    <s v="Arizona"/>
    <n v="94"/>
    <n v="9"/>
    <s v="Wisconsin"/>
    <n v="75"/>
    <s v="Winner"/>
    <n v="8"/>
    <x v="0"/>
  </r>
  <r>
    <x v="6"/>
    <x v="5"/>
    <n v="7"/>
    <s v="California"/>
    <n v="52"/>
    <n v="10"/>
    <s v="North Carolina State"/>
    <n v="58"/>
    <s v="Loser"/>
    <n v="10"/>
    <x v="1"/>
  </r>
  <r>
    <x v="6"/>
    <x v="5"/>
    <n v="4"/>
    <s v="LSU"/>
    <n v="80"/>
    <n v="13"/>
    <s v="Iona"/>
    <n v="64"/>
    <s v="Winner"/>
    <n v="4"/>
    <x v="0"/>
  </r>
  <r>
    <x v="6"/>
    <x v="5"/>
    <n v="2"/>
    <s v="UCLA"/>
    <n v="78"/>
    <n v="15"/>
    <s v="Belmont"/>
    <n v="44"/>
    <s v="Winner"/>
    <n v="2"/>
    <x v="0"/>
  </r>
  <r>
    <x v="6"/>
    <x v="5"/>
    <n v="7"/>
    <s v="Marquette"/>
    <n v="85"/>
    <n v="10"/>
    <s v="Alabama"/>
    <n v="90"/>
    <s v="Loser"/>
    <n v="10"/>
    <x v="1"/>
  </r>
  <r>
    <x v="6"/>
    <x v="5"/>
    <n v="4"/>
    <s v="Illinois"/>
    <n v="78"/>
    <n v="13"/>
    <s v="Air Force"/>
    <n v="69"/>
    <s v="Winner"/>
    <n v="4"/>
    <x v="0"/>
  </r>
  <r>
    <x v="6"/>
    <x v="5"/>
    <n v="5"/>
    <s v="Nevada"/>
    <n v="79"/>
    <n v="12"/>
    <s v="Montana"/>
    <n v="87"/>
    <s v="Loser"/>
    <n v="12"/>
    <x v="1"/>
  </r>
  <r>
    <x v="6"/>
    <x v="5"/>
    <n v="3"/>
    <s v="Gonzaga"/>
    <n v="79"/>
    <n v="14"/>
    <s v="Xavier"/>
    <n v="75"/>
    <s v="Winner"/>
    <n v="3"/>
    <x v="0"/>
  </r>
  <r>
    <x v="6"/>
    <x v="5"/>
    <n v="5"/>
    <s v="Syracuse"/>
    <n v="58"/>
    <n v="12"/>
    <s v="Texas A&amp;M"/>
    <n v="66"/>
    <s v="Loser"/>
    <n v="12"/>
    <x v="1"/>
  </r>
  <r>
    <x v="6"/>
    <x v="5"/>
    <n v="8"/>
    <s v="George Washington"/>
    <n v="88"/>
    <n v="9"/>
    <s v="UNC Wilmington"/>
    <n v="85"/>
    <s v="Winner"/>
    <n v="8"/>
    <x v="0"/>
  </r>
  <r>
    <x v="6"/>
    <x v="5"/>
    <n v="1"/>
    <s v="Duke"/>
    <n v="70"/>
    <n v="16"/>
    <s v="Southern"/>
    <n v="54"/>
    <s v="Winner"/>
    <n v="1"/>
    <x v="0"/>
  </r>
  <r>
    <x v="6"/>
    <x v="5"/>
    <n v="5"/>
    <s v="Washington"/>
    <n v="75"/>
    <n v="12"/>
    <s v="Utah State"/>
    <n v="61"/>
    <s v="Winner"/>
    <n v="5"/>
    <x v="0"/>
  </r>
  <r>
    <x v="6"/>
    <x v="5"/>
    <n v="7"/>
    <s v="Wichita State"/>
    <n v="86"/>
    <n v="10"/>
    <s v="Seton Hall"/>
    <n v="66"/>
    <s v="Winner"/>
    <n v="7"/>
    <x v="0"/>
  </r>
  <r>
    <x v="6"/>
    <x v="5"/>
    <n v="2"/>
    <s v="Tennessee"/>
    <n v="63"/>
    <n v="15"/>
    <s v="Winthrop"/>
    <n v="61"/>
    <s v="Winner"/>
    <n v="2"/>
    <x v="0"/>
  </r>
  <r>
    <x v="6"/>
    <x v="5"/>
    <n v="4"/>
    <s v="Boston College"/>
    <n v="88"/>
    <n v="13"/>
    <s v="Pacific"/>
    <n v="76"/>
    <s v="Winner"/>
    <n v="4"/>
    <x v="0"/>
  </r>
  <r>
    <x v="6"/>
    <x v="5"/>
    <n v="6"/>
    <s v="Oklahoma"/>
    <n v="74"/>
    <n v="11"/>
    <s v="Wisconsin-Milwaukee"/>
    <n v="82"/>
    <s v="Loser"/>
    <n v="11"/>
    <x v="1"/>
  </r>
  <r>
    <x v="6"/>
    <x v="5"/>
    <n v="3"/>
    <s v="Florida"/>
    <n v="76"/>
    <n v="14"/>
    <s v="South Alabama"/>
    <n v="50"/>
    <s v="Winner"/>
    <n v="3"/>
    <x v="0"/>
  </r>
  <r>
    <x v="6"/>
    <x v="5"/>
    <n v="6"/>
    <s v="Indiana"/>
    <n v="87"/>
    <n v="11"/>
    <s v="San Diego State"/>
    <n v="83"/>
    <s v="Winner"/>
    <n v="6"/>
    <x v="0"/>
  </r>
  <r>
    <x v="6"/>
    <x v="6"/>
    <n v="16"/>
    <s v="Monmouth"/>
    <n v="71"/>
    <n v="16"/>
    <s v="Hampton"/>
    <n v="49"/>
    <s v="Winner"/>
    <n v="16"/>
    <x v="0"/>
  </r>
  <r>
    <x v="7"/>
    <x v="0"/>
    <n v="1"/>
    <s v="Illinois"/>
    <n v="70"/>
    <n v="1"/>
    <s v="North Carolina"/>
    <n v="75"/>
    <s v="Loser"/>
    <n v="1"/>
    <x v="1"/>
  </r>
  <r>
    <x v="7"/>
    <x v="1"/>
    <n v="1"/>
    <s v="North Carolina"/>
    <n v="87"/>
    <n v="5"/>
    <s v="Michigan State"/>
    <n v="71"/>
    <s v="Winner"/>
    <n v="1"/>
    <x v="0"/>
  </r>
  <r>
    <x v="7"/>
    <x v="1"/>
    <n v="1"/>
    <s v="Illinois"/>
    <n v="75"/>
    <n v="4"/>
    <s v="Louisville"/>
    <n v="58"/>
    <s v="Winner"/>
    <n v="1"/>
    <x v="0"/>
  </r>
  <r>
    <x v="7"/>
    <x v="2"/>
    <n v="5"/>
    <s v="Michigan State"/>
    <n v="94"/>
    <n v="2"/>
    <s v="Kentucky"/>
    <n v="88"/>
    <s v="Winner"/>
    <n v="5"/>
    <x v="0"/>
  </r>
  <r>
    <x v="7"/>
    <x v="2"/>
    <n v="1"/>
    <s v="North Carolina"/>
    <n v="88"/>
    <n v="6"/>
    <s v="Wisconsin"/>
    <n v="82"/>
    <s v="Winner"/>
    <n v="1"/>
    <x v="0"/>
  </r>
  <r>
    <x v="7"/>
    <x v="2"/>
    <n v="4"/>
    <s v="Louisville"/>
    <n v="93"/>
    <n v="7"/>
    <s v="West Virginia"/>
    <n v="85"/>
    <s v="Winner"/>
    <n v="4"/>
    <x v="0"/>
  </r>
  <r>
    <x v="7"/>
    <x v="2"/>
    <n v="1"/>
    <s v="Illinois"/>
    <n v="90"/>
    <n v="3"/>
    <s v="Arizona"/>
    <n v="89"/>
    <s v="Winner"/>
    <n v="1"/>
    <x v="0"/>
  </r>
  <r>
    <x v="7"/>
    <x v="3"/>
    <n v="6"/>
    <s v="Utah"/>
    <n v="52"/>
    <n v="2"/>
    <s v="Kentucky"/>
    <n v="62"/>
    <s v="Loser"/>
    <n v="2"/>
    <x v="1"/>
  </r>
  <r>
    <x v="7"/>
    <x v="3"/>
    <n v="1"/>
    <s v="North Carolina"/>
    <n v="67"/>
    <n v="5"/>
    <s v="Villanova"/>
    <n v="66"/>
    <s v="Winner"/>
    <n v="1"/>
    <x v="0"/>
  </r>
  <r>
    <x v="7"/>
    <x v="3"/>
    <n v="6"/>
    <s v="Wisconsin"/>
    <n v="65"/>
    <n v="10"/>
    <s v="North Carolina State"/>
    <n v="56"/>
    <s v="Winner"/>
    <n v="6"/>
    <x v="0"/>
  </r>
  <r>
    <x v="7"/>
    <x v="3"/>
    <n v="1"/>
    <s v="Duke"/>
    <n v="68"/>
    <n v="5"/>
    <s v="Michigan State"/>
    <n v="78"/>
    <s v="Loser"/>
    <n v="5"/>
    <x v="1"/>
  </r>
  <r>
    <x v="7"/>
    <x v="3"/>
    <n v="3"/>
    <s v="Arizona"/>
    <n v="79"/>
    <n v="2"/>
    <s v="Oklahoma State"/>
    <n v="78"/>
    <s v="Winner"/>
    <n v="3"/>
    <x v="0"/>
  </r>
  <r>
    <x v="7"/>
    <x v="3"/>
    <n v="6"/>
    <s v="Texas Tech"/>
    <n v="60"/>
    <n v="7"/>
    <s v="West Virginia"/>
    <n v="65"/>
    <s v="Loser"/>
    <n v="7"/>
    <x v="1"/>
  </r>
  <r>
    <x v="7"/>
    <x v="3"/>
    <n v="1"/>
    <s v="Illinois"/>
    <n v="77"/>
    <n v="12"/>
    <s v="Wisconsin-Milwaukee"/>
    <n v="63"/>
    <s v="Winner"/>
    <n v="1"/>
    <x v="0"/>
  </r>
  <r>
    <x v="7"/>
    <x v="3"/>
    <n v="1"/>
    <s v="Washington"/>
    <n v="79"/>
    <n v="4"/>
    <s v="Louisville"/>
    <n v="93"/>
    <s v="Loser"/>
    <n v="4"/>
    <x v="1"/>
  </r>
  <r>
    <x v="7"/>
    <x v="4"/>
    <n v="1"/>
    <s v="North Carolina"/>
    <n v="92"/>
    <n v="9"/>
    <s v="Iowa State"/>
    <n v="65"/>
    <s v="Winner"/>
    <n v="1"/>
    <x v="0"/>
  </r>
  <r>
    <x v="7"/>
    <x v="4"/>
    <n v="5"/>
    <s v="Villanova"/>
    <n v="76"/>
    <n v="4"/>
    <s v="Florida"/>
    <n v="65"/>
    <s v="Winner"/>
    <n v="5"/>
    <x v="0"/>
  </r>
  <r>
    <x v="7"/>
    <x v="4"/>
    <n v="6"/>
    <s v="Wisconsin"/>
    <n v="71"/>
    <n v="14"/>
    <s v="Bucknell"/>
    <n v="62"/>
    <s v="Winner"/>
    <n v="6"/>
    <x v="0"/>
  </r>
  <r>
    <x v="7"/>
    <x v="4"/>
    <n v="5"/>
    <s v="Michigan State"/>
    <n v="72"/>
    <n v="13"/>
    <s v="Vermont"/>
    <n v="61"/>
    <s v="Winner"/>
    <n v="5"/>
    <x v="0"/>
  </r>
  <r>
    <x v="7"/>
    <x v="4"/>
    <n v="10"/>
    <s v="North Carolina State"/>
    <n v="65"/>
    <n v="2"/>
    <s v="Connecticut"/>
    <n v="62"/>
    <s v="Winner"/>
    <n v="10"/>
    <x v="0"/>
  </r>
  <r>
    <x v="7"/>
    <x v="4"/>
    <n v="7"/>
    <s v="Southern Illinois"/>
    <n v="77"/>
    <n v="2"/>
    <s v="Oklahoma State"/>
    <n v="85"/>
    <s v="Loser"/>
    <n v="2"/>
    <x v="1"/>
  </r>
  <r>
    <x v="7"/>
    <x v="4"/>
    <n v="1"/>
    <s v="Duke"/>
    <n v="63"/>
    <n v="9"/>
    <s v="Mississippi State"/>
    <n v="55"/>
    <s v="Winner"/>
    <n v="1"/>
    <x v="0"/>
  </r>
  <r>
    <x v="7"/>
    <x v="4"/>
    <n v="5"/>
    <s v="Georgia Tech"/>
    <n v="54"/>
    <n v="4"/>
    <s v="Louisville"/>
    <n v="76"/>
    <s v="Loser"/>
    <n v="4"/>
    <x v="1"/>
  </r>
  <r>
    <x v="7"/>
    <x v="4"/>
    <n v="11"/>
    <s v="Alabama-Birmingham"/>
    <n v="63"/>
    <n v="3"/>
    <s v="Arizona"/>
    <n v="85"/>
    <s v="Loser"/>
    <n v="3"/>
    <x v="1"/>
  </r>
  <r>
    <x v="7"/>
    <x v="4"/>
    <n v="7"/>
    <s v="West Virginia"/>
    <n v="111"/>
    <n v="2"/>
    <s v="Wake Forest"/>
    <n v="105"/>
    <s v="Winner"/>
    <n v="7"/>
    <x v="0"/>
  </r>
  <r>
    <x v="7"/>
    <x v="4"/>
    <n v="12"/>
    <s v="Wisconsin-Milwaukee"/>
    <n v="85"/>
    <n v="4"/>
    <s v="Boston College"/>
    <n v="63"/>
    <s v="Winner"/>
    <n v="12"/>
    <x v="0"/>
  </r>
  <r>
    <x v="7"/>
    <x v="4"/>
    <n v="6"/>
    <s v="Texas Tech"/>
    <n v="71"/>
    <n v="3"/>
    <s v="Gonzaga"/>
    <n v="69"/>
    <s v="Winner"/>
    <n v="6"/>
    <x v="0"/>
  </r>
  <r>
    <x v="7"/>
    <x v="4"/>
    <n v="7"/>
    <s v="Cincinnati"/>
    <n v="60"/>
    <n v="2"/>
    <s v="Kentucky"/>
    <n v="69"/>
    <s v="Loser"/>
    <n v="2"/>
    <x v="1"/>
  </r>
  <r>
    <x v="7"/>
    <x v="4"/>
    <n v="6"/>
    <s v="Utah"/>
    <n v="67"/>
    <n v="3"/>
    <s v="Oklahoma"/>
    <n v="58"/>
    <s v="Winner"/>
    <n v="6"/>
    <x v="0"/>
  </r>
  <r>
    <x v="7"/>
    <x v="4"/>
    <n v="1"/>
    <s v="Illinois"/>
    <n v="71"/>
    <n v="9"/>
    <s v="Nevada"/>
    <n v="59"/>
    <s v="Winner"/>
    <n v="1"/>
    <x v="0"/>
  </r>
  <r>
    <x v="7"/>
    <x v="4"/>
    <n v="1"/>
    <s v="Washington"/>
    <n v="97"/>
    <n v="8"/>
    <s v="Pacific"/>
    <n v="79"/>
    <s v="Winner"/>
    <n v="1"/>
    <x v="0"/>
  </r>
  <r>
    <x v="7"/>
    <x v="5"/>
    <n v="7"/>
    <s v="Southern Illinois"/>
    <n v="65"/>
    <n v="10"/>
    <s v="St. Mary's (Cal.)"/>
    <n v="56"/>
    <s v="Winner"/>
    <n v="7"/>
    <x v="0"/>
  </r>
  <r>
    <x v="7"/>
    <x v="5"/>
    <n v="5"/>
    <s v="Michigan State"/>
    <n v="89"/>
    <n v="12"/>
    <s v="Old Dominion"/>
    <n v="81"/>
    <s v="Winner"/>
    <n v="5"/>
    <x v="0"/>
  </r>
  <r>
    <x v="7"/>
    <x v="5"/>
    <n v="8"/>
    <s v="Stanford"/>
    <n v="70"/>
    <n v="9"/>
    <s v="Mississippi State"/>
    <n v="93"/>
    <s v="Loser"/>
    <n v="9"/>
    <x v="1"/>
  </r>
  <r>
    <x v="7"/>
    <x v="5"/>
    <n v="1"/>
    <s v="Duke"/>
    <n v="57"/>
    <n v="16"/>
    <s v="Delaware State"/>
    <n v="46"/>
    <s v="Winner"/>
    <n v="1"/>
    <x v="0"/>
  </r>
  <r>
    <x v="7"/>
    <x v="5"/>
    <n v="2"/>
    <s v="Connecticut"/>
    <n v="77"/>
    <n v="15"/>
    <s v="Central Florida"/>
    <n v="71"/>
    <s v="Winner"/>
    <n v="2"/>
    <x v="0"/>
  </r>
  <r>
    <x v="7"/>
    <x v="5"/>
    <n v="7"/>
    <s v="Charlotte"/>
    <n v="63"/>
    <n v="10"/>
    <s v="North Carolina State"/>
    <n v="75"/>
    <s v="Loser"/>
    <n v="10"/>
    <x v="1"/>
  </r>
  <r>
    <x v="7"/>
    <x v="5"/>
    <n v="3"/>
    <s v="Kansas"/>
    <n v="63"/>
    <n v="14"/>
    <s v="Bucknell"/>
    <n v="64"/>
    <s v="Loser"/>
    <n v="14"/>
    <x v="1"/>
  </r>
  <r>
    <x v="7"/>
    <x v="5"/>
    <n v="4"/>
    <s v="Syracuse"/>
    <n v="57"/>
    <n v="13"/>
    <s v="Vermont"/>
    <n v="60"/>
    <s v="Loser"/>
    <n v="13"/>
    <x v="1"/>
  </r>
  <r>
    <x v="7"/>
    <x v="5"/>
    <n v="1"/>
    <s v="North Carolina"/>
    <n v="96"/>
    <n v="16"/>
    <s v="Oakland"/>
    <n v="68"/>
    <s v="Winner"/>
    <n v="1"/>
    <x v="0"/>
  </r>
  <r>
    <x v="7"/>
    <x v="5"/>
    <n v="2"/>
    <s v="Wake Forest"/>
    <n v="70"/>
    <n v="15"/>
    <s v="Chattanooga"/>
    <n v="54"/>
    <s v="Winner"/>
    <n v="2"/>
    <x v="0"/>
  </r>
  <r>
    <x v="7"/>
    <x v="5"/>
    <n v="4"/>
    <s v="Louisville"/>
    <n v="68"/>
    <n v="13"/>
    <s v="Louisiana-Lafayette"/>
    <n v="62"/>
    <s v="Winner"/>
    <n v="4"/>
    <x v="0"/>
  </r>
  <r>
    <x v="7"/>
    <x v="5"/>
    <n v="6"/>
    <s v="Wisconsin"/>
    <n v="57"/>
    <n v="11"/>
    <s v="Northern Iowa"/>
    <n v="52"/>
    <s v="Winner"/>
    <n v="6"/>
    <x v="0"/>
  </r>
  <r>
    <x v="7"/>
    <x v="5"/>
    <n v="5"/>
    <s v="Georgia Tech"/>
    <n v="80"/>
    <n v="12"/>
    <s v="George Washington"/>
    <n v="68"/>
    <s v="Winner"/>
    <n v="5"/>
    <x v="0"/>
  </r>
  <r>
    <x v="7"/>
    <x v="5"/>
    <n v="4"/>
    <s v="Florida"/>
    <n v="67"/>
    <n v="13"/>
    <s v="Ohio"/>
    <n v="62"/>
    <s v="Winner"/>
    <n v="4"/>
    <x v="0"/>
  </r>
  <r>
    <x v="7"/>
    <x v="5"/>
    <n v="5"/>
    <s v="Villanova"/>
    <n v="55"/>
    <n v="12"/>
    <s v="New Mexico"/>
    <n v="47"/>
    <s v="Winner"/>
    <n v="5"/>
    <x v="0"/>
  </r>
  <r>
    <x v="7"/>
    <x v="5"/>
    <n v="2"/>
    <s v="Oklahoma State"/>
    <n v="63"/>
    <n v="15"/>
    <s v="Southeastern Louisiana"/>
    <n v="50"/>
    <s v="Winner"/>
    <n v="2"/>
    <x v="0"/>
  </r>
  <r>
    <x v="7"/>
    <x v="5"/>
    <n v="8"/>
    <s v="Minnesota"/>
    <n v="53"/>
    <n v="9"/>
    <s v="Iowa State"/>
    <n v="64"/>
    <s v="Loser"/>
    <n v="9"/>
    <x v="1"/>
  </r>
  <r>
    <x v="7"/>
    <x v="5"/>
    <n v="8"/>
    <s v="Pacific"/>
    <n v="79"/>
    <n v="9"/>
    <s v="Pittsburgh"/>
    <n v="71"/>
    <s v="Winner"/>
    <n v="8"/>
    <x v="0"/>
  </r>
  <r>
    <x v="7"/>
    <x v="5"/>
    <n v="8"/>
    <s v="Texas"/>
    <n v="57"/>
    <n v="9"/>
    <s v="Nevada"/>
    <n v="61"/>
    <s v="Loser"/>
    <n v="9"/>
    <x v="1"/>
  </r>
  <r>
    <x v="7"/>
    <x v="5"/>
    <n v="6"/>
    <s v="Utah"/>
    <n v="60"/>
    <n v="11"/>
    <s v="UTEP"/>
    <n v="54"/>
    <s v="Winner"/>
    <n v="6"/>
    <x v="0"/>
  </r>
  <r>
    <x v="7"/>
    <x v="5"/>
    <n v="1"/>
    <s v="Illinois"/>
    <n v="67"/>
    <n v="16"/>
    <s v="Fairleigh Dickinson"/>
    <n v="55"/>
    <s v="Winner"/>
    <n v="1"/>
    <x v="0"/>
  </r>
  <r>
    <x v="7"/>
    <x v="5"/>
    <n v="6"/>
    <s v="Texas Tech"/>
    <n v="78"/>
    <n v="11"/>
    <s v="UCLA"/>
    <n v="66"/>
    <s v="Winner"/>
    <n v="6"/>
    <x v="0"/>
  </r>
  <r>
    <x v="7"/>
    <x v="5"/>
    <n v="4"/>
    <s v="Boston College"/>
    <n v="85"/>
    <n v="13"/>
    <s v="Penn"/>
    <n v="65"/>
    <s v="Winner"/>
    <n v="4"/>
    <x v="0"/>
  </r>
  <r>
    <x v="7"/>
    <x v="5"/>
    <n v="3"/>
    <s v="Gonzaga"/>
    <n v="74"/>
    <n v="14"/>
    <s v="Winthrop"/>
    <n v="64"/>
    <s v="Winner"/>
    <n v="3"/>
    <x v="0"/>
  </r>
  <r>
    <x v="7"/>
    <x v="5"/>
    <n v="7"/>
    <s v="West Virginia"/>
    <n v="63"/>
    <n v="10"/>
    <s v="Creighton"/>
    <n v="61"/>
    <s v="Winner"/>
    <n v="7"/>
    <x v="0"/>
  </r>
  <r>
    <x v="7"/>
    <x v="5"/>
    <n v="5"/>
    <s v="Alabama"/>
    <n v="73"/>
    <n v="12"/>
    <s v="Wisconsin-Milwaukee"/>
    <n v="83"/>
    <s v="Loser"/>
    <n v="12"/>
    <x v="1"/>
  </r>
  <r>
    <x v="7"/>
    <x v="5"/>
    <n v="1"/>
    <s v="Washington"/>
    <n v="88"/>
    <n v="16"/>
    <s v="Montana"/>
    <n v="77"/>
    <s v="Winner"/>
    <n v="1"/>
    <x v="0"/>
  </r>
  <r>
    <x v="7"/>
    <x v="5"/>
    <n v="2"/>
    <s v="Kentucky"/>
    <n v="72"/>
    <n v="15"/>
    <s v="Eastern Kentucky"/>
    <n v="64"/>
    <s v="Winner"/>
    <n v="2"/>
    <x v="0"/>
  </r>
  <r>
    <x v="7"/>
    <x v="5"/>
    <n v="6"/>
    <s v="LSU"/>
    <n v="68"/>
    <n v="11"/>
    <s v="Alabama-Birmingham"/>
    <n v="82"/>
    <s v="Loser"/>
    <n v="11"/>
    <x v="1"/>
  </r>
  <r>
    <x v="7"/>
    <x v="5"/>
    <n v="3"/>
    <s v="Arizona"/>
    <n v="66"/>
    <n v="14"/>
    <s v="Utah State"/>
    <n v="53"/>
    <s v="Winner"/>
    <n v="3"/>
    <x v="0"/>
  </r>
  <r>
    <x v="7"/>
    <x v="5"/>
    <n v="7"/>
    <s v="Cincinnati"/>
    <n v="76"/>
    <n v="10"/>
    <s v="Iowa"/>
    <n v="64"/>
    <s v="Winner"/>
    <n v="7"/>
    <x v="0"/>
  </r>
  <r>
    <x v="7"/>
    <x v="5"/>
    <n v="3"/>
    <s v="Oklahoma"/>
    <n v="84"/>
    <n v="14"/>
    <s v="Niagara"/>
    <n v="67"/>
    <s v="Winner"/>
    <n v="3"/>
    <x v="0"/>
  </r>
  <r>
    <x v="7"/>
    <x v="6"/>
    <n v="16"/>
    <s v="Oakland"/>
    <n v="79"/>
    <n v="16"/>
    <s v="Alabama A&amp;M"/>
    <n v="69"/>
    <s v="Winner"/>
    <n v="16"/>
    <x v="0"/>
  </r>
  <r>
    <x v="8"/>
    <x v="0"/>
    <n v="3"/>
    <s v="Georgia Tech"/>
    <n v="73"/>
    <n v="2"/>
    <s v="Connecticut"/>
    <n v="82"/>
    <s v="Loser"/>
    <n v="2"/>
    <x v="1"/>
  </r>
  <r>
    <x v="8"/>
    <x v="1"/>
    <n v="3"/>
    <s v="Georgia Tech"/>
    <n v="67"/>
    <n v="2"/>
    <s v="Oklahoma State"/>
    <n v="65"/>
    <s v="Winner"/>
    <n v="3"/>
    <x v="0"/>
  </r>
  <r>
    <x v="8"/>
    <x v="1"/>
    <n v="1"/>
    <s v="Duke"/>
    <n v="78"/>
    <n v="2"/>
    <s v="Connecticut"/>
    <n v="79"/>
    <s v="Loser"/>
    <n v="2"/>
    <x v="1"/>
  </r>
  <r>
    <x v="8"/>
    <x v="2"/>
    <n v="1"/>
    <s v="Duke"/>
    <n v="66"/>
    <n v="7"/>
    <s v="Xavier"/>
    <n v="63"/>
    <s v="Winner"/>
    <n v="1"/>
    <x v="0"/>
  </r>
  <r>
    <x v="8"/>
    <x v="2"/>
    <n v="4"/>
    <s v="Kansas"/>
    <n v="71"/>
    <n v="3"/>
    <s v="Georgia Tech"/>
    <n v="79"/>
    <s v="Loser"/>
    <n v="3"/>
    <x v="1"/>
  </r>
  <r>
    <x v="8"/>
    <x v="2"/>
    <n v="8"/>
    <s v="Alabama"/>
    <n v="71"/>
    <n v="2"/>
    <s v="Connecticut"/>
    <n v="87"/>
    <s v="Loser"/>
    <n v="2"/>
    <x v="1"/>
  </r>
  <r>
    <x v="8"/>
    <x v="2"/>
    <n v="1"/>
    <s v="St. Joseph's"/>
    <n v="62"/>
    <n v="2"/>
    <s v="Oklahoma State"/>
    <n v="64"/>
    <s v="Loser"/>
    <n v="2"/>
    <x v="1"/>
  </r>
  <r>
    <x v="8"/>
    <x v="3"/>
    <n v="9"/>
    <s v="Alabama-Birmingham"/>
    <n v="74"/>
    <n v="4"/>
    <s v="Kansas"/>
    <n v="100"/>
    <s v="Loser"/>
    <n v="4"/>
    <x v="1"/>
  </r>
  <r>
    <x v="8"/>
    <x v="3"/>
    <n v="3"/>
    <s v="Texas"/>
    <n v="71"/>
    <n v="7"/>
    <s v="Xavier"/>
    <n v="79"/>
    <s v="Loser"/>
    <n v="7"/>
    <x v="1"/>
  </r>
  <r>
    <x v="8"/>
    <x v="3"/>
    <n v="1"/>
    <s v="Duke"/>
    <n v="72"/>
    <n v="5"/>
    <s v="Illinois"/>
    <n v="62"/>
    <s v="Winner"/>
    <n v="1"/>
    <x v="0"/>
  </r>
  <r>
    <x v="8"/>
    <x v="3"/>
    <n v="3"/>
    <s v="Georgia Tech"/>
    <n v="72"/>
    <n v="10"/>
    <s v="Nevada"/>
    <n v="67"/>
    <s v="Winner"/>
    <n v="3"/>
    <x v="0"/>
  </r>
  <r>
    <x v="8"/>
    <x v="3"/>
    <n v="6"/>
    <s v="Vanderbilt"/>
    <n v="53"/>
    <n v="2"/>
    <s v="Connecticut"/>
    <n v="73"/>
    <s v="Loser"/>
    <n v="2"/>
    <x v="1"/>
  </r>
  <r>
    <x v="8"/>
    <x v="3"/>
    <n v="8"/>
    <s v="Alabama"/>
    <n v="80"/>
    <n v="5"/>
    <s v="Syracuse"/>
    <n v="71"/>
    <s v="Winner"/>
    <n v="8"/>
    <x v="0"/>
  </r>
  <r>
    <x v="8"/>
    <x v="3"/>
    <n v="3"/>
    <s v="Pittsburgh"/>
    <n v="51"/>
    <n v="2"/>
    <s v="Oklahoma State"/>
    <n v="63"/>
    <s v="Loser"/>
    <n v="2"/>
    <x v="1"/>
  </r>
  <r>
    <x v="8"/>
    <x v="3"/>
    <n v="1"/>
    <s v="St. Joseph's"/>
    <n v="84"/>
    <n v="4"/>
    <s v="Wake Forest"/>
    <n v="80"/>
    <s v="Winner"/>
    <n v="1"/>
    <x v="0"/>
  </r>
  <r>
    <x v="8"/>
    <x v="4"/>
    <n v="6"/>
    <s v="Boston College"/>
    <n v="54"/>
    <n v="3"/>
    <s v="Georgia Tech"/>
    <n v="57"/>
    <s v="Loser"/>
    <n v="3"/>
    <x v="1"/>
  </r>
  <r>
    <x v="8"/>
    <x v="4"/>
    <n v="6"/>
    <s v="Vanderbilt"/>
    <n v="75"/>
    <n v="3"/>
    <s v="North Carolina State"/>
    <n v="73"/>
    <s v="Winner"/>
    <n v="6"/>
    <x v="0"/>
  </r>
  <r>
    <x v="8"/>
    <x v="4"/>
    <n v="7"/>
    <s v="Xavier"/>
    <n v="89"/>
    <n v="2"/>
    <s v="Mississippi State"/>
    <n v="74"/>
    <s v="Winner"/>
    <n v="7"/>
    <x v="0"/>
  </r>
  <r>
    <x v="8"/>
    <x v="4"/>
    <n v="5"/>
    <s v="Illinois"/>
    <n v="92"/>
    <n v="4"/>
    <s v="Cincinnati"/>
    <n v="68"/>
    <s v="Winner"/>
    <n v="5"/>
    <x v="0"/>
  </r>
  <r>
    <x v="8"/>
    <x v="4"/>
    <n v="7"/>
    <s v="Memphis"/>
    <n v="53"/>
    <n v="2"/>
    <s v="Oklahoma State"/>
    <n v="70"/>
    <s v="Loser"/>
    <n v="2"/>
    <x v="1"/>
  </r>
  <r>
    <x v="8"/>
    <x v="4"/>
    <n v="6"/>
    <s v="Wisconsin"/>
    <n v="55"/>
    <n v="3"/>
    <s v="Pittsburgh"/>
    <n v="59"/>
    <s v="Loser"/>
    <n v="3"/>
    <x v="1"/>
  </r>
  <r>
    <x v="8"/>
    <x v="4"/>
    <n v="12"/>
    <s v="Pacific"/>
    <n v="63"/>
    <n v="4"/>
    <s v="Kansas"/>
    <n v="78"/>
    <s v="Loser"/>
    <n v="4"/>
    <x v="1"/>
  </r>
  <r>
    <x v="8"/>
    <x v="4"/>
    <n v="1"/>
    <s v="Kentucky"/>
    <n v="75"/>
    <n v="9"/>
    <s v="Alabama-Birmingham"/>
    <n v="76"/>
    <s v="Loser"/>
    <n v="9"/>
    <x v="1"/>
  </r>
  <r>
    <x v="8"/>
    <x v="4"/>
    <n v="10"/>
    <s v="Nevada"/>
    <n v="91"/>
    <n v="2"/>
    <s v="Gonzaga"/>
    <n v="72"/>
    <s v="Winner"/>
    <n v="10"/>
    <x v="0"/>
  </r>
  <r>
    <x v="8"/>
    <x v="4"/>
    <n v="1"/>
    <s v="Duke"/>
    <n v="90"/>
    <n v="8"/>
    <s v="Seton Hall"/>
    <n v="62"/>
    <s v="Winner"/>
    <n v="1"/>
    <x v="0"/>
  </r>
  <r>
    <x v="8"/>
    <x v="4"/>
    <n v="7"/>
    <s v="DePaul"/>
    <n v="55"/>
    <n v="2"/>
    <s v="Connecticut"/>
    <n v="72"/>
    <s v="Loser"/>
    <n v="2"/>
    <x v="1"/>
  </r>
  <r>
    <x v="8"/>
    <x v="4"/>
    <n v="12"/>
    <s v="Manhattan"/>
    <n v="80"/>
    <n v="4"/>
    <s v="Wake Forest"/>
    <n v="84"/>
    <s v="Loser"/>
    <n v="4"/>
    <x v="1"/>
  </r>
  <r>
    <x v="8"/>
    <x v="4"/>
    <n v="5"/>
    <s v="Syracuse"/>
    <n v="72"/>
    <n v="4"/>
    <s v="Maryland"/>
    <n v="70"/>
    <s v="Winner"/>
    <n v="5"/>
    <x v="0"/>
  </r>
  <r>
    <x v="8"/>
    <x v="4"/>
    <n v="1"/>
    <s v="Stanford"/>
    <n v="67"/>
    <n v="8"/>
    <s v="Alabama"/>
    <n v="70"/>
    <s v="Loser"/>
    <n v="8"/>
    <x v="1"/>
  </r>
  <r>
    <x v="8"/>
    <x v="4"/>
    <n v="1"/>
    <s v="St. Joseph's"/>
    <n v="70"/>
    <n v="8"/>
    <s v="Texas Tech"/>
    <n v="65"/>
    <s v="Winner"/>
    <n v="1"/>
    <x v="0"/>
  </r>
  <r>
    <x v="8"/>
    <x v="4"/>
    <n v="6"/>
    <s v="North Carolina"/>
    <n v="75"/>
    <n v="3"/>
    <s v="Texas"/>
    <n v="78"/>
    <s v="Loser"/>
    <n v="3"/>
    <x v="1"/>
  </r>
  <r>
    <x v="8"/>
    <x v="5"/>
    <n v="6"/>
    <s v="Vanderbilt"/>
    <n v="71"/>
    <n v="11"/>
    <s v="Western Michigan"/>
    <n v="58"/>
    <s v="Winner"/>
    <n v="6"/>
    <x v="0"/>
  </r>
  <r>
    <x v="8"/>
    <x v="5"/>
    <n v="1"/>
    <s v="Kentucky"/>
    <n v="96"/>
    <n v="16"/>
    <s v="Florida A&amp;M"/>
    <n v="76"/>
    <s v="Winner"/>
    <n v="1"/>
    <x v="0"/>
  </r>
  <r>
    <x v="8"/>
    <x v="5"/>
    <n v="2"/>
    <s v="Mississippi State"/>
    <n v="80"/>
    <n v="15"/>
    <s v="Monmouth"/>
    <n v="70"/>
    <s v="Winner"/>
    <n v="2"/>
    <x v="0"/>
  </r>
  <r>
    <x v="8"/>
    <x v="5"/>
    <n v="6"/>
    <s v="Wisconsin"/>
    <n v="76"/>
    <n v="11"/>
    <s v="Richmond"/>
    <n v="64"/>
    <s v="Winner"/>
    <n v="6"/>
    <x v="0"/>
  </r>
  <r>
    <x v="8"/>
    <x v="5"/>
    <n v="5"/>
    <s v="Illinois"/>
    <n v="72"/>
    <n v="12"/>
    <s v="Murray St."/>
    <n v="53"/>
    <s v="Winner"/>
    <n v="5"/>
    <x v="0"/>
  </r>
  <r>
    <x v="8"/>
    <x v="5"/>
    <n v="6"/>
    <s v="Boston College"/>
    <n v="58"/>
    <n v="11"/>
    <s v="Utah"/>
    <n v="51"/>
    <s v="Winner"/>
    <n v="6"/>
    <x v="0"/>
  </r>
  <r>
    <x v="8"/>
    <x v="5"/>
    <n v="4"/>
    <s v="Kansas"/>
    <n v="78"/>
    <n v="13"/>
    <s v="Illinois-Chicago"/>
    <n v="53"/>
    <s v="Winner"/>
    <n v="4"/>
    <x v="0"/>
  </r>
  <r>
    <x v="8"/>
    <x v="5"/>
    <n v="2"/>
    <s v="Oklahoma State"/>
    <n v="75"/>
    <n v="15"/>
    <s v="Eastern Washington"/>
    <n v="56"/>
    <s v="Winner"/>
    <n v="2"/>
    <x v="0"/>
  </r>
  <r>
    <x v="8"/>
    <x v="5"/>
    <n v="5"/>
    <s v="Providence"/>
    <n v="58"/>
    <n v="12"/>
    <s v="Pacific"/>
    <n v="66"/>
    <s v="Loser"/>
    <n v="12"/>
    <x v="1"/>
  </r>
  <r>
    <x v="8"/>
    <x v="5"/>
    <n v="8"/>
    <s v="Washington"/>
    <n v="100"/>
    <n v="9"/>
    <s v="Alabama-Birmingham"/>
    <n v="102"/>
    <s v="Loser"/>
    <n v="9"/>
    <x v="1"/>
  </r>
  <r>
    <x v="8"/>
    <x v="5"/>
    <n v="3"/>
    <s v="Texas"/>
    <n v="80"/>
    <n v="14"/>
    <s v="Princeton"/>
    <n v="70"/>
    <s v="Winner"/>
    <n v="3"/>
    <x v="0"/>
  </r>
  <r>
    <x v="8"/>
    <x v="5"/>
    <n v="4"/>
    <s v="Cincinnati"/>
    <n v="80"/>
    <n v="13"/>
    <s v="East Tennessee State"/>
    <n v="77"/>
    <s v="Winner"/>
    <n v="4"/>
    <x v="0"/>
  </r>
  <r>
    <x v="8"/>
    <x v="5"/>
    <n v="7"/>
    <s v="Xavier"/>
    <n v="80"/>
    <n v="10"/>
    <s v="Louisville"/>
    <n v="70"/>
    <s v="Winner"/>
    <n v="7"/>
    <x v="0"/>
  </r>
  <r>
    <x v="8"/>
    <x v="5"/>
    <n v="3"/>
    <s v="Georgia Tech"/>
    <n v="65"/>
    <n v="14"/>
    <s v="Northern Iowa"/>
    <n v="60"/>
    <s v="Winner"/>
    <n v="3"/>
    <x v="0"/>
  </r>
  <r>
    <x v="8"/>
    <x v="5"/>
    <n v="7"/>
    <s v="Memphis"/>
    <n v="59"/>
    <n v="10"/>
    <s v="South Carolina"/>
    <n v="43"/>
    <s v="Winner"/>
    <n v="7"/>
    <x v="0"/>
  </r>
  <r>
    <x v="8"/>
    <x v="5"/>
    <n v="3"/>
    <s v="Pittsburgh"/>
    <n v="53"/>
    <n v="14"/>
    <s v="Central Florida"/>
    <n v="44"/>
    <s v="Winner"/>
    <n v="3"/>
    <x v="0"/>
  </r>
  <r>
    <x v="8"/>
    <x v="5"/>
    <n v="7"/>
    <s v="DePaul"/>
    <n v="76"/>
    <n v="10"/>
    <s v="Dayton"/>
    <n v="69"/>
    <s v="Winner"/>
    <n v="7"/>
    <x v="0"/>
  </r>
  <r>
    <x v="8"/>
    <x v="5"/>
    <n v="3"/>
    <s v="North Carolina State"/>
    <n v="62"/>
    <n v="14"/>
    <s v="Louisiana-Lafayette"/>
    <n v="52"/>
    <s v="Winner"/>
    <n v="3"/>
    <x v="0"/>
  </r>
  <r>
    <x v="8"/>
    <x v="5"/>
    <n v="6"/>
    <s v="North Carolina"/>
    <n v="63"/>
    <n v="11"/>
    <s v="Air Force"/>
    <n v="52"/>
    <s v="Winner"/>
    <n v="6"/>
    <x v="0"/>
  </r>
  <r>
    <x v="8"/>
    <x v="5"/>
    <n v="8"/>
    <s v="Seton Hall"/>
    <n v="80"/>
    <n v="9"/>
    <s v="Arizona"/>
    <n v="76"/>
    <s v="Winner"/>
    <n v="8"/>
    <x v="0"/>
  </r>
  <r>
    <x v="8"/>
    <x v="5"/>
    <n v="1"/>
    <s v="Stanford"/>
    <n v="71"/>
    <n v="16"/>
    <s v="Texas-San Antonio"/>
    <n v="45"/>
    <s v="Winner"/>
    <n v="1"/>
    <x v="0"/>
  </r>
  <r>
    <x v="8"/>
    <x v="5"/>
    <n v="8"/>
    <s v="Alabama"/>
    <n v="65"/>
    <n v="9"/>
    <s v="Southern Illinois"/>
    <n v="64"/>
    <s v="Winner"/>
    <n v="8"/>
    <x v="0"/>
  </r>
  <r>
    <x v="8"/>
    <x v="5"/>
    <n v="5"/>
    <s v="Syracuse"/>
    <n v="80"/>
    <n v="12"/>
    <s v="Brigham Young"/>
    <n v="75"/>
    <s v="Winner"/>
    <n v="5"/>
    <x v="0"/>
  </r>
  <r>
    <x v="8"/>
    <x v="5"/>
    <n v="1"/>
    <s v="Duke"/>
    <n v="96"/>
    <n v="16"/>
    <s v="Alabama State"/>
    <n v="61"/>
    <s v="Winner"/>
    <n v="1"/>
    <x v="0"/>
  </r>
  <r>
    <x v="8"/>
    <x v="5"/>
    <n v="4"/>
    <s v="Maryland"/>
    <n v="86"/>
    <n v="13"/>
    <s v="UTEP"/>
    <n v="83"/>
    <s v="Winner"/>
    <n v="4"/>
    <x v="0"/>
  </r>
  <r>
    <x v="8"/>
    <x v="5"/>
    <n v="4"/>
    <s v="Wake Forest"/>
    <n v="79"/>
    <n v="13"/>
    <s v="Virginia Commonwealth"/>
    <n v="78"/>
    <s v="Winner"/>
    <n v="4"/>
    <x v="0"/>
  </r>
  <r>
    <x v="8"/>
    <x v="5"/>
    <n v="5"/>
    <s v="Florida"/>
    <n v="60"/>
    <n v="12"/>
    <s v="Manhattan"/>
    <n v="75"/>
    <s v="Loser"/>
    <n v="12"/>
    <x v="1"/>
  </r>
  <r>
    <x v="8"/>
    <x v="5"/>
    <n v="8"/>
    <s v="Texas Tech"/>
    <n v="76"/>
    <n v="9"/>
    <s v="Charlotte"/>
    <n v="73"/>
    <s v="Winner"/>
    <n v="8"/>
    <x v="0"/>
  </r>
  <r>
    <x v="8"/>
    <x v="5"/>
    <n v="1"/>
    <s v="St. Joseph's"/>
    <n v="82"/>
    <n v="16"/>
    <s v="Liberty"/>
    <n v="63"/>
    <s v="Winner"/>
    <n v="1"/>
    <x v="0"/>
  </r>
  <r>
    <x v="8"/>
    <x v="5"/>
    <n v="2"/>
    <s v="Gonzaga"/>
    <n v="76"/>
    <n v="15"/>
    <s v="Valparaiso"/>
    <n v="49"/>
    <s v="Winner"/>
    <n v="2"/>
    <x v="0"/>
  </r>
  <r>
    <x v="8"/>
    <x v="5"/>
    <n v="7"/>
    <s v="Michigan State"/>
    <n v="66"/>
    <n v="10"/>
    <s v="Nevada"/>
    <n v="72"/>
    <s v="Loser"/>
    <n v="10"/>
    <x v="1"/>
  </r>
  <r>
    <x v="8"/>
    <x v="5"/>
    <n v="2"/>
    <s v="Connecticut"/>
    <n v="70"/>
    <n v="15"/>
    <s v="Vermont"/>
    <n v="53"/>
    <s v="Winner"/>
    <n v="2"/>
    <x v="0"/>
  </r>
  <r>
    <x v="8"/>
    <x v="6"/>
    <n v="16"/>
    <s v="Florida A&amp;M"/>
    <n v="72"/>
    <n v="16"/>
    <s v="Lehigh"/>
    <n v="57"/>
    <s v="Winner"/>
    <n v="16"/>
    <x v="0"/>
  </r>
  <r>
    <x v="9"/>
    <x v="0"/>
    <n v="2"/>
    <s v="Kansas"/>
    <n v="78"/>
    <n v="3"/>
    <s v="Syracuse"/>
    <n v="81"/>
    <s v="Loser"/>
    <n v="3"/>
    <x v="1"/>
  </r>
  <r>
    <x v="9"/>
    <x v="1"/>
    <n v="1"/>
    <s v="Texas"/>
    <n v="84"/>
    <n v="3"/>
    <s v="Syracuse"/>
    <n v="95"/>
    <s v="Loser"/>
    <n v="3"/>
    <x v="1"/>
  </r>
  <r>
    <x v="9"/>
    <x v="1"/>
    <n v="3"/>
    <s v="Marquette"/>
    <n v="61"/>
    <n v="2"/>
    <s v="Kansas"/>
    <n v="94"/>
    <s v="Loser"/>
    <n v="2"/>
    <x v="1"/>
  </r>
  <r>
    <x v="9"/>
    <x v="2"/>
    <n v="1"/>
    <s v="Texas"/>
    <n v="85"/>
    <n v="7"/>
    <s v="Michigan State"/>
    <n v="76"/>
    <s v="Winner"/>
    <n v="1"/>
    <x v="0"/>
  </r>
  <r>
    <x v="9"/>
    <x v="2"/>
    <n v="1"/>
    <s v="Oklahoma"/>
    <n v="47"/>
    <n v="3"/>
    <s v="Syracuse"/>
    <n v="63"/>
    <s v="Loser"/>
    <n v="3"/>
    <x v="1"/>
  </r>
  <r>
    <x v="9"/>
    <x v="2"/>
    <n v="1"/>
    <s v="Arizona"/>
    <n v="75"/>
    <n v="2"/>
    <s v="Kansas"/>
    <n v="78"/>
    <s v="Loser"/>
    <n v="2"/>
    <x v="1"/>
  </r>
  <r>
    <x v="9"/>
    <x v="2"/>
    <n v="1"/>
    <s v="Kentucky"/>
    <n v="69"/>
    <n v="3"/>
    <s v="Marquette"/>
    <n v="83"/>
    <s v="Loser"/>
    <n v="3"/>
    <x v="1"/>
  </r>
  <r>
    <x v="9"/>
    <x v="3"/>
    <n v="6"/>
    <s v="Maryland"/>
    <n v="58"/>
    <n v="7"/>
    <s v="Michigan State"/>
    <n v="60"/>
    <s v="Loser"/>
    <n v="7"/>
    <x v="1"/>
  </r>
  <r>
    <x v="9"/>
    <x v="3"/>
    <n v="3"/>
    <s v="Syracuse"/>
    <n v="79"/>
    <n v="10"/>
    <s v="Auburn"/>
    <n v="78"/>
    <s v="Winner"/>
    <n v="3"/>
    <x v="0"/>
  </r>
  <r>
    <x v="9"/>
    <x v="3"/>
    <n v="1"/>
    <s v="Oklahoma"/>
    <n v="65"/>
    <n v="12"/>
    <s v="Butler"/>
    <n v="54"/>
    <s v="Winner"/>
    <n v="1"/>
    <x v="0"/>
  </r>
  <r>
    <x v="9"/>
    <x v="3"/>
    <n v="1"/>
    <s v="Texas"/>
    <n v="82"/>
    <n v="5"/>
    <s v="Connecticut"/>
    <n v="78"/>
    <s v="Winner"/>
    <n v="1"/>
    <x v="0"/>
  </r>
  <r>
    <x v="9"/>
    <x v="3"/>
    <n v="1"/>
    <s v="Arizona"/>
    <n v="88"/>
    <n v="5"/>
    <s v="Notre Dame"/>
    <n v="71"/>
    <s v="Winner"/>
    <n v="1"/>
    <x v="0"/>
  </r>
  <r>
    <x v="9"/>
    <x v="3"/>
    <n v="1"/>
    <s v="Kentucky"/>
    <n v="63"/>
    <n v="5"/>
    <s v="Wisconsin"/>
    <n v="57"/>
    <s v="Winner"/>
    <n v="1"/>
    <x v="0"/>
  </r>
  <r>
    <x v="9"/>
    <x v="3"/>
    <n v="3"/>
    <s v="Marquette"/>
    <n v="77"/>
    <n v="2"/>
    <s v="Pittsburgh"/>
    <n v="74"/>
    <s v="Winner"/>
    <n v="3"/>
    <x v="0"/>
  </r>
  <r>
    <x v="9"/>
    <x v="3"/>
    <n v="3"/>
    <s v="Duke"/>
    <n v="65"/>
    <n v="2"/>
    <s v="Kansas"/>
    <n v="69"/>
    <s v="Loser"/>
    <n v="2"/>
    <x v="1"/>
  </r>
  <r>
    <x v="9"/>
    <x v="4"/>
    <n v="5"/>
    <s v="Wisconsin"/>
    <n v="61"/>
    <n v="13"/>
    <s v="Tulsa"/>
    <n v="60"/>
    <s v="Winner"/>
    <n v="5"/>
    <x v="0"/>
  </r>
  <r>
    <x v="9"/>
    <x v="4"/>
    <n v="10"/>
    <s v="Auburn"/>
    <n v="68"/>
    <n v="2"/>
    <s v="Wake Forest"/>
    <n v="62"/>
    <s v="Winner"/>
    <n v="10"/>
    <x v="0"/>
  </r>
  <r>
    <x v="9"/>
    <x v="4"/>
    <n v="6"/>
    <s v="Oklahoma State"/>
    <n v="56"/>
    <n v="3"/>
    <s v="Syracuse"/>
    <n v="68"/>
    <s v="Loser"/>
    <n v="3"/>
    <x v="1"/>
  </r>
  <r>
    <x v="9"/>
    <x v="4"/>
    <n v="12"/>
    <s v="Butler"/>
    <n v="79"/>
    <n v="4"/>
    <s v="Louisville"/>
    <n v="71"/>
    <s v="Winner"/>
    <n v="12"/>
    <x v="0"/>
  </r>
  <r>
    <x v="9"/>
    <x v="4"/>
    <n v="7"/>
    <s v="Michigan State"/>
    <n v="68"/>
    <n v="2"/>
    <s v="Florida"/>
    <n v="46"/>
    <s v="Winner"/>
    <n v="7"/>
    <x v="0"/>
  </r>
  <r>
    <x v="9"/>
    <x v="4"/>
    <n v="6"/>
    <s v="Maryland"/>
    <n v="77"/>
    <n v="3"/>
    <s v="Xavier"/>
    <n v="64"/>
    <s v="Winner"/>
    <n v="6"/>
    <x v="0"/>
  </r>
  <r>
    <x v="9"/>
    <x v="4"/>
    <n v="1"/>
    <s v="Texas"/>
    <n v="77"/>
    <n v="9"/>
    <s v="Purdue"/>
    <n v="67"/>
    <s v="Winner"/>
    <n v="1"/>
    <x v="0"/>
  </r>
  <r>
    <x v="9"/>
    <x v="4"/>
    <n v="7"/>
    <s v="Indiana"/>
    <n v="52"/>
    <n v="2"/>
    <s v="Pittsburgh"/>
    <n v="74"/>
    <s v="Loser"/>
    <n v="2"/>
    <x v="1"/>
  </r>
  <r>
    <x v="9"/>
    <x v="4"/>
    <n v="11"/>
    <s v="Central Michigan"/>
    <n v="80"/>
    <n v="3"/>
    <s v="Duke"/>
    <n v="86"/>
    <s v="Loser"/>
    <n v="3"/>
    <x v="1"/>
  </r>
  <r>
    <x v="9"/>
    <x v="4"/>
    <n v="1"/>
    <s v="Kentucky"/>
    <n v="74"/>
    <n v="9"/>
    <s v="Utah"/>
    <n v="54"/>
    <s v="Winner"/>
    <n v="1"/>
    <x v="0"/>
  </r>
  <r>
    <x v="9"/>
    <x v="4"/>
    <n v="1"/>
    <s v="Arizona"/>
    <n v="96"/>
    <n v="9"/>
    <s v="Gonzaga"/>
    <n v="95"/>
    <s v="Winner"/>
    <n v="1"/>
    <x v="0"/>
  </r>
  <r>
    <x v="9"/>
    <x v="4"/>
    <n v="5"/>
    <s v="Notre Dame"/>
    <n v="68"/>
    <n v="4"/>
    <s v="Illinois"/>
    <n v="60"/>
    <s v="Winner"/>
    <n v="5"/>
    <x v="0"/>
  </r>
  <r>
    <x v="9"/>
    <x v="4"/>
    <n v="10"/>
    <s v="Arizona State"/>
    <n v="76"/>
    <n v="2"/>
    <s v="Kansas"/>
    <n v="108"/>
    <s v="Loser"/>
    <n v="2"/>
    <x v="1"/>
  </r>
  <r>
    <x v="9"/>
    <x v="4"/>
    <n v="5"/>
    <s v="Connecticut"/>
    <n v="84"/>
    <n v="4"/>
    <s v="Stanford"/>
    <n v="74"/>
    <s v="Winner"/>
    <n v="5"/>
    <x v="0"/>
  </r>
  <r>
    <x v="9"/>
    <x v="4"/>
    <n v="1"/>
    <s v="Oklahoma"/>
    <n v="74"/>
    <n v="8"/>
    <s v="California"/>
    <n v="65"/>
    <s v="Winner"/>
    <n v="1"/>
    <x v="0"/>
  </r>
  <r>
    <x v="9"/>
    <x v="4"/>
    <n v="6"/>
    <s v="Missouri"/>
    <n v="92"/>
    <n v="3"/>
    <s v="Marquette"/>
    <n v="101"/>
    <s v="Loser"/>
    <n v="3"/>
    <x v="1"/>
  </r>
  <r>
    <x v="9"/>
    <x v="5"/>
    <n v="2"/>
    <s v="Pittsburgh"/>
    <n v="67"/>
    <n v="15"/>
    <s v="Wagner"/>
    <n v="62"/>
    <s v="Winner"/>
    <n v="2"/>
    <x v="0"/>
  </r>
  <r>
    <x v="9"/>
    <x v="5"/>
    <n v="6"/>
    <s v="Maryland"/>
    <n v="75"/>
    <n v="11"/>
    <s v="UNC Wilmington"/>
    <n v="73"/>
    <s v="Winner"/>
    <n v="6"/>
    <x v="0"/>
  </r>
  <r>
    <x v="9"/>
    <x v="5"/>
    <n v="7"/>
    <s v="Michigan State"/>
    <n v="79"/>
    <n v="10"/>
    <s v="Colorado"/>
    <n v="64"/>
    <s v="Winner"/>
    <n v="7"/>
    <x v="0"/>
  </r>
  <r>
    <x v="9"/>
    <x v="5"/>
    <n v="8"/>
    <s v="Oregon"/>
    <n v="58"/>
    <n v="9"/>
    <s v="Utah"/>
    <n v="60"/>
    <s v="Loser"/>
    <n v="9"/>
    <x v="1"/>
  </r>
  <r>
    <x v="9"/>
    <x v="5"/>
    <n v="1"/>
    <s v="Kentucky"/>
    <n v="95"/>
    <n v="16"/>
    <s v="IUPUI"/>
    <n v="64"/>
    <s v="Winner"/>
    <n v="1"/>
    <x v="0"/>
  </r>
  <r>
    <x v="9"/>
    <x v="5"/>
    <n v="7"/>
    <s v="Indiana"/>
    <n v="67"/>
    <n v="10"/>
    <s v="Alabama"/>
    <n v="62"/>
    <s v="Winner"/>
    <n v="7"/>
    <x v="0"/>
  </r>
  <r>
    <x v="9"/>
    <x v="5"/>
    <n v="8"/>
    <s v="LSU"/>
    <n v="56"/>
    <n v="9"/>
    <s v="Purdue"/>
    <n v="80"/>
    <s v="Loser"/>
    <n v="9"/>
    <x v="1"/>
  </r>
  <r>
    <x v="9"/>
    <x v="5"/>
    <n v="5"/>
    <s v="Mississippi State"/>
    <n v="46"/>
    <n v="12"/>
    <s v="Butler"/>
    <n v="47"/>
    <s v="Loser"/>
    <n v="12"/>
    <x v="1"/>
  </r>
  <r>
    <x v="9"/>
    <x v="5"/>
    <n v="1"/>
    <s v="Texas"/>
    <n v="82"/>
    <n v="16"/>
    <s v="UNC Asheville"/>
    <n v="61"/>
    <s v="Winner"/>
    <n v="1"/>
    <x v="0"/>
  </r>
  <r>
    <x v="9"/>
    <x v="5"/>
    <n v="6"/>
    <s v="Oklahoma State"/>
    <n v="77"/>
    <n v="11"/>
    <s v="Penn"/>
    <n v="63"/>
    <s v="Winner"/>
    <n v="6"/>
    <x v="0"/>
  </r>
  <r>
    <x v="9"/>
    <x v="5"/>
    <n v="3"/>
    <s v="Syracuse"/>
    <n v="77"/>
    <n v="14"/>
    <s v="Manhattan"/>
    <n v="63"/>
    <s v="Winner"/>
    <n v="3"/>
    <x v="0"/>
  </r>
  <r>
    <x v="9"/>
    <x v="5"/>
    <n v="7"/>
    <s v="St. Joseph's"/>
    <n v="63"/>
    <n v="10"/>
    <s v="Auburn"/>
    <n v="65"/>
    <s v="Loser"/>
    <n v="10"/>
    <x v="1"/>
  </r>
  <r>
    <x v="9"/>
    <x v="5"/>
    <n v="2"/>
    <s v="Wake Forest"/>
    <n v="76"/>
    <n v="15"/>
    <s v="East Tennessee State"/>
    <n v="73"/>
    <s v="Winner"/>
    <n v="2"/>
    <x v="0"/>
  </r>
  <r>
    <x v="9"/>
    <x v="5"/>
    <n v="3"/>
    <s v="Xavier"/>
    <n v="71"/>
    <n v="14"/>
    <s v="Troy"/>
    <n v="59"/>
    <s v="Winner"/>
    <n v="3"/>
    <x v="0"/>
  </r>
  <r>
    <x v="9"/>
    <x v="5"/>
    <n v="4"/>
    <s v="Louisville"/>
    <n v="86"/>
    <n v="13"/>
    <s v="Austin Peay"/>
    <n v="64"/>
    <s v="Winner"/>
    <n v="4"/>
    <x v="0"/>
  </r>
  <r>
    <x v="9"/>
    <x v="5"/>
    <n v="2"/>
    <s v="Florida"/>
    <n v="85"/>
    <n v="15"/>
    <s v="Sam Houston State"/>
    <n v="55"/>
    <s v="Winner"/>
    <n v="2"/>
    <x v="0"/>
  </r>
  <r>
    <x v="9"/>
    <x v="5"/>
    <n v="8"/>
    <s v="California"/>
    <n v="76"/>
    <n v="9"/>
    <s v="North Carolina State"/>
    <n v="74"/>
    <s v="Winner"/>
    <n v="8"/>
    <x v="0"/>
  </r>
  <r>
    <x v="9"/>
    <x v="5"/>
    <n v="1"/>
    <s v="Oklahoma"/>
    <n v="71"/>
    <n v="16"/>
    <s v="South Carolina State"/>
    <n v="54"/>
    <s v="Winner"/>
    <n v="1"/>
    <x v="0"/>
  </r>
  <r>
    <x v="9"/>
    <x v="5"/>
    <n v="1"/>
    <s v="Arizona"/>
    <n v="80"/>
    <n v="16"/>
    <s v="Vermont"/>
    <n v="51"/>
    <s v="Winner"/>
    <n v="1"/>
    <x v="0"/>
  </r>
  <r>
    <x v="9"/>
    <x v="5"/>
    <n v="8"/>
    <s v="Cincinnati"/>
    <n v="69"/>
    <n v="9"/>
    <s v="Gonzaga"/>
    <n v="74"/>
    <s v="Loser"/>
    <n v="9"/>
    <x v="1"/>
  </r>
  <r>
    <x v="9"/>
    <x v="5"/>
    <n v="5"/>
    <s v="Notre Dame"/>
    <n v="70"/>
    <n v="12"/>
    <s v="Wisconsin-Milwaukee"/>
    <n v="69"/>
    <s v="Winner"/>
    <n v="5"/>
    <x v="0"/>
  </r>
  <r>
    <x v="9"/>
    <x v="5"/>
    <n v="4"/>
    <s v="Illinois"/>
    <n v="65"/>
    <n v="13"/>
    <s v="Western Kentucky"/>
    <n v="60"/>
    <s v="Winner"/>
    <n v="4"/>
    <x v="0"/>
  </r>
  <r>
    <x v="9"/>
    <x v="5"/>
    <n v="6"/>
    <s v="Creighton"/>
    <n v="73"/>
    <n v="11"/>
    <s v="Central Michigan"/>
    <n v="79"/>
    <s v="Loser"/>
    <n v="11"/>
    <x v="1"/>
  </r>
  <r>
    <x v="9"/>
    <x v="5"/>
    <n v="3"/>
    <s v="Duke"/>
    <n v="67"/>
    <n v="14"/>
    <s v="Colorado State"/>
    <n v="57"/>
    <s v="Winner"/>
    <n v="3"/>
    <x v="0"/>
  </r>
  <r>
    <x v="9"/>
    <x v="5"/>
    <n v="7"/>
    <s v="Memphis"/>
    <n v="71"/>
    <n v="10"/>
    <s v="Arizona State"/>
    <n v="84"/>
    <s v="Loser"/>
    <n v="10"/>
    <x v="1"/>
  </r>
  <r>
    <x v="9"/>
    <x v="5"/>
    <n v="2"/>
    <s v="Kansas"/>
    <n v="64"/>
    <n v="15"/>
    <s v="Utah State"/>
    <n v="61"/>
    <s v="Winner"/>
    <n v="2"/>
    <x v="0"/>
  </r>
  <r>
    <x v="9"/>
    <x v="5"/>
    <n v="5"/>
    <s v="Wisconsin"/>
    <n v="81"/>
    <n v="12"/>
    <s v="Weber State"/>
    <n v="74"/>
    <s v="Winner"/>
    <n v="5"/>
    <x v="0"/>
  </r>
  <r>
    <x v="9"/>
    <x v="5"/>
    <n v="4"/>
    <s v="Dayton"/>
    <n v="71"/>
    <n v="13"/>
    <s v="Tulsa"/>
    <n v="84"/>
    <s v="Loser"/>
    <n v="13"/>
    <x v="1"/>
  </r>
  <r>
    <x v="9"/>
    <x v="5"/>
    <n v="6"/>
    <s v="Missouri"/>
    <n v="72"/>
    <n v="11"/>
    <s v="Southern Illinois"/>
    <n v="71"/>
    <s v="Winner"/>
    <n v="6"/>
    <x v="0"/>
  </r>
  <r>
    <x v="9"/>
    <x v="5"/>
    <n v="5"/>
    <s v="Connecticut"/>
    <n v="58"/>
    <n v="12"/>
    <s v="Brigham Young"/>
    <n v="53"/>
    <s v="Winner"/>
    <n v="5"/>
    <x v="0"/>
  </r>
  <r>
    <x v="9"/>
    <x v="5"/>
    <n v="3"/>
    <s v="Marquette"/>
    <n v="72"/>
    <n v="14"/>
    <s v="Holy Cross"/>
    <n v="68"/>
    <s v="Winner"/>
    <n v="3"/>
    <x v="0"/>
  </r>
  <r>
    <x v="9"/>
    <x v="5"/>
    <n v="4"/>
    <s v="Stanford"/>
    <n v="77"/>
    <n v="13"/>
    <s v="San Diego"/>
    <n v="69"/>
    <s v="Winner"/>
    <n v="4"/>
    <x v="0"/>
  </r>
  <r>
    <x v="9"/>
    <x v="6"/>
    <n v="16"/>
    <s v="UNC Asheville"/>
    <n v="92"/>
    <n v="16"/>
    <s v="Texas Southern"/>
    <n v="84"/>
    <s v="Winner"/>
    <n v="16"/>
    <x v="0"/>
  </r>
  <r>
    <x v="10"/>
    <x v="0"/>
    <n v="5"/>
    <s v="Indiana"/>
    <n v="52"/>
    <n v="1"/>
    <s v="Maryland"/>
    <n v="64"/>
    <s v="Loser"/>
    <n v="1"/>
    <x v="1"/>
  </r>
  <r>
    <x v="10"/>
    <x v="1"/>
    <n v="5"/>
    <s v="Indiana"/>
    <n v="73"/>
    <n v="2"/>
    <s v="Oklahoma"/>
    <n v="64"/>
    <s v="Winner"/>
    <n v="5"/>
    <x v="0"/>
  </r>
  <r>
    <x v="10"/>
    <x v="1"/>
    <n v="1"/>
    <s v="Maryland"/>
    <n v="97"/>
    <n v="1"/>
    <s v="Kansas"/>
    <n v="88"/>
    <s v="Winner"/>
    <n v="1"/>
    <x v="0"/>
  </r>
  <r>
    <x v="10"/>
    <x v="2"/>
    <n v="1"/>
    <s v="Kansas"/>
    <n v="104"/>
    <n v="2"/>
    <s v="Oregon"/>
    <n v="86"/>
    <s v="Winner"/>
    <n v="1"/>
    <x v="0"/>
  </r>
  <r>
    <x v="10"/>
    <x v="2"/>
    <n v="1"/>
    <s v="Maryland"/>
    <n v="90"/>
    <n v="2"/>
    <s v="Connecticut"/>
    <n v="82"/>
    <s v="Winner"/>
    <n v="1"/>
    <x v="0"/>
  </r>
  <r>
    <x v="10"/>
    <x v="2"/>
    <n v="5"/>
    <s v="Indiana"/>
    <n v="81"/>
    <n v="10"/>
    <s v="Kent State"/>
    <n v="69"/>
    <s v="Winner"/>
    <n v="5"/>
    <x v="0"/>
  </r>
  <r>
    <x v="10"/>
    <x v="2"/>
    <n v="12"/>
    <s v="Missouri"/>
    <n v="75"/>
    <n v="2"/>
    <s v="Oklahoma"/>
    <n v="81"/>
    <s v="Loser"/>
    <n v="2"/>
    <x v="1"/>
  </r>
  <r>
    <x v="10"/>
    <x v="3"/>
    <n v="6"/>
    <s v="Texas"/>
    <n v="70"/>
    <n v="2"/>
    <s v="Oregon"/>
    <n v="72"/>
    <s v="Loser"/>
    <n v="2"/>
    <x v="1"/>
  </r>
  <r>
    <x v="10"/>
    <x v="3"/>
    <n v="1"/>
    <s v="Kansas"/>
    <n v="73"/>
    <n v="4"/>
    <s v="Illinois"/>
    <n v="69"/>
    <s v="Winner"/>
    <n v="1"/>
    <x v="0"/>
  </r>
  <r>
    <x v="10"/>
    <x v="3"/>
    <n v="1"/>
    <s v="Maryland"/>
    <n v="78"/>
    <n v="4"/>
    <s v="Kentucky"/>
    <n v="68"/>
    <s v="Winner"/>
    <n v="1"/>
    <x v="0"/>
  </r>
  <r>
    <x v="10"/>
    <x v="3"/>
    <n v="11"/>
    <s v="Southern Illinois"/>
    <n v="59"/>
    <n v="2"/>
    <s v="Connecticut"/>
    <n v="71"/>
    <s v="Loser"/>
    <n v="2"/>
    <x v="1"/>
  </r>
  <r>
    <x v="10"/>
    <x v="3"/>
    <n v="1"/>
    <s v="Duke"/>
    <n v="73"/>
    <n v="5"/>
    <s v="Indiana"/>
    <n v="74"/>
    <s v="Loser"/>
    <n v="5"/>
    <x v="1"/>
  </r>
  <r>
    <x v="10"/>
    <x v="3"/>
    <n v="8"/>
    <s v="UCLA"/>
    <n v="73"/>
    <n v="12"/>
    <s v="Missouri"/>
    <n v="82"/>
    <s v="Loser"/>
    <n v="12"/>
    <x v="1"/>
  </r>
  <r>
    <x v="10"/>
    <x v="3"/>
    <n v="3"/>
    <s v="Arizona"/>
    <n v="67"/>
    <n v="2"/>
    <s v="Oklahoma"/>
    <n v="88"/>
    <s v="Loser"/>
    <n v="2"/>
    <x v="1"/>
  </r>
  <r>
    <x v="10"/>
    <x v="3"/>
    <n v="3"/>
    <s v="Pittsburgh"/>
    <n v="73"/>
    <n v="10"/>
    <s v="Kent State"/>
    <n v="78"/>
    <s v="Loser"/>
    <n v="10"/>
    <x v="1"/>
  </r>
  <r>
    <x v="10"/>
    <x v="4"/>
    <n v="11"/>
    <s v="Wyoming"/>
    <n v="60"/>
    <n v="3"/>
    <s v="Arizona"/>
    <n v="68"/>
    <s v="Loser"/>
    <n v="3"/>
    <x v="1"/>
  </r>
  <r>
    <x v="10"/>
    <x v="4"/>
    <n v="12"/>
    <s v="Creighton"/>
    <n v="60"/>
    <n v="4"/>
    <s v="Illinois"/>
    <n v="72"/>
    <s v="Loser"/>
    <n v="4"/>
    <x v="1"/>
  </r>
  <r>
    <x v="10"/>
    <x v="4"/>
    <n v="6"/>
    <s v="Texas"/>
    <n v="68"/>
    <n v="3"/>
    <s v="Mississippi State"/>
    <n v="64"/>
    <s v="Winner"/>
    <n v="6"/>
    <x v="0"/>
  </r>
  <r>
    <x v="10"/>
    <x v="4"/>
    <n v="6"/>
    <s v="California"/>
    <n v="50"/>
    <n v="3"/>
    <s v="Pittsburgh"/>
    <n v="63"/>
    <s v="Loser"/>
    <n v="3"/>
    <x v="1"/>
  </r>
  <r>
    <x v="10"/>
    <x v="4"/>
    <n v="11"/>
    <s v="Southern Illinois"/>
    <n v="77"/>
    <n v="3"/>
    <s v="Georgia"/>
    <n v="75"/>
    <s v="Winner"/>
    <n v="11"/>
    <x v="0"/>
  </r>
  <r>
    <x v="10"/>
    <x v="4"/>
    <n v="7"/>
    <s v="North Carolina State"/>
    <n v="74"/>
    <n v="2"/>
    <s v="Connecticut"/>
    <n v="77"/>
    <s v="Loser"/>
    <n v="2"/>
    <x v="1"/>
  </r>
  <r>
    <x v="10"/>
    <x v="4"/>
    <n v="10"/>
    <s v="Kent State"/>
    <n v="71"/>
    <n v="2"/>
    <s v="Alabama"/>
    <n v="58"/>
    <s v="Winner"/>
    <n v="10"/>
    <x v="0"/>
  </r>
  <r>
    <x v="10"/>
    <x v="4"/>
    <n v="1"/>
    <s v="Cincinnati"/>
    <n v="101"/>
    <n v="8"/>
    <s v="UCLA"/>
    <n v="105"/>
    <s v="Loser"/>
    <n v="8"/>
    <x v="1"/>
  </r>
  <r>
    <x v="10"/>
    <x v="4"/>
    <n v="7"/>
    <s v="Xavier"/>
    <n v="65"/>
    <n v="2"/>
    <s v="Oklahoma"/>
    <n v="78"/>
    <s v="Loser"/>
    <n v="2"/>
    <x v="1"/>
  </r>
  <r>
    <x v="10"/>
    <x v="4"/>
    <n v="1"/>
    <s v="Maryland"/>
    <n v="87"/>
    <n v="8"/>
    <s v="Wisconsin"/>
    <n v="57"/>
    <s v="Winner"/>
    <n v="1"/>
    <x v="0"/>
  </r>
  <r>
    <x v="10"/>
    <x v="4"/>
    <n v="5"/>
    <s v="Indiana"/>
    <n v="76"/>
    <n v="13"/>
    <s v="UNC Wilmington"/>
    <n v="67"/>
    <s v="Winner"/>
    <n v="5"/>
    <x v="0"/>
  </r>
  <r>
    <x v="10"/>
    <x v="4"/>
    <n v="12"/>
    <s v="Tulsa"/>
    <n v="82"/>
    <n v="4"/>
    <s v="Kentucky"/>
    <n v="87"/>
    <s v="Loser"/>
    <n v="4"/>
    <x v="1"/>
  </r>
  <r>
    <x v="10"/>
    <x v="4"/>
    <n v="12"/>
    <s v="Missouri"/>
    <n v="83"/>
    <n v="4"/>
    <s v="Ohio State"/>
    <n v="67"/>
    <s v="Winner"/>
    <n v="12"/>
    <x v="0"/>
  </r>
  <r>
    <x v="10"/>
    <x v="4"/>
    <n v="1"/>
    <s v="Kansas"/>
    <n v="86"/>
    <n v="8"/>
    <s v="Stanford"/>
    <n v="63"/>
    <s v="Winner"/>
    <n v="1"/>
    <x v="0"/>
  </r>
  <r>
    <x v="10"/>
    <x v="4"/>
    <n v="7"/>
    <s v="Wake Forest"/>
    <n v="87"/>
    <n v="2"/>
    <s v="Oregon"/>
    <n v="92"/>
    <s v="Loser"/>
    <n v="2"/>
    <x v="1"/>
  </r>
  <r>
    <x v="10"/>
    <x v="4"/>
    <n v="1"/>
    <s v="Duke"/>
    <n v="84"/>
    <n v="8"/>
    <s v="Notre Dame"/>
    <n v="77"/>
    <s v="Winner"/>
    <n v="1"/>
    <x v="0"/>
  </r>
  <r>
    <x v="10"/>
    <x v="5"/>
    <n v="7"/>
    <s v="North Carolina State"/>
    <n v="69"/>
    <n v="10"/>
    <s v="Michigan State"/>
    <n v="58"/>
    <s v="Winner"/>
    <n v="7"/>
    <x v="0"/>
  </r>
  <r>
    <x v="10"/>
    <x v="5"/>
    <n v="4"/>
    <s v="Illinois"/>
    <n v="93"/>
    <n v="13"/>
    <s v="San Diego State"/>
    <n v="64"/>
    <s v="Winner"/>
    <n v="4"/>
    <x v="0"/>
  </r>
  <r>
    <x v="10"/>
    <x v="5"/>
    <n v="6"/>
    <s v="Texas"/>
    <n v="70"/>
    <n v="11"/>
    <s v="Boston College"/>
    <n v="57"/>
    <s v="Winner"/>
    <n v="6"/>
    <x v="0"/>
  </r>
  <r>
    <x v="10"/>
    <x v="5"/>
    <n v="1"/>
    <s v="Cincinnati"/>
    <n v="90"/>
    <n v="16"/>
    <s v="Boston University"/>
    <n v="52"/>
    <s v="Winner"/>
    <n v="1"/>
    <x v="0"/>
  </r>
  <r>
    <x v="10"/>
    <x v="5"/>
    <n v="3"/>
    <s v="Georgia"/>
    <n v="85"/>
    <n v="14"/>
    <s v="Murray St."/>
    <n v="68"/>
    <s v="Winner"/>
    <n v="3"/>
    <x v="0"/>
  </r>
  <r>
    <x v="10"/>
    <x v="5"/>
    <n v="6"/>
    <s v="Texas Tech"/>
    <n v="68"/>
    <n v="11"/>
    <s v="Southern Illinois"/>
    <n v="76"/>
    <s v="Loser"/>
    <n v="11"/>
    <x v="1"/>
  </r>
  <r>
    <x v="10"/>
    <x v="5"/>
    <n v="1"/>
    <s v="Maryland"/>
    <n v="85"/>
    <n v="16"/>
    <s v="Siena"/>
    <n v="70"/>
    <s v="Winner"/>
    <n v="1"/>
    <x v="0"/>
  </r>
  <r>
    <x v="10"/>
    <x v="5"/>
    <n v="2"/>
    <s v="Oklahoma"/>
    <n v="71"/>
    <n v="15"/>
    <s v="Illinois-Chicago"/>
    <n v="63"/>
    <s v="Winner"/>
    <n v="2"/>
    <x v="0"/>
  </r>
  <r>
    <x v="10"/>
    <x v="5"/>
    <n v="6"/>
    <s v="California"/>
    <n v="82"/>
    <n v="11"/>
    <s v="Penn"/>
    <n v="75"/>
    <s v="Winner"/>
    <n v="6"/>
    <x v="0"/>
  </r>
  <r>
    <x v="10"/>
    <x v="5"/>
    <n v="7"/>
    <s v="Xavier"/>
    <n v="70"/>
    <n v="10"/>
    <s v="Hawaii"/>
    <n v="58"/>
    <s v="Winner"/>
    <n v="7"/>
    <x v="0"/>
  </r>
  <r>
    <x v="10"/>
    <x v="5"/>
    <n v="3"/>
    <s v="Mississippi State"/>
    <n v="70"/>
    <n v="14"/>
    <s v="McNeese State"/>
    <n v="58"/>
    <s v="Winner"/>
    <n v="3"/>
    <x v="0"/>
  </r>
  <r>
    <x v="10"/>
    <x v="5"/>
    <n v="8"/>
    <s v="Wisconsin"/>
    <n v="80"/>
    <n v="9"/>
    <s v="St. John's"/>
    <n v="70"/>
    <s v="Winner"/>
    <n v="8"/>
    <x v="0"/>
  </r>
  <r>
    <x v="10"/>
    <x v="5"/>
    <n v="2"/>
    <s v="Connecticut"/>
    <n v="78"/>
    <n v="15"/>
    <s v="Hampton"/>
    <n v="67"/>
    <s v="Winner"/>
    <n v="2"/>
    <x v="0"/>
  </r>
  <r>
    <x v="10"/>
    <x v="5"/>
    <n v="8"/>
    <s v="UCLA"/>
    <n v="80"/>
    <n v="9"/>
    <s v="Mississippi"/>
    <n v="58"/>
    <s v="Winner"/>
    <n v="8"/>
    <x v="0"/>
  </r>
  <r>
    <x v="10"/>
    <x v="5"/>
    <n v="5"/>
    <s v="Florida"/>
    <n v="82"/>
    <n v="12"/>
    <s v="Creighton"/>
    <n v="83"/>
    <s v="Loser"/>
    <n v="12"/>
    <x v="1"/>
  </r>
  <r>
    <x v="10"/>
    <x v="5"/>
    <n v="1"/>
    <s v="Duke"/>
    <n v="84"/>
    <n v="16"/>
    <s v="Winthrop"/>
    <n v="37"/>
    <s v="Winner"/>
    <n v="1"/>
    <x v="0"/>
  </r>
  <r>
    <x v="10"/>
    <x v="5"/>
    <n v="5"/>
    <s v="Indiana"/>
    <n v="75"/>
    <n v="12"/>
    <s v="Utah"/>
    <n v="56"/>
    <s v="Winner"/>
    <n v="5"/>
    <x v="0"/>
  </r>
  <r>
    <x v="10"/>
    <x v="5"/>
    <n v="7"/>
    <s v="Wake Forest"/>
    <n v="83"/>
    <n v="10"/>
    <s v="Pepperdine"/>
    <n v="74"/>
    <s v="Winner"/>
    <n v="7"/>
    <x v="0"/>
  </r>
  <r>
    <x v="10"/>
    <x v="5"/>
    <n v="2"/>
    <s v="Oregon"/>
    <n v="81"/>
    <n v="15"/>
    <s v="Montana"/>
    <n v="62"/>
    <s v="Winner"/>
    <n v="2"/>
    <x v="0"/>
  </r>
  <r>
    <x v="10"/>
    <x v="5"/>
    <n v="1"/>
    <s v="Kansas"/>
    <n v="70"/>
    <n v="16"/>
    <s v="Holy Cross"/>
    <n v="59"/>
    <s v="Winner"/>
    <n v="1"/>
    <x v="0"/>
  </r>
  <r>
    <x v="10"/>
    <x v="5"/>
    <n v="4"/>
    <s v="Kentucky"/>
    <n v="83"/>
    <n v="13"/>
    <s v="Valparaiso"/>
    <n v="68"/>
    <s v="Winner"/>
    <n v="4"/>
    <x v="0"/>
  </r>
  <r>
    <x v="10"/>
    <x v="5"/>
    <n v="5"/>
    <s v="Marquette"/>
    <n v="69"/>
    <n v="12"/>
    <s v="Tulsa"/>
    <n v="71"/>
    <s v="Loser"/>
    <n v="12"/>
    <x v="1"/>
  </r>
  <r>
    <x v="10"/>
    <x v="5"/>
    <n v="3"/>
    <s v="Arizona"/>
    <n v="86"/>
    <n v="14"/>
    <s v="UC Santa Barbara"/>
    <n v="81"/>
    <s v="Winner"/>
    <n v="3"/>
    <x v="0"/>
  </r>
  <r>
    <x v="10"/>
    <x v="5"/>
    <n v="6"/>
    <s v="Gonzaga"/>
    <n v="66"/>
    <n v="11"/>
    <s v="Wyoming"/>
    <n v="73"/>
    <s v="Loser"/>
    <n v="11"/>
    <x v="1"/>
  </r>
  <r>
    <x v="10"/>
    <x v="5"/>
    <n v="4"/>
    <s v="Ohio State"/>
    <n v="69"/>
    <n v="13"/>
    <s v="Davidson"/>
    <n v="64"/>
    <s v="Winner"/>
    <n v="4"/>
    <x v="0"/>
  </r>
  <r>
    <x v="10"/>
    <x v="5"/>
    <n v="5"/>
    <s v="Miami (Fla.)"/>
    <n v="80"/>
    <n v="12"/>
    <s v="Missouri"/>
    <n v="93"/>
    <s v="Loser"/>
    <n v="12"/>
    <x v="1"/>
  </r>
  <r>
    <x v="10"/>
    <x v="5"/>
    <n v="8"/>
    <s v="Stanford"/>
    <n v="84"/>
    <n v="9"/>
    <s v="Western Kentucky"/>
    <n v="68"/>
    <s v="Winner"/>
    <n v="8"/>
    <x v="0"/>
  </r>
  <r>
    <x v="10"/>
    <x v="5"/>
    <n v="2"/>
    <s v="Alabama"/>
    <n v="86"/>
    <n v="15"/>
    <s v="Florida Atlantic"/>
    <n v="78"/>
    <s v="Winner"/>
    <n v="2"/>
    <x v="0"/>
  </r>
  <r>
    <x v="10"/>
    <x v="5"/>
    <n v="7"/>
    <s v="Oklahoma State"/>
    <n v="61"/>
    <n v="10"/>
    <s v="Kent State"/>
    <n v="69"/>
    <s v="Loser"/>
    <n v="10"/>
    <x v="1"/>
  </r>
  <r>
    <x v="10"/>
    <x v="5"/>
    <n v="3"/>
    <s v="Pittsburgh"/>
    <n v="71"/>
    <n v="14"/>
    <s v="Central Connecticut State"/>
    <n v="54"/>
    <s v="Winner"/>
    <n v="3"/>
    <x v="0"/>
  </r>
  <r>
    <x v="10"/>
    <x v="5"/>
    <n v="4"/>
    <s v="Southern California"/>
    <n v="89"/>
    <n v="13"/>
    <s v="UNC Wilmington"/>
    <n v="93"/>
    <s v="Loser"/>
    <n v="13"/>
    <x v="1"/>
  </r>
  <r>
    <x v="10"/>
    <x v="5"/>
    <n v="8"/>
    <s v="Notre Dame"/>
    <n v="82"/>
    <n v="9"/>
    <s v="Charlotte"/>
    <n v="63"/>
    <s v="Winner"/>
    <n v="8"/>
    <x v="0"/>
  </r>
  <r>
    <x v="10"/>
    <x v="6"/>
    <n v="16"/>
    <s v="Siena"/>
    <n v="81"/>
    <n v="16"/>
    <s v="Alcorn State"/>
    <n v="77"/>
    <s v="Winner"/>
    <n v="16"/>
    <x v="0"/>
  </r>
  <r>
    <x v="11"/>
    <x v="0"/>
    <n v="2"/>
    <s v="Arizona"/>
    <n v="72"/>
    <n v="1"/>
    <s v="Duke"/>
    <n v="82"/>
    <s v="Loser"/>
    <n v="1"/>
    <x v="1"/>
  </r>
  <r>
    <x v="11"/>
    <x v="1"/>
    <n v="2"/>
    <s v="Arizona"/>
    <n v="80"/>
    <n v="1"/>
    <s v="Michigan State"/>
    <n v="61"/>
    <s v="Winner"/>
    <n v="2"/>
    <x v="0"/>
  </r>
  <r>
    <x v="11"/>
    <x v="1"/>
    <n v="1"/>
    <s v="Duke"/>
    <n v="95"/>
    <n v="3"/>
    <s v="Maryland"/>
    <n v="84"/>
    <s v="Winner"/>
    <n v="1"/>
    <x v="0"/>
  </r>
  <r>
    <x v="11"/>
    <x v="2"/>
    <n v="1"/>
    <s v="Michigan State"/>
    <n v="69"/>
    <n v="11"/>
    <s v="Temple"/>
    <n v="62"/>
    <s v="Winner"/>
    <n v="1"/>
    <x v="0"/>
  </r>
  <r>
    <x v="11"/>
    <x v="2"/>
    <n v="1"/>
    <s v="Illinois"/>
    <n v="81"/>
    <n v="2"/>
    <s v="Arizona"/>
    <n v="87"/>
    <s v="Loser"/>
    <n v="2"/>
    <x v="1"/>
  </r>
  <r>
    <x v="11"/>
    <x v="2"/>
    <n v="1"/>
    <s v="Stanford"/>
    <n v="73"/>
    <n v="3"/>
    <s v="Maryland"/>
    <n v="87"/>
    <s v="Loser"/>
    <n v="3"/>
    <x v="1"/>
  </r>
  <r>
    <x v="11"/>
    <x v="2"/>
    <n v="1"/>
    <s v="Duke"/>
    <n v="79"/>
    <n v="6"/>
    <s v="Southern California"/>
    <n v="69"/>
    <s v="Winner"/>
    <n v="1"/>
    <x v="0"/>
  </r>
  <r>
    <x v="11"/>
    <x v="3"/>
    <n v="1"/>
    <s v="Illinois"/>
    <n v="80"/>
    <n v="4"/>
    <s v="Kansas"/>
    <n v="64"/>
    <s v="Winner"/>
    <n v="1"/>
    <x v="0"/>
  </r>
  <r>
    <x v="11"/>
    <x v="3"/>
    <n v="3"/>
    <s v="Mississippi"/>
    <n v="56"/>
    <n v="2"/>
    <s v="Arizona"/>
    <n v="66"/>
    <s v="Loser"/>
    <n v="2"/>
    <x v="1"/>
  </r>
  <r>
    <x v="11"/>
    <x v="3"/>
    <n v="1"/>
    <s v="Michigan State"/>
    <n v="77"/>
    <n v="12"/>
    <s v="Gonzaga"/>
    <n v="62"/>
    <s v="Winner"/>
    <n v="1"/>
    <x v="0"/>
  </r>
  <r>
    <x v="11"/>
    <x v="3"/>
    <n v="11"/>
    <s v="Temple"/>
    <n v="84"/>
    <n v="7"/>
    <s v="Penn State"/>
    <n v="72"/>
    <s v="Winner"/>
    <n v="11"/>
    <x v="0"/>
  </r>
  <r>
    <x v="11"/>
    <x v="3"/>
    <n v="6"/>
    <s v="Southern California"/>
    <n v="80"/>
    <n v="2"/>
    <s v="Kentucky"/>
    <n v="76"/>
    <s v="Winner"/>
    <n v="6"/>
    <x v="0"/>
  </r>
  <r>
    <x v="11"/>
    <x v="3"/>
    <n v="1"/>
    <s v="Stanford"/>
    <n v="78"/>
    <n v="5"/>
    <s v="Cincinnati"/>
    <n v="65"/>
    <s v="Winner"/>
    <n v="1"/>
    <x v="0"/>
  </r>
  <r>
    <x v="11"/>
    <x v="3"/>
    <n v="3"/>
    <s v="Maryland"/>
    <n v="76"/>
    <n v="10"/>
    <s v="Georgetown"/>
    <n v="66"/>
    <s v="Winner"/>
    <n v="3"/>
    <x v="0"/>
  </r>
  <r>
    <x v="11"/>
    <x v="3"/>
    <n v="1"/>
    <s v="Duke"/>
    <n v="76"/>
    <n v="4"/>
    <s v="UCLA"/>
    <n v="63"/>
    <s v="Winner"/>
    <n v="1"/>
    <x v="0"/>
  </r>
  <r>
    <x v="11"/>
    <x v="4"/>
    <n v="7"/>
    <s v="Penn State"/>
    <n v="82"/>
    <n v="2"/>
    <s v="North Carolina"/>
    <n v="74"/>
    <s v="Winner"/>
    <n v="7"/>
    <x v="0"/>
  </r>
  <r>
    <x v="11"/>
    <x v="4"/>
    <n v="11"/>
    <s v="Temple"/>
    <n v="75"/>
    <n v="3"/>
    <s v="Florida"/>
    <n v="54"/>
    <s v="Winner"/>
    <n v="11"/>
    <x v="0"/>
  </r>
  <r>
    <x v="11"/>
    <x v="4"/>
    <n v="12"/>
    <s v="Gonzaga"/>
    <n v="85"/>
    <n v="13"/>
    <s v="Indiana State"/>
    <n v="68"/>
    <s v="Winner"/>
    <n v="12"/>
    <x v="0"/>
  </r>
  <r>
    <x v="11"/>
    <x v="4"/>
    <n v="1"/>
    <s v="Michigan State"/>
    <n v="81"/>
    <n v="9"/>
    <s v="Fresno State"/>
    <n v="65"/>
    <s v="Winner"/>
    <n v="1"/>
    <x v="0"/>
  </r>
  <r>
    <x v="11"/>
    <x v="4"/>
    <n v="10"/>
    <s v="Butler"/>
    <n v="52"/>
    <n v="2"/>
    <s v="Arizona"/>
    <n v="73"/>
    <s v="Loser"/>
    <n v="2"/>
    <x v="1"/>
  </r>
  <r>
    <x v="11"/>
    <x v="4"/>
    <n v="6"/>
    <s v="Notre Dame"/>
    <n v="56"/>
    <n v="3"/>
    <s v="Mississippi"/>
    <n v="59"/>
    <s v="Loser"/>
    <n v="3"/>
    <x v="1"/>
  </r>
  <r>
    <x v="11"/>
    <x v="4"/>
    <n v="5"/>
    <s v="Syracuse"/>
    <n v="58"/>
    <n v="4"/>
    <s v="Kansas"/>
    <n v="87"/>
    <s v="Loser"/>
    <n v="4"/>
    <x v="1"/>
  </r>
  <r>
    <x v="11"/>
    <x v="4"/>
    <n v="1"/>
    <s v="Illinois"/>
    <n v="79"/>
    <n v="9"/>
    <s v="Charlotte"/>
    <n v="61"/>
    <s v="Winner"/>
    <n v="1"/>
    <x v="0"/>
  </r>
  <r>
    <x v="11"/>
    <x v="4"/>
    <n v="5"/>
    <s v="Cincinnati"/>
    <n v="66"/>
    <n v="13"/>
    <s v="Kent State"/>
    <n v="43"/>
    <s v="Winner"/>
    <n v="5"/>
    <x v="0"/>
  </r>
  <r>
    <x v="11"/>
    <x v="4"/>
    <n v="11"/>
    <s v="Georgia State"/>
    <n v="60"/>
    <n v="3"/>
    <s v="Maryland"/>
    <n v="79"/>
    <s v="Loser"/>
    <n v="3"/>
    <x v="1"/>
  </r>
  <r>
    <x v="11"/>
    <x v="4"/>
    <n v="1"/>
    <s v="Stanford"/>
    <n v="90"/>
    <n v="9"/>
    <s v="St. Joseph's"/>
    <n v="83"/>
    <s v="Winner"/>
    <n v="1"/>
    <x v="0"/>
  </r>
  <r>
    <x v="11"/>
    <x v="4"/>
    <n v="7"/>
    <s v="Iowa"/>
    <n v="79"/>
    <n v="2"/>
    <s v="Kentucky"/>
    <n v="92"/>
    <s v="Loser"/>
    <n v="2"/>
    <x v="1"/>
  </r>
  <r>
    <x v="11"/>
    <x v="4"/>
    <n v="1"/>
    <s v="Duke"/>
    <n v="94"/>
    <n v="9"/>
    <s v="Missouri"/>
    <n v="81"/>
    <s v="Winner"/>
    <n v="1"/>
    <x v="0"/>
  </r>
  <r>
    <x v="11"/>
    <x v="4"/>
    <n v="6"/>
    <s v="Southern California"/>
    <n v="74"/>
    <n v="3"/>
    <s v="Boston College"/>
    <n v="71"/>
    <s v="Winner"/>
    <n v="6"/>
    <x v="0"/>
  </r>
  <r>
    <x v="11"/>
    <x v="4"/>
    <n v="12"/>
    <s v="Utah State"/>
    <n v="50"/>
    <n v="4"/>
    <s v="UCLA"/>
    <n v="75"/>
    <s v="Loser"/>
    <n v="4"/>
    <x v="1"/>
  </r>
  <r>
    <x v="11"/>
    <x v="4"/>
    <n v="10"/>
    <s v="Georgetown"/>
    <n v="76"/>
    <n v="15"/>
    <s v="Hampton"/>
    <n v="57"/>
    <s v="Winner"/>
    <n v="10"/>
    <x v="0"/>
  </r>
  <r>
    <x v="11"/>
    <x v="5"/>
    <n v="7"/>
    <s v="Wake Forest"/>
    <n v="63"/>
    <n v="10"/>
    <s v="Butler"/>
    <n v="79"/>
    <s v="Loser"/>
    <n v="10"/>
    <x v="1"/>
  </r>
  <r>
    <x v="11"/>
    <x v="5"/>
    <n v="2"/>
    <s v="Arizona"/>
    <n v="101"/>
    <n v="15"/>
    <s v="Eastern Illinois"/>
    <n v="76"/>
    <s v="Winner"/>
    <n v="2"/>
    <x v="0"/>
  </r>
  <r>
    <x v="11"/>
    <x v="5"/>
    <n v="1"/>
    <s v="Michigan State"/>
    <n v="69"/>
    <n v="16"/>
    <s v="Alabama State"/>
    <n v="35"/>
    <s v="Winner"/>
    <n v="1"/>
    <x v="0"/>
  </r>
  <r>
    <x v="11"/>
    <x v="5"/>
    <n v="1"/>
    <s v="Illinois"/>
    <n v="96"/>
    <n v="16"/>
    <s v="Northwestern State"/>
    <n v="54"/>
    <s v="Winner"/>
    <n v="1"/>
    <x v="0"/>
  </r>
  <r>
    <x v="11"/>
    <x v="5"/>
    <n v="6"/>
    <s v="Texas"/>
    <n v="65"/>
    <n v="11"/>
    <s v="Temple"/>
    <n v="79"/>
    <s v="Loser"/>
    <n v="11"/>
    <x v="1"/>
  </r>
  <r>
    <x v="11"/>
    <x v="5"/>
    <n v="8"/>
    <s v="California"/>
    <n v="70"/>
    <n v="9"/>
    <s v="Fresno State"/>
    <n v="82"/>
    <s v="Loser"/>
    <n v="9"/>
    <x v="1"/>
  </r>
  <r>
    <x v="11"/>
    <x v="5"/>
    <n v="5"/>
    <s v="Virginia"/>
    <n v="85"/>
    <n v="12"/>
    <s v="Gonzaga"/>
    <n v="86"/>
    <s v="Loser"/>
    <n v="12"/>
    <x v="1"/>
  </r>
  <r>
    <x v="11"/>
    <x v="5"/>
    <n v="4"/>
    <s v="Oklahoma"/>
    <n v="68"/>
    <n v="13"/>
    <s v="Indiana State"/>
    <n v="70"/>
    <s v="Loser"/>
    <n v="13"/>
    <x v="1"/>
  </r>
  <r>
    <x v="11"/>
    <x v="5"/>
    <n v="8"/>
    <s v="Tennessee"/>
    <n v="63"/>
    <n v="9"/>
    <s v="Charlotte"/>
    <n v="70"/>
    <s v="Loser"/>
    <n v="9"/>
    <x v="1"/>
  </r>
  <r>
    <x v="11"/>
    <x v="5"/>
    <n v="4"/>
    <s v="Kansas"/>
    <n v="99"/>
    <n v="13"/>
    <s v="Cal State Northridge"/>
    <n v="75"/>
    <s v="Winner"/>
    <n v="4"/>
    <x v="0"/>
  </r>
  <r>
    <x v="11"/>
    <x v="5"/>
    <n v="7"/>
    <s v="Penn State"/>
    <n v="69"/>
    <n v="10"/>
    <s v="Providence"/>
    <n v="59"/>
    <s v="Winner"/>
    <n v="7"/>
    <x v="0"/>
  </r>
  <r>
    <x v="11"/>
    <x v="5"/>
    <n v="5"/>
    <s v="Syracuse"/>
    <n v="79"/>
    <n v="12"/>
    <s v="Hawaii"/>
    <n v="69"/>
    <s v="Winner"/>
    <n v="5"/>
    <x v="0"/>
  </r>
  <r>
    <x v="11"/>
    <x v="5"/>
    <n v="3"/>
    <s v="Florida"/>
    <n v="69"/>
    <n v="14"/>
    <s v="Western Kentucky"/>
    <n v="56"/>
    <s v="Winner"/>
    <n v="3"/>
    <x v="0"/>
  </r>
  <r>
    <x v="11"/>
    <x v="5"/>
    <n v="6"/>
    <s v="Notre Dame"/>
    <n v="83"/>
    <n v="11"/>
    <s v="Xavier"/>
    <n v="71"/>
    <s v="Winner"/>
    <n v="6"/>
    <x v="0"/>
  </r>
  <r>
    <x v="11"/>
    <x v="5"/>
    <n v="3"/>
    <s v="Mississippi"/>
    <n v="72"/>
    <n v="14"/>
    <s v="Iona"/>
    <n v="70"/>
    <s v="Winner"/>
    <n v="3"/>
    <x v="0"/>
  </r>
  <r>
    <x v="11"/>
    <x v="5"/>
    <n v="2"/>
    <s v="North Carolina"/>
    <n v="70"/>
    <n v="15"/>
    <s v="Princeton"/>
    <n v="48"/>
    <s v="Winner"/>
    <n v="2"/>
    <x v="0"/>
  </r>
  <r>
    <x v="11"/>
    <x v="5"/>
    <n v="5"/>
    <s v="Cincinnati"/>
    <n v="84"/>
    <n v="12"/>
    <s v="Brigham Young"/>
    <n v="59"/>
    <s v="Winner"/>
    <n v="5"/>
    <x v="0"/>
  </r>
  <r>
    <x v="11"/>
    <x v="5"/>
    <n v="2"/>
    <s v="Iowa State"/>
    <n v="57"/>
    <n v="15"/>
    <s v="Hampton"/>
    <n v="58"/>
    <s v="Loser"/>
    <n v="15"/>
    <x v="1"/>
  </r>
  <r>
    <x v="11"/>
    <x v="5"/>
    <n v="1"/>
    <s v="Duke"/>
    <n v="95"/>
    <n v="16"/>
    <s v="Monmouth"/>
    <n v="52"/>
    <s v="Winner"/>
    <n v="1"/>
    <x v="0"/>
  </r>
  <r>
    <x v="11"/>
    <x v="5"/>
    <n v="8"/>
    <s v="Georgia"/>
    <n v="68"/>
    <n v="9"/>
    <s v="Missouri"/>
    <n v="70"/>
    <s v="Loser"/>
    <n v="9"/>
    <x v="1"/>
  </r>
  <r>
    <x v="11"/>
    <x v="5"/>
    <n v="5"/>
    <s v="Ohio State"/>
    <n v="68"/>
    <n v="12"/>
    <s v="Utah State"/>
    <n v="77"/>
    <s v="Loser"/>
    <n v="12"/>
    <x v="1"/>
  </r>
  <r>
    <x v="11"/>
    <x v="5"/>
    <n v="4"/>
    <s v="UCLA"/>
    <n v="61"/>
    <n v="13"/>
    <s v="Hofstra"/>
    <n v="48"/>
    <s v="Winner"/>
    <n v="4"/>
    <x v="0"/>
  </r>
  <r>
    <x v="11"/>
    <x v="5"/>
    <n v="6"/>
    <s v="Southern California"/>
    <n v="69"/>
    <n v="11"/>
    <s v="Oklahoma State"/>
    <n v="54"/>
    <s v="Winner"/>
    <n v="6"/>
    <x v="0"/>
  </r>
  <r>
    <x v="11"/>
    <x v="5"/>
    <n v="3"/>
    <s v="Boston College"/>
    <n v="68"/>
    <n v="14"/>
    <s v="Southern Utah"/>
    <n v="65"/>
    <s v="Winner"/>
    <n v="3"/>
    <x v="0"/>
  </r>
  <r>
    <x v="11"/>
    <x v="5"/>
    <n v="7"/>
    <s v="Iowa"/>
    <n v="69"/>
    <n v="10"/>
    <s v="Creighton"/>
    <n v="56"/>
    <s v="Winner"/>
    <n v="7"/>
    <x v="0"/>
  </r>
  <r>
    <x v="11"/>
    <x v="5"/>
    <n v="2"/>
    <s v="Kentucky"/>
    <n v="72"/>
    <n v="15"/>
    <s v="Holy Cross"/>
    <n v="68"/>
    <s v="Winner"/>
    <n v="2"/>
    <x v="0"/>
  </r>
  <r>
    <x v="11"/>
    <x v="5"/>
    <n v="1"/>
    <s v="Stanford"/>
    <n v="89"/>
    <n v="16"/>
    <s v="UNC Greensboro"/>
    <n v="60"/>
    <s v="Winner"/>
    <n v="1"/>
    <x v="0"/>
  </r>
  <r>
    <x v="11"/>
    <x v="5"/>
    <n v="7"/>
    <s v="Arkansas"/>
    <n v="61"/>
    <n v="10"/>
    <s v="Georgetown"/>
    <n v="63"/>
    <s v="Loser"/>
    <n v="10"/>
    <x v="1"/>
  </r>
  <r>
    <x v="11"/>
    <x v="5"/>
    <n v="3"/>
    <s v="Maryland"/>
    <n v="83"/>
    <n v="14"/>
    <s v="George Mason"/>
    <n v="80"/>
    <s v="Winner"/>
    <n v="3"/>
    <x v="0"/>
  </r>
  <r>
    <x v="11"/>
    <x v="5"/>
    <n v="6"/>
    <s v="Wisconsin"/>
    <n v="49"/>
    <n v="11"/>
    <s v="Georgia State"/>
    <n v="50"/>
    <s v="Loser"/>
    <n v="11"/>
    <x v="1"/>
  </r>
  <r>
    <x v="11"/>
    <x v="5"/>
    <n v="4"/>
    <s v="Indiana"/>
    <n v="73"/>
    <n v="13"/>
    <s v="Kent State"/>
    <n v="77"/>
    <s v="Loser"/>
    <n v="13"/>
    <x v="1"/>
  </r>
  <r>
    <x v="11"/>
    <x v="5"/>
    <n v="8"/>
    <s v="Georgia Tech"/>
    <n v="62"/>
    <n v="9"/>
    <s v="St. Joseph's"/>
    <n v="66"/>
    <s v="Loser"/>
    <n v="9"/>
    <x v="1"/>
  </r>
  <r>
    <x v="11"/>
    <x v="6"/>
    <n v="16"/>
    <s v="Winthrop"/>
    <n v="67"/>
    <n v="16"/>
    <s v="Northwestern State"/>
    <n v="71"/>
    <s v="Loser"/>
    <n v="16"/>
    <x v="1"/>
  </r>
  <r>
    <x v="12"/>
    <x v="0"/>
    <n v="1"/>
    <s v="Michigan State"/>
    <n v="89"/>
    <n v="5"/>
    <s v="Florida"/>
    <n v="76"/>
    <s v="Winner"/>
    <n v="1"/>
    <x v="0"/>
  </r>
  <r>
    <x v="12"/>
    <x v="1"/>
    <n v="8"/>
    <s v="Wisconsin"/>
    <n v="41"/>
    <n v="1"/>
    <s v="Michigan State"/>
    <n v="53"/>
    <s v="Loser"/>
    <n v="1"/>
    <x v="1"/>
  </r>
  <r>
    <x v="12"/>
    <x v="1"/>
    <n v="5"/>
    <s v="Florida"/>
    <n v="71"/>
    <n v="8"/>
    <s v="North Carolina"/>
    <n v="59"/>
    <s v="Winner"/>
    <n v="5"/>
    <x v="0"/>
  </r>
  <r>
    <x v="12"/>
    <x v="2"/>
    <n v="5"/>
    <s v="Florida"/>
    <n v="77"/>
    <n v="3"/>
    <s v="Oklahoma State"/>
    <n v="65"/>
    <s v="Winner"/>
    <n v="5"/>
    <x v="0"/>
  </r>
  <r>
    <x v="12"/>
    <x v="2"/>
    <n v="8"/>
    <s v="North Carolina"/>
    <n v="59"/>
    <n v="7"/>
    <s v="Tulsa"/>
    <n v="55"/>
    <s v="Winner"/>
    <n v="8"/>
    <x v="0"/>
  </r>
  <r>
    <x v="12"/>
    <x v="2"/>
    <n v="1"/>
    <s v="Michigan State"/>
    <n v="75"/>
    <n v="2"/>
    <s v="Iowa State"/>
    <n v="64"/>
    <s v="Winner"/>
    <n v="1"/>
    <x v="0"/>
  </r>
  <r>
    <x v="12"/>
    <x v="2"/>
    <n v="8"/>
    <s v="Wisconsin"/>
    <n v="64"/>
    <n v="6"/>
    <s v="Purdue"/>
    <n v="60"/>
    <s v="Winner"/>
    <n v="8"/>
    <x v="0"/>
  </r>
  <r>
    <x v="12"/>
    <x v="3"/>
    <n v="3"/>
    <s v="Oklahoma State"/>
    <n v="68"/>
    <n v="10"/>
    <s v="Seton Hall"/>
    <n v="66"/>
    <s v="Winner"/>
    <n v="3"/>
    <x v="0"/>
  </r>
  <r>
    <x v="12"/>
    <x v="3"/>
    <n v="8"/>
    <s v="North Carolina"/>
    <n v="74"/>
    <n v="4"/>
    <s v="Tennessee"/>
    <n v="69"/>
    <s v="Winner"/>
    <n v="8"/>
    <x v="0"/>
  </r>
  <r>
    <x v="12"/>
    <x v="3"/>
    <n v="6"/>
    <s v="Miami (Fla.)"/>
    <n v="71"/>
    <n v="7"/>
    <s v="Tulsa"/>
    <n v="80"/>
    <s v="Loser"/>
    <n v="7"/>
    <x v="1"/>
  </r>
  <r>
    <x v="12"/>
    <x v="3"/>
    <n v="1"/>
    <s v="Duke"/>
    <n v="78"/>
    <n v="5"/>
    <s v="Florida"/>
    <n v="87"/>
    <s v="Loser"/>
    <n v="5"/>
    <x v="1"/>
  </r>
  <r>
    <x v="12"/>
    <x v="3"/>
    <n v="1"/>
    <s v="Michigan State"/>
    <n v="75"/>
    <n v="4"/>
    <s v="Syracuse"/>
    <n v="58"/>
    <s v="Winner"/>
    <n v="1"/>
    <x v="0"/>
  </r>
  <r>
    <x v="12"/>
    <x v="3"/>
    <n v="6"/>
    <s v="Purdue"/>
    <n v="75"/>
    <n v="10"/>
    <s v="Gonzaga"/>
    <n v="66"/>
    <s v="Winner"/>
    <n v="6"/>
    <x v="0"/>
  </r>
  <r>
    <x v="12"/>
    <x v="3"/>
    <n v="8"/>
    <s v="Wisconsin"/>
    <n v="61"/>
    <n v="4"/>
    <s v="LSU"/>
    <n v="48"/>
    <s v="Winner"/>
    <n v="8"/>
    <x v="0"/>
  </r>
  <r>
    <x v="12"/>
    <x v="3"/>
    <n v="6"/>
    <s v="UCLA"/>
    <n v="56"/>
    <n v="2"/>
    <s v="Iowa State"/>
    <n v="80"/>
    <s v="Loser"/>
    <n v="2"/>
    <x v="1"/>
  </r>
  <r>
    <x v="12"/>
    <x v="4"/>
    <n v="1"/>
    <s v="Duke"/>
    <n v="69"/>
    <n v="8"/>
    <s v="Kansas"/>
    <n v="64"/>
    <s v="Winner"/>
    <n v="1"/>
    <x v="0"/>
  </r>
  <r>
    <x v="12"/>
    <x v="4"/>
    <n v="6"/>
    <s v="Miami (Fla.)"/>
    <n v="75"/>
    <n v="3"/>
    <s v="Ohio State"/>
    <n v="62"/>
    <s v="Winner"/>
    <n v="6"/>
    <x v="0"/>
  </r>
  <r>
    <x v="12"/>
    <x v="4"/>
    <n v="5"/>
    <s v="Connecticut"/>
    <n v="61"/>
    <n v="4"/>
    <s v="Tennessee"/>
    <n v="65"/>
    <s v="Loser"/>
    <n v="4"/>
    <x v="1"/>
  </r>
  <r>
    <x v="12"/>
    <x v="4"/>
    <n v="1"/>
    <s v="Stanford"/>
    <n v="53"/>
    <n v="8"/>
    <s v="North Carolina"/>
    <n v="60"/>
    <s v="Loser"/>
    <n v="8"/>
    <x v="1"/>
  </r>
  <r>
    <x v="12"/>
    <x v="4"/>
    <n v="10"/>
    <s v="Seton Hall"/>
    <n v="67"/>
    <n v="2"/>
    <s v="Temple"/>
    <n v="65"/>
    <s v="Winner"/>
    <n v="10"/>
    <x v="0"/>
  </r>
  <r>
    <x v="12"/>
    <x v="4"/>
    <n v="11"/>
    <s v="Pepperdine"/>
    <n v="67"/>
    <n v="3"/>
    <s v="Oklahoma State"/>
    <n v="75"/>
    <s v="Loser"/>
    <n v="3"/>
    <x v="1"/>
  </r>
  <r>
    <x v="12"/>
    <x v="4"/>
    <n v="5"/>
    <s v="Florida"/>
    <n v="93"/>
    <n v="4"/>
    <s v="Illinois"/>
    <n v="76"/>
    <s v="Winner"/>
    <n v="5"/>
    <x v="0"/>
  </r>
  <r>
    <x v="12"/>
    <x v="4"/>
    <n v="7"/>
    <s v="Tulsa"/>
    <n v="69"/>
    <n v="2"/>
    <s v="Cincinnati"/>
    <n v="61"/>
    <s v="Winner"/>
    <n v="7"/>
    <x v="0"/>
  </r>
  <r>
    <x v="12"/>
    <x v="4"/>
    <n v="5"/>
    <s v="Kentucky"/>
    <n v="50"/>
    <n v="4"/>
    <s v="Syracuse"/>
    <n v="52"/>
    <s v="Loser"/>
    <n v="4"/>
    <x v="1"/>
  </r>
  <r>
    <x v="12"/>
    <x v="4"/>
    <n v="10"/>
    <s v="Gonzaga"/>
    <n v="82"/>
    <n v="2"/>
    <s v="St. John's"/>
    <n v="76"/>
    <s v="Winner"/>
    <n v="10"/>
    <x v="0"/>
  </r>
  <r>
    <x v="12"/>
    <x v="4"/>
    <n v="6"/>
    <s v="Purdue"/>
    <n v="66"/>
    <n v="3"/>
    <s v="Oklahoma"/>
    <n v="62"/>
    <s v="Winner"/>
    <n v="6"/>
    <x v="0"/>
  </r>
  <r>
    <x v="12"/>
    <x v="4"/>
    <n v="5"/>
    <s v="Texas"/>
    <n v="67"/>
    <n v="4"/>
    <s v="LSU"/>
    <n v="72"/>
    <s v="Loser"/>
    <n v="4"/>
    <x v="1"/>
  </r>
  <r>
    <x v="12"/>
    <x v="4"/>
    <n v="1"/>
    <s v="Arizona"/>
    <n v="59"/>
    <n v="8"/>
    <s v="Wisconsin"/>
    <n v="66"/>
    <s v="Loser"/>
    <n v="8"/>
    <x v="1"/>
  </r>
  <r>
    <x v="12"/>
    <x v="4"/>
    <n v="7"/>
    <s v="Auburn"/>
    <n v="60"/>
    <n v="2"/>
    <s v="Iowa State"/>
    <n v="79"/>
    <s v="Loser"/>
    <n v="2"/>
    <x v="1"/>
  </r>
  <r>
    <x v="12"/>
    <x v="4"/>
    <n v="6"/>
    <s v="UCLA"/>
    <n v="105"/>
    <n v="3"/>
    <s v="Maryland"/>
    <n v="70"/>
    <s v="Winner"/>
    <n v="6"/>
    <x v="0"/>
  </r>
  <r>
    <x v="12"/>
    <x v="4"/>
    <n v="1"/>
    <s v="Michigan State"/>
    <n v="73"/>
    <n v="8"/>
    <s v="Utah"/>
    <n v="61"/>
    <s v="Winner"/>
    <n v="1"/>
    <x v="0"/>
  </r>
  <r>
    <x v="12"/>
    <x v="5"/>
    <n v="6"/>
    <s v="Indiana"/>
    <n v="57"/>
    <n v="11"/>
    <s v="Pepperdine"/>
    <n v="77"/>
    <s v="Loser"/>
    <n v="11"/>
    <x v="1"/>
  </r>
  <r>
    <x v="12"/>
    <x v="5"/>
    <n v="2"/>
    <s v="Temple"/>
    <n v="73"/>
    <n v="15"/>
    <s v="Lafayette"/>
    <n v="47"/>
    <s v="Winner"/>
    <n v="2"/>
    <x v="0"/>
  </r>
  <r>
    <x v="12"/>
    <x v="5"/>
    <n v="1"/>
    <s v="Duke"/>
    <n v="85"/>
    <n v="16"/>
    <s v="Lamar"/>
    <n v="55"/>
    <s v="Winner"/>
    <n v="1"/>
    <x v="0"/>
  </r>
  <r>
    <x v="12"/>
    <x v="5"/>
    <n v="8"/>
    <s v="Kansas"/>
    <n v="81"/>
    <n v="9"/>
    <s v="DePaul"/>
    <n v="77"/>
    <s v="Winner"/>
    <n v="8"/>
    <x v="0"/>
  </r>
  <r>
    <x v="12"/>
    <x v="5"/>
    <n v="5"/>
    <s v="Florida"/>
    <n v="69"/>
    <n v="12"/>
    <s v="Butler"/>
    <n v="68"/>
    <s v="Winner"/>
    <n v="5"/>
    <x v="0"/>
  </r>
  <r>
    <x v="12"/>
    <x v="5"/>
    <n v="2"/>
    <s v="Cincinnati"/>
    <n v="64"/>
    <n v="15"/>
    <s v="UNC Wilmington"/>
    <n v="47"/>
    <s v="Winner"/>
    <n v="2"/>
    <x v="0"/>
  </r>
  <r>
    <x v="12"/>
    <x v="5"/>
    <n v="7"/>
    <s v="Tulsa"/>
    <n v="89"/>
    <n v="10"/>
    <s v="UNLV"/>
    <n v="62"/>
    <s v="Winner"/>
    <n v="7"/>
    <x v="0"/>
  </r>
  <r>
    <x v="12"/>
    <x v="5"/>
    <n v="3"/>
    <s v="Ohio State"/>
    <n v="87"/>
    <n v="14"/>
    <s v="Appalachian State"/>
    <n v="61"/>
    <s v="Winner"/>
    <n v="3"/>
    <x v="0"/>
  </r>
  <r>
    <x v="12"/>
    <x v="5"/>
    <n v="6"/>
    <s v="Miami (Fla.)"/>
    <n v="75"/>
    <n v="11"/>
    <s v="Arkansas"/>
    <n v="71"/>
    <s v="Winner"/>
    <n v="6"/>
    <x v="0"/>
  </r>
  <r>
    <x v="12"/>
    <x v="5"/>
    <n v="4"/>
    <s v="Tennessee"/>
    <n v="63"/>
    <n v="13"/>
    <s v="Louisiana-Lafayette"/>
    <n v="58"/>
    <s v="Winner"/>
    <n v="4"/>
    <x v="0"/>
  </r>
  <r>
    <x v="12"/>
    <x v="5"/>
    <n v="5"/>
    <s v="Connecticut"/>
    <n v="75"/>
    <n v="12"/>
    <s v="Utah State"/>
    <n v="67"/>
    <s v="Winner"/>
    <n v="5"/>
    <x v="0"/>
  </r>
  <r>
    <x v="12"/>
    <x v="5"/>
    <n v="8"/>
    <s v="North Carolina"/>
    <n v="84"/>
    <n v="9"/>
    <s v="Missouri"/>
    <n v="70"/>
    <s v="Winner"/>
    <n v="8"/>
    <x v="0"/>
  </r>
  <r>
    <x v="12"/>
    <x v="5"/>
    <n v="1"/>
    <s v="Stanford"/>
    <n v="84"/>
    <n v="16"/>
    <s v="South Carolina State"/>
    <n v="65"/>
    <s v="Winner"/>
    <n v="1"/>
    <x v="0"/>
  </r>
  <r>
    <x v="12"/>
    <x v="5"/>
    <n v="7"/>
    <s v="Oregon"/>
    <n v="71"/>
    <n v="10"/>
    <s v="Seton Hall"/>
    <n v="72"/>
    <s v="Loser"/>
    <n v="10"/>
    <x v="1"/>
  </r>
  <r>
    <x v="12"/>
    <x v="5"/>
    <n v="3"/>
    <s v="Oklahoma State"/>
    <n v="86"/>
    <n v="14"/>
    <s v="Hofstra"/>
    <n v="66"/>
    <s v="Winner"/>
    <n v="3"/>
    <x v="0"/>
  </r>
  <r>
    <x v="12"/>
    <x v="5"/>
    <n v="4"/>
    <s v="Illinois"/>
    <n v="68"/>
    <n v="13"/>
    <s v="Penn"/>
    <n v="58"/>
    <s v="Winner"/>
    <n v="4"/>
    <x v="0"/>
  </r>
  <r>
    <x v="12"/>
    <x v="5"/>
    <n v="8"/>
    <s v="Utah"/>
    <n v="48"/>
    <n v="9"/>
    <s v="St. Louis"/>
    <n v="45"/>
    <s v="Winner"/>
    <n v="8"/>
    <x v="0"/>
  </r>
  <r>
    <x v="12"/>
    <x v="5"/>
    <n v="2"/>
    <s v="Iowa State"/>
    <n v="88"/>
    <n v="15"/>
    <s v="Central Connecticut State"/>
    <n v="78"/>
    <s v="Winner"/>
    <n v="2"/>
    <x v="0"/>
  </r>
  <r>
    <x v="12"/>
    <x v="5"/>
    <n v="7"/>
    <s v="Auburn"/>
    <n v="72"/>
    <n v="10"/>
    <s v="Creighton"/>
    <n v="69"/>
    <s v="Winner"/>
    <n v="7"/>
    <x v="0"/>
  </r>
  <r>
    <x v="12"/>
    <x v="5"/>
    <n v="3"/>
    <s v="Maryland"/>
    <n v="74"/>
    <n v="14"/>
    <s v="Iona"/>
    <n v="59"/>
    <s v="Winner"/>
    <n v="3"/>
    <x v="0"/>
  </r>
  <r>
    <x v="12"/>
    <x v="5"/>
    <n v="6"/>
    <s v="UCLA"/>
    <n v="79"/>
    <n v="11"/>
    <s v="Ball State"/>
    <n v="65"/>
    <s v="Winner"/>
    <n v="6"/>
    <x v="0"/>
  </r>
  <r>
    <x v="12"/>
    <x v="5"/>
    <n v="4"/>
    <s v="Syracuse"/>
    <n v="79"/>
    <n v="13"/>
    <s v="Samford"/>
    <n v="65"/>
    <s v="Winner"/>
    <n v="4"/>
    <x v="0"/>
  </r>
  <r>
    <x v="12"/>
    <x v="5"/>
    <n v="1"/>
    <s v="Arizona"/>
    <n v="71"/>
    <n v="16"/>
    <s v="Jackson State"/>
    <n v="47"/>
    <s v="Winner"/>
    <n v="1"/>
    <x v="0"/>
  </r>
  <r>
    <x v="12"/>
    <x v="5"/>
    <n v="8"/>
    <s v="Wisconsin"/>
    <n v="66"/>
    <n v="9"/>
    <s v="Fresno State"/>
    <n v="56"/>
    <s v="Winner"/>
    <n v="8"/>
    <x v="0"/>
  </r>
  <r>
    <x v="12"/>
    <x v="5"/>
    <n v="3"/>
    <s v="Oklahoma"/>
    <n v="74"/>
    <n v="14"/>
    <s v="Winthrop"/>
    <n v="60"/>
    <s v="Winner"/>
    <n v="3"/>
    <x v="0"/>
  </r>
  <r>
    <x v="12"/>
    <x v="5"/>
    <n v="5"/>
    <s v="Texas"/>
    <n v="77"/>
    <n v="12"/>
    <s v="Indiana State"/>
    <n v="61"/>
    <s v="Winner"/>
    <n v="5"/>
    <x v="0"/>
  </r>
  <r>
    <x v="12"/>
    <x v="5"/>
    <n v="4"/>
    <s v="LSU"/>
    <n v="64"/>
    <n v="13"/>
    <s v="Southeast Missouri State"/>
    <n v="61"/>
    <s v="Winner"/>
    <n v="4"/>
    <x v="0"/>
  </r>
  <r>
    <x v="12"/>
    <x v="5"/>
    <n v="6"/>
    <s v="Purdue"/>
    <n v="62"/>
    <n v="11"/>
    <s v="Dayton"/>
    <n v="61"/>
    <s v="Winner"/>
    <n v="6"/>
    <x v="0"/>
  </r>
  <r>
    <x v="12"/>
    <x v="5"/>
    <n v="7"/>
    <s v="Louisville"/>
    <n v="66"/>
    <n v="10"/>
    <s v="Gonzaga"/>
    <n v="77"/>
    <s v="Loser"/>
    <n v="10"/>
    <x v="1"/>
  </r>
  <r>
    <x v="12"/>
    <x v="5"/>
    <n v="2"/>
    <s v="St. John's"/>
    <n v="61"/>
    <n v="15"/>
    <s v="Northern Arizona"/>
    <n v="56"/>
    <s v="Winner"/>
    <n v="2"/>
    <x v="0"/>
  </r>
  <r>
    <x v="12"/>
    <x v="5"/>
    <n v="1"/>
    <s v="Michigan State"/>
    <n v="61"/>
    <n v="16"/>
    <s v="Valparaiso"/>
    <n v="56"/>
    <s v="Winner"/>
    <n v="1"/>
    <x v="0"/>
  </r>
  <r>
    <x v="12"/>
    <x v="5"/>
    <n v="5"/>
    <s v="Kentucky"/>
    <n v="85"/>
    <n v="12"/>
    <s v="St. Bonaventure"/>
    <n v="80"/>
    <s v="Winner"/>
    <n v="5"/>
    <x v="0"/>
  </r>
  <r>
    <x v="13"/>
    <x v="0"/>
    <n v="1"/>
    <s v="Duke"/>
    <n v="74"/>
    <n v="1"/>
    <s v="Connecticut"/>
    <n v="77"/>
    <s v="Loser"/>
    <n v="1"/>
    <x v="1"/>
  </r>
  <r>
    <x v="13"/>
    <x v="1"/>
    <n v="1"/>
    <s v="Duke"/>
    <n v="68"/>
    <n v="1"/>
    <s v="Michigan State"/>
    <n v="62"/>
    <s v="Winner"/>
    <n v="1"/>
    <x v="0"/>
  </r>
  <r>
    <x v="13"/>
    <x v="1"/>
    <n v="4"/>
    <s v="Ohio State"/>
    <n v="58"/>
    <n v="1"/>
    <s v="Connecticut"/>
    <n v="64"/>
    <s v="Loser"/>
    <n v="1"/>
    <x v="1"/>
  </r>
  <r>
    <x v="13"/>
    <x v="2"/>
    <n v="1"/>
    <s v="Michigan State"/>
    <n v="73"/>
    <n v="3"/>
    <s v="Kentucky"/>
    <n v="66"/>
    <s v="Winner"/>
    <n v="1"/>
    <x v="0"/>
  </r>
  <r>
    <x v="13"/>
    <x v="2"/>
    <n v="1"/>
    <s v="Duke"/>
    <n v="85"/>
    <n v="6"/>
    <s v="Temple"/>
    <n v="64"/>
    <s v="Winner"/>
    <n v="1"/>
    <x v="0"/>
  </r>
  <r>
    <x v="13"/>
    <x v="2"/>
    <n v="4"/>
    <s v="Ohio State"/>
    <n v="77"/>
    <n v="3"/>
    <s v="St. John's"/>
    <n v="74"/>
    <s v="Winner"/>
    <n v="4"/>
    <x v="0"/>
  </r>
  <r>
    <x v="13"/>
    <x v="2"/>
    <n v="1"/>
    <s v="Connecticut"/>
    <n v="67"/>
    <n v="10"/>
    <s v="Gonzaga"/>
    <n v="62"/>
    <s v="Winner"/>
    <n v="1"/>
    <x v="0"/>
  </r>
  <r>
    <x v="13"/>
    <x v="3"/>
    <n v="6"/>
    <s v="Temple"/>
    <n v="77"/>
    <n v="10"/>
    <s v="Purdue"/>
    <n v="55"/>
    <s v="Winner"/>
    <n v="6"/>
    <x v="0"/>
  </r>
  <r>
    <x v="13"/>
    <x v="3"/>
    <n v="1"/>
    <s v="Duke"/>
    <n v="78"/>
    <n v="12"/>
    <s v="Missouri State"/>
    <n v="61"/>
    <s v="Winner"/>
    <n v="1"/>
    <x v="0"/>
  </r>
  <r>
    <x v="13"/>
    <x v="3"/>
    <n v="1"/>
    <s v="Michigan State"/>
    <n v="54"/>
    <n v="13"/>
    <s v="Oklahoma"/>
    <n v="46"/>
    <s v="Winner"/>
    <n v="1"/>
    <x v="0"/>
  </r>
  <r>
    <x v="13"/>
    <x v="3"/>
    <n v="3"/>
    <s v="Kentucky"/>
    <n v="58"/>
    <n v="10"/>
    <s v="Miami (Ohio)"/>
    <n v="43"/>
    <s v="Winner"/>
    <n v="3"/>
    <x v="0"/>
  </r>
  <r>
    <x v="13"/>
    <x v="3"/>
    <n v="6"/>
    <s v="Florida"/>
    <n v="72"/>
    <n v="10"/>
    <s v="Gonzaga"/>
    <n v="73"/>
    <s v="Loser"/>
    <n v="10"/>
    <x v="1"/>
  </r>
  <r>
    <x v="13"/>
    <x v="3"/>
    <n v="3"/>
    <s v="St. John's"/>
    <n v="76"/>
    <n v="2"/>
    <s v="Maryland"/>
    <n v="62"/>
    <s v="Winner"/>
    <n v="3"/>
    <x v="0"/>
  </r>
  <r>
    <x v="13"/>
    <x v="3"/>
    <n v="1"/>
    <s v="Connecticut"/>
    <n v="78"/>
    <n v="5"/>
    <s v="Iowa"/>
    <n v="68"/>
    <s v="Winner"/>
    <n v="1"/>
    <x v="0"/>
  </r>
  <r>
    <x v="13"/>
    <x v="3"/>
    <n v="1"/>
    <s v="Auburn"/>
    <n v="64"/>
    <n v="4"/>
    <s v="Ohio State"/>
    <n v="72"/>
    <s v="Loser"/>
    <n v="4"/>
    <x v="1"/>
  </r>
  <r>
    <x v="13"/>
    <x v="4"/>
    <n v="5"/>
    <s v="Charlotte"/>
    <n v="72"/>
    <n v="13"/>
    <s v="Oklahoma"/>
    <n v="85"/>
    <s v="Loser"/>
    <n v="13"/>
    <x v="1"/>
  </r>
  <r>
    <x v="13"/>
    <x v="4"/>
    <n v="6"/>
    <s v="Temple"/>
    <n v="64"/>
    <n v="3"/>
    <s v="Cincinnati"/>
    <n v="54"/>
    <s v="Winner"/>
    <n v="6"/>
    <x v="0"/>
  </r>
  <r>
    <x v="13"/>
    <x v="4"/>
    <n v="10"/>
    <s v="Miami (Ohio)"/>
    <n v="66"/>
    <n v="2"/>
    <s v="Utah"/>
    <n v="58"/>
    <s v="Winner"/>
    <n v="10"/>
    <x v="0"/>
  </r>
  <r>
    <x v="13"/>
    <x v="4"/>
    <n v="1"/>
    <s v="Michigan State"/>
    <n v="74"/>
    <n v="9"/>
    <s v="Mississippi"/>
    <n v="66"/>
    <s v="Winner"/>
    <n v="1"/>
    <x v="0"/>
  </r>
  <r>
    <x v="13"/>
    <x v="4"/>
    <n v="12"/>
    <s v="Missouri State"/>
    <n v="81"/>
    <n v="4"/>
    <s v="Tennessee"/>
    <n v="51"/>
    <s v="Winner"/>
    <n v="12"/>
    <x v="0"/>
  </r>
  <r>
    <x v="13"/>
    <x v="4"/>
    <n v="1"/>
    <s v="Duke"/>
    <n v="97"/>
    <n v="9"/>
    <s v="Tulsa"/>
    <n v="56"/>
    <s v="Winner"/>
    <n v="1"/>
    <x v="0"/>
  </r>
  <r>
    <x v="13"/>
    <x v="4"/>
    <n v="6"/>
    <s v="Kansas"/>
    <n v="88"/>
    <n v="3"/>
    <s v="Kentucky"/>
    <n v="92"/>
    <s v="Loser"/>
    <n v="3"/>
    <x v="1"/>
  </r>
  <r>
    <x v="13"/>
    <x v="4"/>
    <n v="10"/>
    <s v="Purdue"/>
    <n v="73"/>
    <n v="2"/>
    <s v="Miami (Fla.)"/>
    <n v="63"/>
    <s v="Winner"/>
    <n v="10"/>
    <x v="0"/>
  </r>
  <r>
    <x v="13"/>
    <x v="4"/>
    <n v="6"/>
    <s v="Florida"/>
    <n v="82"/>
    <n v="14"/>
    <s v="Weber State"/>
    <n v="74"/>
    <s v="Winner"/>
    <n v="6"/>
    <x v="0"/>
  </r>
  <r>
    <x v="13"/>
    <x v="4"/>
    <n v="5"/>
    <s v="Iowa"/>
    <n v="82"/>
    <n v="4"/>
    <s v="Arkansas"/>
    <n v="72"/>
    <s v="Winner"/>
    <n v="5"/>
    <x v="0"/>
  </r>
  <r>
    <x v="13"/>
    <x v="4"/>
    <n v="1"/>
    <s v="Connecticut"/>
    <n v="78"/>
    <n v="9"/>
    <s v="New Mexico"/>
    <n v="56"/>
    <s v="Winner"/>
    <n v="1"/>
    <x v="0"/>
  </r>
  <r>
    <x v="13"/>
    <x v="4"/>
    <n v="12"/>
    <s v="Detroit"/>
    <n v="44"/>
    <n v="4"/>
    <s v="Ohio State"/>
    <n v="75"/>
    <s v="Loser"/>
    <n v="4"/>
    <x v="1"/>
  </r>
  <r>
    <x v="13"/>
    <x v="4"/>
    <n v="10"/>
    <s v="Gonzaga"/>
    <n v="82"/>
    <n v="2"/>
    <s v="Stanford"/>
    <n v="74"/>
    <s v="Winner"/>
    <n v="10"/>
    <x v="0"/>
  </r>
  <r>
    <x v="13"/>
    <x v="4"/>
    <n v="6"/>
    <s v="Indiana"/>
    <n v="61"/>
    <n v="3"/>
    <s v="St. John's"/>
    <n v="86"/>
    <s v="Loser"/>
    <n v="3"/>
    <x v="1"/>
  </r>
  <r>
    <x v="13"/>
    <x v="4"/>
    <n v="1"/>
    <s v="Auburn"/>
    <n v="81"/>
    <n v="9"/>
    <s v="Oklahoma State"/>
    <n v="74"/>
    <s v="Winner"/>
    <n v="1"/>
    <x v="0"/>
  </r>
  <r>
    <x v="13"/>
    <x v="4"/>
    <n v="10"/>
    <s v="Creighton"/>
    <n v="63"/>
    <n v="2"/>
    <s v="Maryland"/>
    <n v="75"/>
    <s v="Loser"/>
    <n v="2"/>
    <x v="1"/>
  </r>
  <r>
    <x v="13"/>
    <x v="5"/>
    <n v="3"/>
    <s v="Cincinnati"/>
    <n v="72"/>
    <n v="14"/>
    <s v="George Mason"/>
    <n v="48"/>
    <s v="Winner"/>
    <n v="3"/>
    <x v="0"/>
  </r>
  <r>
    <x v="13"/>
    <x v="5"/>
    <n v="2"/>
    <s v="Utah"/>
    <n v="80"/>
    <n v="15"/>
    <s v="Arkansas State"/>
    <n v="58"/>
    <s v="Winner"/>
    <n v="2"/>
    <x v="0"/>
  </r>
  <r>
    <x v="13"/>
    <x v="5"/>
    <n v="7"/>
    <s v="Washington"/>
    <n v="58"/>
    <n v="10"/>
    <s v="Miami (Ohio)"/>
    <n v="59"/>
    <s v="Loser"/>
    <n v="10"/>
    <x v="1"/>
  </r>
  <r>
    <x v="13"/>
    <x v="5"/>
    <n v="3"/>
    <s v="Kentucky"/>
    <n v="82"/>
    <n v="14"/>
    <s v="New Mexico State"/>
    <n v="60"/>
    <s v="Winner"/>
    <n v="3"/>
    <x v="0"/>
  </r>
  <r>
    <x v="13"/>
    <x v="5"/>
    <n v="6"/>
    <s v="Kansas"/>
    <n v="95"/>
    <n v="11"/>
    <s v="Evansville"/>
    <n v="74"/>
    <s v="Winner"/>
    <n v="6"/>
    <x v="0"/>
  </r>
  <r>
    <x v="13"/>
    <x v="5"/>
    <n v="4"/>
    <s v="Arizona"/>
    <n v="60"/>
    <n v="13"/>
    <s v="Oklahoma"/>
    <n v="61"/>
    <s v="Loser"/>
    <n v="13"/>
    <x v="1"/>
  </r>
  <r>
    <x v="13"/>
    <x v="5"/>
    <n v="5"/>
    <s v="Charlotte"/>
    <n v="81"/>
    <n v="12"/>
    <s v="Rhode Island"/>
    <n v="70"/>
    <s v="Winner"/>
    <n v="5"/>
    <x v="0"/>
  </r>
  <r>
    <x v="13"/>
    <x v="5"/>
    <n v="8"/>
    <s v="Villanova"/>
    <n v="70"/>
    <n v="9"/>
    <s v="Mississippi"/>
    <n v="72"/>
    <s v="Loser"/>
    <n v="9"/>
    <x v="1"/>
  </r>
  <r>
    <x v="13"/>
    <x v="5"/>
    <n v="7"/>
    <s v="Texas"/>
    <n v="54"/>
    <n v="10"/>
    <s v="Purdue"/>
    <n v="58"/>
    <s v="Loser"/>
    <n v="10"/>
    <x v="1"/>
  </r>
  <r>
    <x v="13"/>
    <x v="5"/>
    <n v="1"/>
    <s v="Michigan State"/>
    <n v="76"/>
    <n v="16"/>
    <s v="Mount St. Mary's"/>
    <n v="53"/>
    <s v="Winner"/>
    <n v="1"/>
    <x v="0"/>
  </r>
  <r>
    <x v="13"/>
    <x v="5"/>
    <n v="6"/>
    <s v="Temple"/>
    <n v="61"/>
    <n v="11"/>
    <s v="Kent State"/>
    <n v="54"/>
    <s v="Winner"/>
    <n v="6"/>
    <x v="0"/>
  </r>
  <r>
    <x v="13"/>
    <x v="5"/>
    <n v="4"/>
    <s v="Tennessee"/>
    <n v="62"/>
    <n v="13"/>
    <s v="Delaware"/>
    <n v="52"/>
    <s v="Winner"/>
    <n v="4"/>
    <x v="0"/>
  </r>
  <r>
    <x v="13"/>
    <x v="5"/>
    <n v="5"/>
    <s v="Wisconsin"/>
    <n v="32"/>
    <n v="12"/>
    <s v="Missouri State"/>
    <n v="43"/>
    <s v="Loser"/>
    <n v="12"/>
    <x v="1"/>
  </r>
  <r>
    <x v="13"/>
    <x v="5"/>
    <n v="8"/>
    <s v="College of Charleston"/>
    <n v="53"/>
    <n v="9"/>
    <s v="Tulsa"/>
    <n v="62"/>
    <s v="Loser"/>
    <n v="9"/>
    <x v="1"/>
  </r>
  <r>
    <x v="13"/>
    <x v="5"/>
    <n v="1"/>
    <s v="Duke"/>
    <n v="99"/>
    <n v="16"/>
    <s v="Florida A&amp;M"/>
    <n v="58"/>
    <s v="Winner"/>
    <n v="1"/>
    <x v="0"/>
  </r>
  <r>
    <x v="13"/>
    <x v="5"/>
    <n v="2"/>
    <s v="Miami (Fla.)"/>
    <n v="75"/>
    <n v="15"/>
    <s v="Lafayette"/>
    <n v="54"/>
    <s v="Winner"/>
    <n v="2"/>
    <x v="0"/>
  </r>
  <r>
    <x v="13"/>
    <x v="5"/>
    <n v="5"/>
    <s v="UCLA"/>
    <n v="53"/>
    <n v="12"/>
    <s v="Detroit"/>
    <n v="56"/>
    <s v="Loser"/>
    <n v="12"/>
    <x v="1"/>
  </r>
  <r>
    <x v="13"/>
    <x v="5"/>
    <n v="5"/>
    <s v="Iowa"/>
    <n v="77"/>
    <n v="12"/>
    <s v="Alabama-Birmingham"/>
    <n v="64"/>
    <s v="Winner"/>
    <n v="5"/>
    <x v="0"/>
  </r>
  <r>
    <x v="13"/>
    <x v="5"/>
    <n v="8"/>
    <s v="Missouri"/>
    <n v="59"/>
    <n v="9"/>
    <s v="New Mexico"/>
    <n v="61"/>
    <s v="Loser"/>
    <n v="9"/>
    <x v="1"/>
  </r>
  <r>
    <x v="13"/>
    <x v="5"/>
    <n v="1"/>
    <s v="Connecticut"/>
    <n v="91"/>
    <n v="16"/>
    <s v="Texas-San Antonio"/>
    <n v="66"/>
    <s v="Winner"/>
    <n v="1"/>
    <x v="0"/>
  </r>
  <r>
    <x v="13"/>
    <x v="5"/>
    <n v="2"/>
    <s v="Maryland"/>
    <n v="82"/>
    <n v="15"/>
    <s v="Valparaiso"/>
    <n v="60"/>
    <s v="Winner"/>
    <n v="2"/>
    <x v="0"/>
  </r>
  <r>
    <x v="13"/>
    <x v="5"/>
    <n v="7"/>
    <s v="Louisville"/>
    <n v="58"/>
    <n v="10"/>
    <s v="Creighton"/>
    <n v="62"/>
    <s v="Loser"/>
    <n v="10"/>
    <x v="1"/>
  </r>
  <r>
    <x v="13"/>
    <x v="5"/>
    <n v="3"/>
    <s v="St. John's"/>
    <n v="69"/>
    <n v="14"/>
    <s v="Samford"/>
    <n v="43"/>
    <s v="Winner"/>
    <n v="3"/>
    <x v="0"/>
  </r>
  <r>
    <x v="13"/>
    <x v="5"/>
    <n v="4"/>
    <s v="Arkansas"/>
    <n v="94"/>
    <n v="13"/>
    <s v="Siena"/>
    <n v="80"/>
    <s v="Winner"/>
    <n v="4"/>
    <x v="0"/>
  </r>
  <r>
    <x v="13"/>
    <x v="5"/>
    <n v="1"/>
    <s v="Auburn"/>
    <n v="80"/>
    <n v="16"/>
    <s v="Winthrop"/>
    <n v="41"/>
    <s v="Winner"/>
    <n v="1"/>
    <x v="0"/>
  </r>
  <r>
    <x v="13"/>
    <x v="5"/>
    <n v="8"/>
    <s v="Syracuse"/>
    <n v="61"/>
    <n v="9"/>
    <s v="Oklahoma State"/>
    <n v="69"/>
    <s v="Loser"/>
    <n v="9"/>
    <x v="1"/>
  </r>
  <r>
    <x v="13"/>
    <x v="5"/>
    <n v="7"/>
    <s v="Minnesota"/>
    <n v="63"/>
    <n v="10"/>
    <s v="Gonzaga"/>
    <n v="75"/>
    <s v="Loser"/>
    <n v="10"/>
    <x v="1"/>
  </r>
  <r>
    <x v="13"/>
    <x v="5"/>
    <n v="6"/>
    <s v="Indiana"/>
    <n v="108"/>
    <n v="11"/>
    <s v="George Washington"/>
    <n v="88"/>
    <s v="Winner"/>
    <n v="6"/>
    <x v="0"/>
  </r>
  <r>
    <x v="13"/>
    <x v="5"/>
    <n v="4"/>
    <s v="Ohio State"/>
    <n v="72"/>
    <n v="13"/>
    <s v="Murray St."/>
    <n v="58"/>
    <s v="Winner"/>
    <n v="4"/>
    <x v="0"/>
  </r>
  <r>
    <x v="13"/>
    <x v="5"/>
    <n v="6"/>
    <s v="Florida"/>
    <n v="75"/>
    <n v="11"/>
    <s v="Penn"/>
    <n v="61"/>
    <s v="Winner"/>
    <n v="6"/>
    <x v="0"/>
  </r>
  <r>
    <x v="13"/>
    <x v="5"/>
    <n v="3"/>
    <s v="North Carolina"/>
    <n v="74"/>
    <n v="14"/>
    <s v="Weber State"/>
    <n v="76"/>
    <s v="Loser"/>
    <n v="14"/>
    <x v="1"/>
  </r>
  <r>
    <x v="13"/>
    <x v="5"/>
    <n v="2"/>
    <s v="Stanford"/>
    <n v="69"/>
    <n v="15"/>
    <s v="Alcorn State"/>
    <n v="57"/>
    <s v="Winner"/>
    <n v="2"/>
    <x v="0"/>
  </r>
  <r>
    <x v="14"/>
    <x v="0"/>
    <n v="3"/>
    <s v="Utah"/>
    <n v="69"/>
    <n v="2"/>
    <s v="Kentucky"/>
    <n v="78"/>
    <s v="Loser"/>
    <n v="2"/>
    <x v="1"/>
  </r>
  <r>
    <x v="14"/>
    <x v="1"/>
    <n v="3"/>
    <s v="Stanford"/>
    <n v="85"/>
    <n v="2"/>
    <s v="Kentucky"/>
    <n v="86"/>
    <s v="Loser"/>
    <n v="2"/>
    <x v="1"/>
  </r>
  <r>
    <x v="14"/>
    <x v="1"/>
    <n v="1"/>
    <s v="North Carolina"/>
    <n v="59"/>
    <n v="3"/>
    <s v="Utah"/>
    <n v="65"/>
    <s v="Loser"/>
    <n v="3"/>
    <x v="1"/>
  </r>
  <r>
    <x v="14"/>
    <x v="2"/>
    <n v="1"/>
    <s v="Duke"/>
    <n v="84"/>
    <n v="2"/>
    <s v="Kentucky"/>
    <n v="86"/>
    <s v="Loser"/>
    <n v="2"/>
    <x v="1"/>
  </r>
  <r>
    <x v="14"/>
    <x v="2"/>
    <n v="8"/>
    <s v="Rhode Island"/>
    <n v="77"/>
    <n v="3"/>
    <s v="Stanford"/>
    <n v="79"/>
    <s v="Loser"/>
    <n v="3"/>
    <x v="1"/>
  </r>
  <r>
    <x v="14"/>
    <x v="2"/>
    <n v="1"/>
    <s v="Arizona"/>
    <n v="51"/>
    <n v="3"/>
    <s v="Utah"/>
    <n v="76"/>
    <s v="Loser"/>
    <n v="3"/>
    <x v="1"/>
  </r>
  <r>
    <x v="14"/>
    <x v="2"/>
    <n v="1"/>
    <s v="North Carolina"/>
    <n v="75"/>
    <n v="2"/>
    <s v="Connecticut"/>
    <n v="64"/>
    <s v="Winner"/>
    <n v="1"/>
    <x v="0"/>
  </r>
  <r>
    <x v="14"/>
    <x v="3"/>
    <n v="3"/>
    <s v="Stanford"/>
    <n v="67"/>
    <n v="2"/>
    <s v="Purdue"/>
    <n v="59"/>
    <s v="Winner"/>
    <n v="3"/>
    <x v="0"/>
  </r>
  <r>
    <x v="14"/>
    <x v="3"/>
    <n v="1"/>
    <s v="Duke"/>
    <n v="80"/>
    <n v="5"/>
    <s v="Syracuse"/>
    <n v="67"/>
    <s v="Winner"/>
    <n v="1"/>
    <x v="0"/>
  </r>
  <r>
    <x v="14"/>
    <x v="3"/>
    <n v="8"/>
    <s v="Rhode Island"/>
    <n v="74"/>
    <n v="13"/>
    <s v="Valparaiso"/>
    <n v="68"/>
    <s v="Winner"/>
    <n v="8"/>
    <x v="0"/>
  </r>
  <r>
    <x v="14"/>
    <x v="3"/>
    <n v="6"/>
    <s v="UCLA"/>
    <n v="68"/>
    <n v="2"/>
    <s v="Kentucky"/>
    <n v="94"/>
    <s v="Loser"/>
    <n v="2"/>
    <x v="1"/>
  </r>
  <r>
    <x v="14"/>
    <x v="3"/>
    <n v="1"/>
    <s v="North Carolina"/>
    <n v="73"/>
    <n v="4"/>
    <s v="Michigan State"/>
    <n v="58"/>
    <s v="Winner"/>
    <n v="1"/>
    <x v="0"/>
  </r>
  <r>
    <x v="14"/>
    <x v="3"/>
    <n v="11"/>
    <s v="Washington"/>
    <n v="74"/>
    <n v="2"/>
    <s v="Connecticut"/>
    <n v="75"/>
    <s v="Loser"/>
    <n v="2"/>
    <x v="1"/>
  </r>
  <r>
    <x v="14"/>
    <x v="3"/>
    <n v="1"/>
    <s v="Arizona"/>
    <n v="87"/>
    <n v="4"/>
    <s v="Maryland"/>
    <n v="79"/>
    <s v="Winner"/>
    <n v="1"/>
    <x v="0"/>
  </r>
  <r>
    <x v="14"/>
    <x v="3"/>
    <n v="3"/>
    <s v="Utah"/>
    <n v="65"/>
    <n v="10"/>
    <s v="West Virginia"/>
    <n v="62"/>
    <s v="Winner"/>
    <n v="3"/>
    <x v="0"/>
  </r>
  <r>
    <x v="14"/>
    <x v="4"/>
    <n v="12"/>
    <s v="Florida State"/>
    <n v="77"/>
    <n v="13"/>
    <s v="Valparaiso"/>
    <n v="83"/>
    <s v="Loser"/>
    <n v="13"/>
    <x v="1"/>
  </r>
  <r>
    <x v="14"/>
    <x v="4"/>
    <n v="5"/>
    <s v="Syracuse"/>
    <n v="56"/>
    <n v="4"/>
    <s v="New Mexico"/>
    <n v="46"/>
    <s v="Winner"/>
    <n v="5"/>
    <x v="0"/>
  </r>
  <r>
    <x v="14"/>
    <x v="4"/>
    <n v="1"/>
    <s v="Duke"/>
    <n v="79"/>
    <n v="8"/>
    <s v="Oklahoma State"/>
    <n v="73"/>
    <s v="Winner"/>
    <n v="1"/>
    <x v="0"/>
  </r>
  <r>
    <x v="14"/>
    <x v="4"/>
    <n v="10"/>
    <s v="Detroit"/>
    <n v="65"/>
    <n v="2"/>
    <s v="Purdue"/>
    <n v="80"/>
    <s v="Loser"/>
    <n v="2"/>
    <x v="1"/>
  </r>
  <r>
    <x v="14"/>
    <x v="4"/>
    <n v="1"/>
    <s v="Kansas"/>
    <n v="75"/>
    <n v="8"/>
    <s v="Rhode Island"/>
    <n v="80"/>
    <s v="Loser"/>
    <n v="8"/>
    <x v="1"/>
  </r>
  <r>
    <x v="14"/>
    <x v="4"/>
    <n v="11"/>
    <s v="Western Michigan"/>
    <n v="65"/>
    <n v="3"/>
    <s v="Stanford"/>
    <n v="83"/>
    <s v="Loser"/>
    <n v="3"/>
    <x v="1"/>
  </r>
  <r>
    <x v="14"/>
    <x v="4"/>
    <n v="10"/>
    <s v="St. Louis"/>
    <n v="61"/>
    <n v="2"/>
    <s v="Kentucky"/>
    <n v="88"/>
    <s v="Loser"/>
    <n v="2"/>
    <x v="1"/>
  </r>
  <r>
    <x v="14"/>
    <x v="4"/>
    <n v="6"/>
    <s v="UCLA"/>
    <n v="85"/>
    <n v="3"/>
    <s v="Michigan"/>
    <n v="82"/>
    <s v="Winner"/>
    <n v="6"/>
    <x v="0"/>
  </r>
  <r>
    <x v="14"/>
    <x v="4"/>
    <n v="6"/>
    <s v="Arkansas"/>
    <n v="69"/>
    <n v="3"/>
    <s v="Utah"/>
    <n v="75"/>
    <s v="Loser"/>
    <n v="3"/>
    <x v="1"/>
  </r>
  <r>
    <x v="14"/>
    <x v="4"/>
    <n v="10"/>
    <s v="West Virginia"/>
    <n v="75"/>
    <n v="2"/>
    <s v="Cincinnati"/>
    <n v="74"/>
    <s v="Winner"/>
    <n v="10"/>
    <x v="0"/>
  </r>
  <r>
    <x v="14"/>
    <x v="4"/>
    <n v="1"/>
    <s v="North Carolina"/>
    <n v="93"/>
    <n v="8"/>
    <s v="Charlotte"/>
    <n v="83"/>
    <s v="Winner"/>
    <n v="1"/>
    <x v="0"/>
  </r>
  <r>
    <x v="14"/>
    <x v="4"/>
    <n v="7"/>
    <s v="Indiana"/>
    <n v="61"/>
    <n v="2"/>
    <s v="Connecticut"/>
    <n v="78"/>
    <s v="Loser"/>
    <n v="2"/>
    <x v="1"/>
  </r>
  <r>
    <x v="14"/>
    <x v="4"/>
    <n v="5"/>
    <s v="Princeton"/>
    <n v="51"/>
    <n v="4"/>
    <s v="Michigan State"/>
    <n v="63"/>
    <s v="Loser"/>
    <n v="4"/>
    <x v="1"/>
  </r>
  <r>
    <x v="14"/>
    <x v="4"/>
    <n v="11"/>
    <s v="Washington"/>
    <n v="81"/>
    <n v="14"/>
    <s v="Richmond"/>
    <n v="66"/>
    <s v="Winner"/>
    <n v="11"/>
    <x v="0"/>
  </r>
  <r>
    <x v="14"/>
    <x v="4"/>
    <n v="1"/>
    <s v="Arizona"/>
    <n v="82"/>
    <n v="9"/>
    <s v="Illinois State"/>
    <n v="49"/>
    <s v="Winner"/>
    <n v="1"/>
    <x v="0"/>
  </r>
  <r>
    <x v="14"/>
    <x v="4"/>
    <n v="5"/>
    <s v="Illinois"/>
    <n v="61"/>
    <n v="4"/>
    <s v="Maryland"/>
    <n v="67"/>
    <s v="Loser"/>
    <n v="4"/>
    <x v="1"/>
  </r>
  <r>
    <x v="14"/>
    <x v="5"/>
    <n v="1"/>
    <s v="Duke"/>
    <n v="99"/>
    <n v="16"/>
    <s v="Radford"/>
    <n v="63"/>
    <s v="Winner"/>
    <n v="1"/>
    <x v="0"/>
  </r>
  <r>
    <x v="14"/>
    <x v="5"/>
    <n v="7"/>
    <s v="St. John's"/>
    <n v="64"/>
    <n v="10"/>
    <s v="Detroit"/>
    <n v="66"/>
    <s v="Loser"/>
    <n v="10"/>
    <x v="1"/>
  </r>
  <r>
    <x v="14"/>
    <x v="5"/>
    <n v="1"/>
    <s v="Kansas"/>
    <n v="110"/>
    <n v="16"/>
    <s v="Prairie View"/>
    <n v="52"/>
    <s v="Winner"/>
    <n v="1"/>
    <x v="0"/>
  </r>
  <r>
    <x v="14"/>
    <x v="5"/>
    <n v="8"/>
    <s v="Rhode Island"/>
    <n v="97"/>
    <n v="9"/>
    <s v="Murray St."/>
    <n v="74"/>
    <s v="Winner"/>
    <n v="8"/>
    <x v="0"/>
  </r>
  <r>
    <x v="14"/>
    <x v="5"/>
    <n v="5"/>
    <s v="TCU"/>
    <n v="87"/>
    <n v="12"/>
    <s v="Florida State"/>
    <n v="96"/>
    <s v="Loser"/>
    <n v="12"/>
    <x v="1"/>
  </r>
  <r>
    <x v="14"/>
    <x v="5"/>
    <n v="4"/>
    <s v="Mississippi"/>
    <n v="69"/>
    <n v="13"/>
    <s v="Valparaiso"/>
    <n v="70"/>
    <s v="Loser"/>
    <n v="13"/>
    <x v="1"/>
  </r>
  <r>
    <x v="14"/>
    <x v="5"/>
    <n v="6"/>
    <s v="Clemson"/>
    <n v="72"/>
    <n v="11"/>
    <s v="Western Michigan"/>
    <n v="75"/>
    <s v="Loser"/>
    <n v="11"/>
    <x v="1"/>
  </r>
  <r>
    <x v="14"/>
    <x v="5"/>
    <n v="3"/>
    <s v="Stanford"/>
    <n v="67"/>
    <n v="14"/>
    <s v="College of Charleston"/>
    <n v="57"/>
    <s v="Winner"/>
    <n v="3"/>
    <x v="0"/>
  </r>
  <r>
    <x v="14"/>
    <x v="5"/>
    <n v="2"/>
    <s v="Purdue"/>
    <n v="95"/>
    <n v="15"/>
    <s v="Delaware"/>
    <n v="56"/>
    <s v="Winner"/>
    <n v="2"/>
    <x v="0"/>
  </r>
  <r>
    <x v="14"/>
    <x v="5"/>
    <n v="8"/>
    <s v="Oklahoma State"/>
    <n v="74"/>
    <n v="9"/>
    <s v="George Washington"/>
    <n v="59"/>
    <s v="Winner"/>
    <n v="8"/>
    <x v="0"/>
  </r>
  <r>
    <x v="14"/>
    <x v="5"/>
    <n v="5"/>
    <s v="Syracuse"/>
    <n v="63"/>
    <n v="12"/>
    <s v="Iona"/>
    <n v="61"/>
    <s v="Winner"/>
    <n v="5"/>
    <x v="0"/>
  </r>
  <r>
    <x v="14"/>
    <x v="5"/>
    <n v="4"/>
    <s v="New Mexico"/>
    <n v="79"/>
    <n v="13"/>
    <s v="Butler"/>
    <n v="62"/>
    <s v="Winner"/>
    <n v="4"/>
    <x v="0"/>
  </r>
  <r>
    <x v="14"/>
    <x v="5"/>
    <n v="6"/>
    <s v="UCLA"/>
    <n v="65"/>
    <n v="11"/>
    <s v="Miami (Fla.)"/>
    <n v="62"/>
    <s v="Winner"/>
    <n v="6"/>
    <x v="0"/>
  </r>
  <r>
    <x v="14"/>
    <x v="5"/>
    <n v="3"/>
    <s v="Michigan"/>
    <n v="80"/>
    <n v="14"/>
    <s v="Davidson"/>
    <n v="61"/>
    <s v="Winner"/>
    <n v="3"/>
    <x v="0"/>
  </r>
  <r>
    <x v="14"/>
    <x v="5"/>
    <n v="7"/>
    <s v="Massachusetts"/>
    <n v="46"/>
    <n v="10"/>
    <s v="St. Louis"/>
    <n v="51"/>
    <s v="Loser"/>
    <n v="10"/>
    <x v="1"/>
  </r>
  <r>
    <x v="14"/>
    <x v="5"/>
    <n v="2"/>
    <s v="Kentucky"/>
    <n v="82"/>
    <n v="15"/>
    <s v="South Carolina State"/>
    <n v="67"/>
    <s v="Winner"/>
    <n v="2"/>
    <x v="0"/>
  </r>
  <r>
    <x v="14"/>
    <x v="5"/>
    <n v="6"/>
    <s v="Xavier"/>
    <n v="68"/>
    <n v="11"/>
    <s v="Washington"/>
    <n v="69"/>
    <s v="Loser"/>
    <n v="11"/>
    <x v="1"/>
  </r>
  <r>
    <x v="14"/>
    <x v="5"/>
    <n v="2"/>
    <s v="Cincinnati"/>
    <n v="65"/>
    <n v="15"/>
    <s v="Northern Arizona"/>
    <n v="62"/>
    <s v="Winner"/>
    <n v="2"/>
    <x v="0"/>
  </r>
  <r>
    <x v="14"/>
    <x v="5"/>
    <n v="7"/>
    <s v="Temple"/>
    <n v="52"/>
    <n v="10"/>
    <s v="West Virginia"/>
    <n v="82"/>
    <s v="Loser"/>
    <n v="10"/>
    <x v="1"/>
  </r>
  <r>
    <x v="14"/>
    <x v="5"/>
    <n v="3"/>
    <s v="Utah"/>
    <n v="85"/>
    <n v="14"/>
    <s v="San Francisco"/>
    <n v="68"/>
    <s v="Winner"/>
    <n v="3"/>
    <x v="0"/>
  </r>
  <r>
    <x v="14"/>
    <x v="5"/>
    <n v="1"/>
    <s v="North Carolina"/>
    <n v="88"/>
    <n v="16"/>
    <s v="Navy"/>
    <n v="52"/>
    <s v="Winner"/>
    <n v="1"/>
    <x v="0"/>
  </r>
  <r>
    <x v="14"/>
    <x v="5"/>
    <n v="8"/>
    <s v="Charlotte"/>
    <n v="77"/>
    <n v="9"/>
    <s v="Illinois-Chicago"/>
    <n v="62"/>
    <s v="Winner"/>
    <n v="8"/>
    <x v="0"/>
  </r>
  <r>
    <x v="14"/>
    <x v="5"/>
    <n v="5"/>
    <s v="Princeton"/>
    <n v="69"/>
    <n v="12"/>
    <s v="UNLV"/>
    <n v="57"/>
    <s v="Winner"/>
    <n v="5"/>
    <x v="0"/>
  </r>
  <r>
    <x v="14"/>
    <x v="5"/>
    <n v="3"/>
    <s v="South Carolina"/>
    <n v="61"/>
    <n v="14"/>
    <s v="Richmond"/>
    <n v="62"/>
    <s v="Loser"/>
    <n v="14"/>
    <x v="1"/>
  </r>
  <r>
    <x v="14"/>
    <x v="5"/>
    <n v="7"/>
    <s v="Indiana"/>
    <n v="94"/>
    <n v="10"/>
    <s v="Oklahoma"/>
    <n v="87"/>
    <s v="Winner"/>
    <n v="7"/>
    <x v="0"/>
  </r>
  <r>
    <x v="14"/>
    <x v="5"/>
    <n v="2"/>
    <s v="Connecticut"/>
    <n v="93"/>
    <n v="15"/>
    <s v="Fairleigh Dickinson"/>
    <n v="85"/>
    <s v="Winner"/>
    <n v="2"/>
    <x v="0"/>
  </r>
  <r>
    <x v="14"/>
    <x v="5"/>
    <n v="1"/>
    <s v="Arizona"/>
    <n v="99"/>
    <n v="16"/>
    <s v="Nicholls State"/>
    <n v="60"/>
    <s v="Winner"/>
    <n v="1"/>
    <x v="0"/>
  </r>
  <r>
    <x v="14"/>
    <x v="5"/>
    <n v="8"/>
    <s v="Tennessee"/>
    <n v="81"/>
    <n v="9"/>
    <s v="Illinois State"/>
    <n v="82"/>
    <s v="Loser"/>
    <n v="9"/>
    <x v="1"/>
  </r>
  <r>
    <x v="14"/>
    <x v="5"/>
    <n v="5"/>
    <s v="Illinois"/>
    <n v="64"/>
    <n v="12"/>
    <s v="South Alabama"/>
    <n v="51"/>
    <s v="Winner"/>
    <n v="5"/>
    <x v="0"/>
  </r>
  <r>
    <x v="14"/>
    <x v="5"/>
    <n v="4"/>
    <s v="Michigan State"/>
    <n v="83"/>
    <n v="13"/>
    <s v="Eastern Michigan"/>
    <n v="71"/>
    <s v="Winner"/>
    <n v="4"/>
    <x v="0"/>
  </r>
  <r>
    <x v="14"/>
    <x v="5"/>
    <n v="4"/>
    <s v="Maryland"/>
    <n v="82"/>
    <n v="13"/>
    <s v="Utah State"/>
    <n v="68"/>
    <s v="Winner"/>
    <n v="4"/>
    <x v="0"/>
  </r>
  <r>
    <x v="14"/>
    <x v="5"/>
    <n v="6"/>
    <s v="Arkansas"/>
    <n v="74"/>
    <n v="11"/>
    <s v="Nebraska"/>
    <n v="65"/>
    <s v="Winner"/>
    <n v="6"/>
    <x v="0"/>
  </r>
  <r>
    <x v="15"/>
    <x v="0"/>
    <n v="1"/>
    <s v="Kentucky"/>
    <n v="79"/>
    <n v="4"/>
    <s v="Arizona"/>
    <n v="84"/>
    <s v="Loser"/>
    <n v="4"/>
    <x v="1"/>
  </r>
  <r>
    <x v="15"/>
    <x v="1"/>
    <n v="1"/>
    <s v="Kentucky"/>
    <n v="78"/>
    <n v="1"/>
    <s v="Minnesota"/>
    <n v="69"/>
    <s v="Winner"/>
    <n v="1"/>
    <x v="0"/>
  </r>
  <r>
    <x v="15"/>
    <x v="1"/>
    <n v="1"/>
    <s v="North Carolina"/>
    <n v="58"/>
    <n v="4"/>
    <s v="Arizona"/>
    <n v="66"/>
    <s v="Loser"/>
    <n v="4"/>
    <x v="1"/>
  </r>
  <r>
    <x v="15"/>
    <x v="2"/>
    <n v="4"/>
    <s v="Arizona"/>
    <n v="96"/>
    <n v="10"/>
    <s v="Providence"/>
    <n v="92"/>
    <s v="Winner"/>
    <n v="4"/>
    <x v="0"/>
  </r>
  <r>
    <x v="15"/>
    <x v="2"/>
    <n v="1"/>
    <s v="North Carolina"/>
    <n v="97"/>
    <n v="6"/>
    <s v="Louisville"/>
    <n v="74"/>
    <s v="Winner"/>
    <n v="1"/>
    <x v="0"/>
  </r>
  <r>
    <x v="15"/>
    <x v="2"/>
    <n v="1"/>
    <s v="Kentucky"/>
    <n v="72"/>
    <n v="2"/>
    <s v="Utah"/>
    <n v="59"/>
    <s v="Winner"/>
    <n v="1"/>
    <x v="0"/>
  </r>
  <r>
    <x v="15"/>
    <x v="2"/>
    <n v="1"/>
    <s v="Minnesota"/>
    <n v="80"/>
    <n v="2"/>
    <s v="UCLA"/>
    <n v="72"/>
    <s v="Winner"/>
    <n v="1"/>
    <x v="0"/>
  </r>
  <r>
    <x v="15"/>
    <x v="3"/>
    <n v="14"/>
    <s v="Chattanooga"/>
    <n v="65"/>
    <n v="10"/>
    <s v="Providence"/>
    <n v="71"/>
    <s v="Loser"/>
    <n v="10"/>
    <x v="1"/>
  </r>
  <r>
    <x v="15"/>
    <x v="3"/>
    <n v="1"/>
    <s v="North Carolina"/>
    <n v="63"/>
    <n v="5"/>
    <s v="California"/>
    <n v="57"/>
    <s v="Winner"/>
    <n v="1"/>
    <x v="0"/>
  </r>
  <r>
    <x v="15"/>
    <x v="3"/>
    <n v="6"/>
    <s v="Louisville"/>
    <n v="78"/>
    <n v="10"/>
    <s v="Texas"/>
    <n v="63"/>
    <s v="Winner"/>
    <n v="6"/>
    <x v="0"/>
  </r>
  <r>
    <x v="15"/>
    <x v="3"/>
    <n v="1"/>
    <s v="Kansas"/>
    <n v="82"/>
    <n v="4"/>
    <s v="Arizona"/>
    <n v="85"/>
    <s v="Loser"/>
    <n v="4"/>
    <x v="1"/>
  </r>
  <r>
    <x v="15"/>
    <x v="3"/>
    <n v="1"/>
    <s v="Minnesota"/>
    <n v="90"/>
    <n v="4"/>
    <s v="Clemson"/>
    <n v="84"/>
    <s v="Winner"/>
    <n v="1"/>
    <x v="0"/>
  </r>
  <r>
    <x v="15"/>
    <x v="3"/>
    <n v="1"/>
    <s v="Kentucky"/>
    <n v="83"/>
    <n v="4"/>
    <s v="St. Joseph's"/>
    <n v="68"/>
    <s v="Winner"/>
    <n v="1"/>
    <x v="0"/>
  </r>
  <r>
    <x v="15"/>
    <x v="3"/>
    <n v="6"/>
    <s v="Iowa State"/>
    <n v="73"/>
    <n v="2"/>
    <s v="UCLA"/>
    <n v="74"/>
    <s v="Loser"/>
    <n v="2"/>
    <x v="1"/>
  </r>
  <r>
    <x v="15"/>
    <x v="3"/>
    <n v="6"/>
    <s v="Stanford"/>
    <n v="77"/>
    <n v="2"/>
    <s v="Utah"/>
    <n v="82"/>
    <s v="Loser"/>
    <n v="2"/>
    <x v="1"/>
  </r>
  <r>
    <x v="15"/>
    <x v="4"/>
    <n v="10"/>
    <s v="Providence"/>
    <n v="98"/>
    <n v="2"/>
    <s v="Duke"/>
    <n v="87"/>
    <s v="Winner"/>
    <n v="10"/>
    <x v="0"/>
  </r>
  <r>
    <x v="15"/>
    <x v="4"/>
    <n v="6"/>
    <s v="Stanford"/>
    <n v="72"/>
    <n v="3"/>
    <s v="Wake Forest"/>
    <n v="66"/>
    <s v="Winner"/>
    <n v="6"/>
    <x v="0"/>
  </r>
  <r>
    <x v="15"/>
    <x v="4"/>
    <n v="7"/>
    <s v="Charlotte"/>
    <n v="58"/>
    <n v="2"/>
    <s v="Utah"/>
    <n v="77"/>
    <s v="Loser"/>
    <n v="2"/>
    <x v="1"/>
  </r>
  <r>
    <x v="15"/>
    <x v="4"/>
    <n v="1"/>
    <s v="Minnesota"/>
    <n v="76"/>
    <n v="9"/>
    <s v="Temple"/>
    <n v="57"/>
    <s v="Winner"/>
    <n v="1"/>
    <x v="0"/>
  </r>
  <r>
    <x v="15"/>
    <x v="4"/>
    <n v="5"/>
    <s v="Tulsa"/>
    <n v="59"/>
    <n v="4"/>
    <s v="Clemson"/>
    <n v="65"/>
    <s v="Loser"/>
    <n v="4"/>
    <x v="1"/>
  </r>
  <r>
    <x v="15"/>
    <x v="4"/>
    <n v="6"/>
    <s v="Louisville"/>
    <n v="64"/>
    <n v="3"/>
    <s v="New Mexico"/>
    <n v="63"/>
    <s v="Winner"/>
    <n v="6"/>
    <x v="0"/>
  </r>
  <r>
    <x v="15"/>
    <x v="4"/>
    <n v="10"/>
    <s v="Texas"/>
    <n v="82"/>
    <n v="15"/>
    <s v="Coppin State"/>
    <n v="81"/>
    <s v="Winner"/>
    <n v="10"/>
    <x v="0"/>
  </r>
  <r>
    <x v="15"/>
    <x v="4"/>
    <n v="6"/>
    <s v="Illinois"/>
    <n v="63"/>
    <n v="14"/>
    <s v="Chattanooga"/>
    <n v="75"/>
    <s v="Loser"/>
    <n v="14"/>
    <x v="1"/>
  </r>
  <r>
    <x v="15"/>
    <x v="4"/>
    <n v="5"/>
    <s v="California"/>
    <n v="75"/>
    <n v="4"/>
    <s v="Villanova"/>
    <n v="68"/>
    <s v="Winner"/>
    <n v="5"/>
    <x v="0"/>
  </r>
  <r>
    <x v="15"/>
    <x v="4"/>
    <n v="6"/>
    <s v="Iowa State"/>
    <n v="67"/>
    <n v="3"/>
    <s v="Cincinnati"/>
    <n v="66"/>
    <s v="Winner"/>
    <n v="6"/>
    <x v="0"/>
  </r>
  <r>
    <x v="15"/>
    <x v="4"/>
    <n v="7"/>
    <s v="Xavier"/>
    <n v="83"/>
    <n v="2"/>
    <s v="UCLA"/>
    <n v="96"/>
    <s v="Loser"/>
    <n v="2"/>
    <x v="1"/>
  </r>
  <r>
    <x v="15"/>
    <x v="4"/>
    <n v="1"/>
    <s v="Kentucky"/>
    <n v="75"/>
    <n v="8"/>
    <s v="Iowa"/>
    <n v="69"/>
    <s v="Winner"/>
    <n v="1"/>
    <x v="0"/>
  </r>
  <r>
    <x v="15"/>
    <x v="4"/>
    <n v="5"/>
    <s v="Boston College"/>
    <n v="77"/>
    <n v="4"/>
    <s v="St. Joseph's"/>
    <n v="81"/>
    <s v="Loser"/>
    <n v="4"/>
    <x v="1"/>
  </r>
  <r>
    <x v="15"/>
    <x v="4"/>
    <n v="1"/>
    <s v="Kansas"/>
    <n v="75"/>
    <n v="8"/>
    <s v="Purdue"/>
    <n v="61"/>
    <s v="Winner"/>
    <n v="1"/>
    <x v="0"/>
  </r>
  <r>
    <x v="15"/>
    <x v="4"/>
    <n v="12"/>
    <s v="College of Charleston"/>
    <n v="69"/>
    <n v="4"/>
    <s v="Arizona"/>
    <n v="73"/>
    <s v="Loser"/>
    <n v="4"/>
    <x v="1"/>
  </r>
  <r>
    <x v="15"/>
    <x v="4"/>
    <n v="1"/>
    <s v="North Carolina"/>
    <n v="73"/>
    <n v="9"/>
    <s v="Colorado"/>
    <n v="56"/>
    <s v="Winner"/>
    <n v="1"/>
    <x v="0"/>
  </r>
  <r>
    <x v="15"/>
    <x v="5"/>
    <n v="3"/>
    <s v="New Mexico"/>
    <n v="59"/>
    <n v="14"/>
    <s v="Old Dominion"/>
    <n v="55"/>
    <s v="Winner"/>
    <n v="3"/>
    <x v="0"/>
  </r>
  <r>
    <x v="15"/>
    <x v="5"/>
    <n v="6"/>
    <s v="Louisville"/>
    <n v="65"/>
    <n v="11"/>
    <s v="Massachusetts"/>
    <n v="57"/>
    <s v="Winner"/>
    <n v="6"/>
    <x v="0"/>
  </r>
  <r>
    <x v="15"/>
    <x v="5"/>
    <n v="7"/>
    <s v="Charlotte"/>
    <n v="79"/>
    <n v="10"/>
    <s v="Georgetown"/>
    <n v="67"/>
    <s v="Winner"/>
    <n v="7"/>
    <x v="0"/>
  </r>
  <r>
    <x v="15"/>
    <x v="5"/>
    <n v="7"/>
    <s v="Marquette"/>
    <n v="59"/>
    <n v="10"/>
    <s v="Providence"/>
    <n v="81"/>
    <s v="Loser"/>
    <n v="10"/>
    <x v="1"/>
  </r>
  <r>
    <x v="15"/>
    <x v="5"/>
    <n v="2"/>
    <s v="Duke"/>
    <n v="71"/>
    <n v="15"/>
    <s v="Murray St."/>
    <n v="68"/>
    <s v="Winner"/>
    <n v="2"/>
    <x v="0"/>
  </r>
  <r>
    <x v="15"/>
    <x v="5"/>
    <n v="3"/>
    <s v="Georgia"/>
    <n v="70"/>
    <n v="14"/>
    <s v="Chattanooga"/>
    <n v="73"/>
    <s v="Loser"/>
    <n v="14"/>
    <x v="1"/>
  </r>
  <r>
    <x v="15"/>
    <x v="5"/>
    <n v="3"/>
    <s v="Wake Forest"/>
    <n v="68"/>
    <n v="14"/>
    <s v="St. Mary's (Cal.)"/>
    <n v="46"/>
    <s v="Winner"/>
    <n v="3"/>
    <x v="0"/>
  </r>
  <r>
    <x v="15"/>
    <x v="5"/>
    <n v="1"/>
    <s v="Minnesota"/>
    <n v="78"/>
    <n v="16"/>
    <s v="Texas State"/>
    <n v="46"/>
    <s v="Winner"/>
    <n v="1"/>
    <x v="0"/>
  </r>
  <r>
    <x v="15"/>
    <x v="5"/>
    <n v="6"/>
    <s v="Stanford"/>
    <n v="80"/>
    <n v="11"/>
    <s v="Oklahoma"/>
    <n v="67"/>
    <s v="Winner"/>
    <n v="6"/>
    <x v="0"/>
  </r>
  <r>
    <x v="15"/>
    <x v="5"/>
    <n v="8"/>
    <s v="Mississippi"/>
    <n v="40"/>
    <n v="9"/>
    <s v="Temple"/>
    <n v="62"/>
    <s v="Loser"/>
    <n v="9"/>
    <x v="1"/>
  </r>
  <r>
    <x v="15"/>
    <x v="5"/>
    <n v="6"/>
    <s v="Illinois"/>
    <n v="90"/>
    <n v="11"/>
    <s v="Southern California"/>
    <n v="77"/>
    <s v="Winner"/>
    <n v="6"/>
    <x v="0"/>
  </r>
  <r>
    <x v="15"/>
    <x v="5"/>
    <n v="5"/>
    <s v="Tulsa"/>
    <n v="81"/>
    <n v="12"/>
    <s v="Boston University"/>
    <n v="52"/>
    <s v="Winner"/>
    <n v="5"/>
    <x v="0"/>
  </r>
  <r>
    <x v="15"/>
    <x v="5"/>
    <n v="7"/>
    <s v="Wisconsin"/>
    <n v="58"/>
    <n v="10"/>
    <s v="Texas"/>
    <n v="71"/>
    <s v="Loser"/>
    <n v="10"/>
    <x v="1"/>
  </r>
  <r>
    <x v="15"/>
    <x v="5"/>
    <n v="2"/>
    <s v="Utah"/>
    <n v="75"/>
    <n v="15"/>
    <s v="Navy"/>
    <n v="61"/>
    <s v="Winner"/>
    <n v="2"/>
    <x v="0"/>
  </r>
  <r>
    <x v="15"/>
    <x v="5"/>
    <n v="4"/>
    <s v="Clemson"/>
    <n v="68"/>
    <n v="13"/>
    <s v="Miami (Ohio)"/>
    <n v="56"/>
    <s v="Winner"/>
    <n v="4"/>
    <x v="0"/>
  </r>
  <r>
    <x v="15"/>
    <x v="5"/>
    <n v="2"/>
    <s v="South Carolina"/>
    <n v="65"/>
    <n v="15"/>
    <s v="Coppin State"/>
    <n v="78"/>
    <s v="Loser"/>
    <n v="15"/>
    <x v="1"/>
  </r>
  <r>
    <x v="15"/>
    <x v="5"/>
    <n v="7"/>
    <s v="Xavier"/>
    <n v="80"/>
    <n v="10"/>
    <s v="Vanderbilt"/>
    <n v="68"/>
    <s v="Winner"/>
    <n v="7"/>
    <x v="0"/>
  </r>
  <r>
    <x v="15"/>
    <x v="5"/>
    <n v="4"/>
    <s v="Villanova"/>
    <n v="101"/>
    <n v="13"/>
    <s v="Long Island"/>
    <n v="91"/>
    <s v="Winner"/>
    <n v="4"/>
    <x v="0"/>
  </r>
  <r>
    <x v="15"/>
    <x v="5"/>
    <n v="4"/>
    <s v="St. Joseph's"/>
    <n v="75"/>
    <n v="13"/>
    <s v="Pacific"/>
    <n v="65"/>
    <s v="Winner"/>
    <n v="4"/>
    <x v="0"/>
  </r>
  <r>
    <x v="15"/>
    <x v="5"/>
    <n v="5"/>
    <s v="Boston College"/>
    <n v="73"/>
    <n v="12"/>
    <s v="Valparaiso"/>
    <n v="66"/>
    <s v="Winner"/>
    <n v="5"/>
    <x v="0"/>
  </r>
  <r>
    <x v="15"/>
    <x v="5"/>
    <n v="8"/>
    <s v="Iowa"/>
    <n v="73"/>
    <n v="9"/>
    <s v="Virginia"/>
    <n v="60"/>
    <s v="Winner"/>
    <n v="8"/>
    <x v="0"/>
  </r>
  <r>
    <x v="15"/>
    <x v="5"/>
    <n v="1"/>
    <s v="Kentucky"/>
    <n v="92"/>
    <n v="16"/>
    <s v="Montana"/>
    <n v="54"/>
    <s v="Winner"/>
    <n v="1"/>
    <x v="0"/>
  </r>
  <r>
    <x v="15"/>
    <x v="5"/>
    <n v="4"/>
    <s v="Arizona"/>
    <n v="65"/>
    <n v="13"/>
    <s v="South Alabama"/>
    <n v="57"/>
    <s v="Winner"/>
    <n v="4"/>
    <x v="0"/>
  </r>
  <r>
    <x v="15"/>
    <x v="5"/>
    <n v="5"/>
    <s v="Maryland"/>
    <n v="66"/>
    <n v="12"/>
    <s v="College of Charleston"/>
    <n v="75"/>
    <s v="Loser"/>
    <n v="12"/>
    <x v="1"/>
  </r>
  <r>
    <x v="15"/>
    <x v="5"/>
    <n v="8"/>
    <s v="Purdue"/>
    <n v="83"/>
    <n v="9"/>
    <s v="Rhode Island"/>
    <n v="76"/>
    <s v="Winner"/>
    <n v="8"/>
    <x v="0"/>
  </r>
  <r>
    <x v="15"/>
    <x v="5"/>
    <n v="1"/>
    <s v="Kansas"/>
    <n v="78"/>
    <n v="16"/>
    <s v="Jackson State"/>
    <n v="64"/>
    <s v="Winner"/>
    <n v="1"/>
    <x v="0"/>
  </r>
  <r>
    <x v="15"/>
    <x v="5"/>
    <n v="1"/>
    <s v="North Carolina"/>
    <n v="82"/>
    <n v="16"/>
    <s v="Fairfield"/>
    <n v="74"/>
    <s v="Winner"/>
    <n v="1"/>
    <x v="0"/>
  </r>
  <r>
    <x v="15"/>
    <x v="5"/>
    <n v="2"/>
    <s v="UCLA"/>
    <n v="109"/>
    <n v="15"/>
    <s v="Charleston Southern"/>
    <n v="75"/>
    <s v="Winner"/>
    <n v="2"/>
    <x v="0"/>
  </r>
  <r>
    <x v="15"/>
    <x v="5"/>
    <n v="3"/>
    <s v="Cincinnati"/>
    <n v="86"/>
    <n v="14"/>
    <s v="Butler"/>
    <n v="69"/>
    <s v="Winner"/>
    <n v="3"/>
    <x v="0"/>
  </r>
  <r>
    <x v="15"/>
    <x v="5"/>
    <n v="6"/>
    <s v="Iowa State"/>
    <n v="69"/>
    <n v="11"/>
    <s v="Illinois State"/>
    <n v="57"/>
    <s v="Winner"/>
    <n v="6"/>
    <x v="0"/>
  </r>
  <r>
    <x v="15"/>
    <x v="5"/>
    <n v="5"/>
    <s v="California"/>
    <n v="55"/>
    <n v="12"/>
    <s v="Princeton"/>
    <n v="52"/>
    <s v="Winner"/>
    <n v="5"/>
    <x v="0"/>
  </r>
  <r>
    <x v="15"/>
    <x v="5"/>
    <n v="8"/>
    <s v="Indiana"/>
    <n v="62"/>
    <n v="9"/>
    <s v="Colorado"/>
    <n v="80"/>
    <s v="Loser"/>
    <n v="9"/>
    <x v="1"/>
  </r>
  <r>
    <x v="16"/>
    <x v="0"/>
    <n v="4"/>
    <s v="Syracuse"/>
    <n v="67"/>
    <n v="1"/>
    <s v="Kentucky"/>
    <n v="76"/>
    <s v="Loser"/>
    <n v="1"/>
    <x v="1"/>
  </r>
  <r>
    <x v="16"/>
    <x v="1"/>
    <n v="1"/>
    <s v="Massachusetts"/>
    <n v="74"/>
    <n v="1"/>
    <s v="Kentucky"/>
    <n v="81"/>
    <s v="Loser"/>
    <n v="1"/>
    <x v="1"/>
  </r>
  <r>
    <x v="16"/>
    <x v="1"/>
    <n v="5"/>
    <s v="Mississippi State"/>
    <n v="69"/>
    <n v="4"/>
    <s v="Syracuse"/>
    <n v="77"/>
    <s v="Loser"/>
    <n v="4"/>
    <x v="1"/>
  </r>
  <r>
    <x v="16"/>
    <x v="2"/>
    <n v="4"/>
    <s v="Syracuse"/>
    <n v="60"/>
    <n v="2"/>
    <s v="Kansas"/>
    <n v="57"/>
    <s v="Winner"/>
    <n v="4"/>
    <x v="0"/>
  </r>
  <r>
    <x v="16"/>
    <x v="2"/>
    <n v="5"/>
    <s v="Mississippi State"/>
    <n v="73"/>
    <n v="2"/>
    <s v="Cincinnati"/>
    <n v="63"/>
    <s v="Winner"/>
    <n v="5"/>
    <x v="0"/>
  </r>
  <r>
    <x v="16"/>
    <x v="2"/>
    <n v="1"/>
    <s v="Kentucky"/>
    <n v="83"/>
    <n v="2"/>
    <s v="Wake Forest"/>
    <n v="63"/>
    <s v="Winner"/>
    <n v="1"/>
    <x v="0"/>
  </r>
  <r>
    <x v="16"/>
    <x v="2"/>
    <n v="1"/>
    <s v="Massachusetts"/>
    <n v="86"/>
    <n v="2"/>
    <s v="Georgetown"/>
    <n v="62"/>
    <s v="Winner"/>
    <n v="1"/>
    <x v="0"/>
  </r>
  <r>
    <x v="16"/>
    <x v="3"/>
    <n v="1"/>
    <s v="Connecticut"/>
    <n v="55"/>
    <n v="5"/>
    <s v="Mississippi State"/>
    <n v="60"/>
    <s v="Loser"/>
    <n v="5"/>
    <x v="1"/>
  </r>
  <r>
    <x v="16"/>
    <x v="3"/>
    <n v="3"/>
    <s v="Arizona"/>
    <n v="80"/>
    <n v="2"/>
    <s v="Kansas"/>
    <n v="83"/>
    <s v="Loser"/>
    <n v="2"/>
    <x v="1"/>
  </r>
  <r>
    <x v="16"/>
    <x v="3"/>
    <n v="8"/>
    <s v="Georgia"/>
    <n v="81"/>
    <n v="4"/>
    <s v="Syracuse"/>
    <n v="83"/>
    <s v="Loser"/>
    <n v="4"/>
    <x v="1"/>
  </r>
  <r>
    <x v="16"/>
    <x v="3"/>
    <n v="3"/>
    <s v="Georgia Tech"/>
    <n v="70"/>
    <n v="2"/>
    <s v="Cincinnati"/>
    <n v="87"/>
    <s v="Loser"/>
    <n v="2"/>
    <x v="1"/>
  </r>
  <r>
    <x v="16"/>
    <x v="3"/>
    <n v="1"/>
    <s v="Kentucky"/>
    <n v="101"/>
    <n v="4"/>
    <s v="Utah"/>
    <n v="70"/>
    <s v="Winner"/>
    <n v="1"/>
    <x v="0"/>
  </r>
  <r>
    <x v="16"/>
    <x v="3"/>
    <n v="6"/>
    <s v="Louisville"/>
    <n v="59"/>
    <n v="2"/>
    <s v="Wake Forest"/>
    <n v="60"/>
    <s v="Loser"/>
    <n v="2"/>
    <x v="1"/>
  </r>
  <r>
    <x v="16"/>
    <x v="3"/>
    <n v="1"/>
    <s v="Massachusetts"/>
    <n v="79"/>
    <n v="12"/>
    <s v="Arkansas"/>
    <n v="63"/>
    <s v="Winner"/>
    <n v="1"/>
    <x v="0"/>
  </r>
  <r>
    <x v="16"/>
    <x v="3"/>
    <n v="3"/>
    <s v="Texas Tech"/>
    <n v="90"/>
    <n v="2"/>
    <s v="Georgetown"/>
    <n v="98"/>
    <s v="Loser"/>
    <n v="2"/>
    <x v="1"/>
  </r>
  <r>
    <x v="16"/>
    <x v="4"/>
    <n v="7"/>
    <s v="Temple"/>
    <n v="65"/>
    <n v="2"/>
    <s v="Cincinnati"/>
    <n v="78"/>
    <s v="Loser"/>
    <n v="2"/>
    <x v="1"/>
  </r>
  <r>
    <x v="16"/>
    <x v="4"/>
    <n v="10"/>
    <s v="Santa Clara"/>
    <n v="51"/>
    <n v="2"/>
    <s v="Kansas"/>
    <n v="76"/>
    <s v="Loser"/>
    <n v="2"/>
    <x v="1"/>
  </r>
  <r>
    <x v="16"/>
    <x v="4"/>
    <n v="6"/>
    <s v="Iowa"/>
    <n v="73"/>
    <n v="3"/>
    <s v="Arizona"/>
    <n v="87"/>
    <s v="Loser"/>
    <n v="3"/>
    <x v="1"/>
  </r>
  <r>
    <x v="16"/>
    <x v="4"/>
    <n v="10"/>
    <s v="Texas"/>
    <n v="62"/>
    <n v="2"/>
    <s v="Wake Forest"/>
    <n v="65"/>
    <s v="Loser"/>
    <n v="2"/>
    <x v="1"/>
  </r>
  <r>
    <x v="16"/>
    <x v="4"/>
    <n v="11"/>
    <s v="Boston College"/>
    <n v="89"/>
    <n v="3"/>
    <s v="Georgia Tech"/>
    <n v="103"/>
    <s v="Loser"/>
    <n v="3"/>
    <x v="1"/>
  </r>
  <r>
    <x v="16"/>
    <x v="4"/>
    <n v="6"/>
    <s v="Louisville"/>
    <n v="68"/>
    <n v="3"/>
    <s v="Villanova"/>
    <n v="64"/>
    <s v="Winner"/>
    <n v="6"/>
    <x v="0"/>
  </r>
  <r>
    <x v="16"/>
    <x v="4"/>
    <n v="7"/>
    <s v="New Mexico"/>
    <n v="62"/>
    <n v="2"/>
    <s v="Georgetown"/>
    <n v="73"/>
    <s v="Loser"/>
    <n v="2"/>
    <x v="1"/>
  </r>
  <r>
    <x v="16"/>
    <x v="4"/>
    <n v="6"/>
    <s v="North Carolina"/>
    <n v="73"/>
    <n v="3"/>
    <s v="Texas Tech"/>
    <n v="92"/>
    <s v="Loser"/>
    <n v="3"/>
    <x v="1"/>
  </r>
  <r>
    <x v="16"/>
    <x v="4"/>
    <n v="1"/>
    <s v="Purdue"/>
    <n v="69"/>
    <n v="8"/>
    <s v="Georgia"/>
    <n v="76"/>
    <s v="Loser"/>
    <n v="8"/>
    <x v="1"/>
  </r>
  <r>
    <x v="16"/>
    <x v="4"/>
    <n v="5"/>
    <s v="Iowa State"/>
    <n v="67"/>
    <n v="4"/>
    <s v="Utah"/>
    <n v="73"/>
    <s v="Loser"/>
    <n v="4"/>
    <x v="1"/>
  </r>
  <r>
    <x v="16"/>
    <x v="4"/>
    <n v="1"/>
    <s v="Kentucky"/>
    <n v="84"/>
    <n v="9"/>
    <s v="Virginia Tech"/>
    <n v="60"/>
    <s v="Winner"/>
    <n v="1"/>
    <x v="0"/>
  </r>
  <r>
    <x v="16"/>
    <x v="4"/>
    <n v="12"/>
    <s v="Drexel"/>
    <n v="58"/>
    <n v="4"/>
    <s v="Syracuse"/>
    <n v="69"/>
    <s v="Loser"/>
    <n v="4"/>
    <x v="1"/>
  </r>
  <r>
    <x v="16"/>
    <x v="4"/>
    <n v="1"/>
    <s v="Massachusetts"/>
    <n v="79"/>
    <n v="9"/>
    <s v="Stanford"/>
    <n v="74"/>
    <s v="Winner"/>
    <n v="1"/>
    <x v="0"/>
  </r>
  <r>
    <x v="16"/>
    <x v="4"/>
    <n v="12"/>
    <s v="Arkansas"/>
    <n v="65"/>
    <n v="4"/>
    <s v="Marquette"/>
    <n v="56"/>
    <s v="Winner"/>
    <n v="12"/>
    <x v="0"/>
  </r>
  <r>
    <x v="16"/>
    <x v="4"/>
    <n v="5"/>
    <s v="Mississippi State"/>
    <n v="63"/>
    <n v="13"/>
    <s v="Princeton"/>
    <n v="41"/>
    <s v="Winner"/>
    <n v="5"/>
    <x v="0"/>
  </r>
  <r>
    <x v="16"/>
    <x v="4"/>
    <n v="1"/>
    <s v="Connecticut"/>
    <n v="95"/>
    <n v="9"/>
    <s v="Eastern Michigan"/>
    <n v="81"/>
    <s v="Winner"/>
    <n v="1"/>
    <x v="0"/>
  </r>
  <r>
    <x v="16"/>
    <x v="5"/>
    <n v="7"/>
    <s v="Michigan"/>
    <n v="76"/>
    <n v="10"/>
    <s v="Texas"/>
    <n v="80"/>
    <s v="Loser"/>
    <n v="10"/>
    <x v="1"/>
  </r>
  <r>
    <x v="16"/>
    <x v="5"/>
    <n v="6"/>
    <s v="Indiana"/>
    <n v="51"/>
    <n v="11"/>
    <s v="Boston College"/>
    <n v="64"/>
    <s v="Loser"/>
    <n v="11"/>
    <x v="1"/>
  </r>
  <r>
    <x v="16"/>
    <x v="5"/>
    <n v="3"/>
    <s v="Georgia Tech"/>
    <n v="90"/>
    <n v="14"/>
    <s v="Austin Peay"/>
    <n v="79"/>
    <s v="Winner"/>
    <n v="3"/>
    <x v="0"/>
  </r>
  <r>
    <x v="16"/>
    <x v="5"/>
    <n v="7"/>
    <s v="Temple"/>
    <n v="61"/>
    <n v="10"/>
    <s v="Oklahoma"/>
    <n v="43"/>
    <s v="Winner"/>
    <n v="7"/>
    <x v="0"/>
  </r>
  <r>
    <x v="16"/>
    <x v="5"/>
    <n v="2"/>
    <s v="Cincinnati"/>
    <n v="66"/>
    <n v="15"/>
    <s v="UNC Greensboro"/>
    <n v="61"/>
    <s v="Winner"/>
    <n v="2"/>
    <x v="0"/>
  </r>
  <r>
    <x v="16"/>
    <x v="5"/>
    <n v="6"/>
    <s v="Iowa"/>
    <n v="81"/>
    <n v="11"/>
    <s v="George Washington"/>
    <n v="79"/>
    <s v="Winner"/>
    <n v="6"/>
    <x v="0"/>
  </r>
  <r>
    <x v="16"/>
    <x v="5"/>
    <n v="3"/>
    <s v="Arizona"/>
    <n v="90"/>
    <n v="14"/>
    <s v="Valparaiso"/>
    <n v="51"/>
    <s v="Winner"/>
    <n v="3"/>
    <x v="0"/>
  </r>
  <r>
    <x v="16"/>
    <x v="5"/>
    <n v="7"/>
    <s v="Maryland"/>
    <n v="79"/>
    <n v="10"/>
    <s v="Santa Clara"/>
    <n v="91"/>
    <s v="Loser"/>
    <n v="10"/>
    <x v="1"/>
  </r>
  <r>
    <x v="16"/>
    <x v="5"/>
    <n v="2"/>
    <s v="Kansas"/>
    <n v="92"/>
    <n v="15"/>
    <s v="South Carolina State"/>
    <n v="54"/>
    <s v="Winner"/>
    <n v="2"/>
    <x v="0"/>
  </r>
  <r>
    <x v="16"/>
    <x v="5"/>
    <n v="2"/>
    <s v="Georgetown"/>
    <n v="93"/>
    <n v="15"/>
    <s v="Mississippi Valley State"/>
    <n v="56"/>
    <s v="Winner"/>
    <n v="2"/>
    <x v="0"/>
  </r>
  <r>
    <x v="16"/>
    <x v="5"/>
    <n v="6"/>
    <s v="North Carolina"/>
    <n v="83"/>
    <n v="11"/>
    <s v="New Orleans"/>
    <n v="62"/>
    <s v="Winner"/>
    <n v="6"/>
    <x v="0"/>
  </r>
  <r>
    <x v="16"/>
    <x v="5"/>
    <n v="3"/>
    <s v="Texas Tech"/>
    <n v="74"/>
    <n v="14"/>
    <s v="Northern Illinois"/>
    <n v="73"/>
    <s v="Winner"/>
    <n v="3"/>
    <x v="0"/>
  </r>
  <r>
    <x v="16"/>
    <x v="5"/>
    <n v="7"/>
    <s v="New Mexico"/>
    <n v="69"/>
    <n v="10"/>
    <s v="Kansas State"/>
    <n v="48"/>
    <s v="Winner"/>
    <n v="7"/>
    <x v="0"/>
  </r>
  <r>
    <x v="16"/>
    <x v="5"/>
    <n v="2"/>
    <s v="Wake Forest"/>
    <n v="62"/>
    <n v="15"/>
    <s v="Louisiana-Monroe"/>
    <n v="50"/>
    <s v="Winner"/>
    <n v="2"/>
    <x v="0"/>
  </r>
  <r>
    <x v="16"/>
    <x v="5"/>
    <n v="6"/>
    <s v="Louisville"/>
    <n v="82"/>
    <n v="11"/>
    <s v="Tulsa"/>
    <n v="80"/>
    <s v="Winner"/>
    <n v="6"/>
    <x v="0"/>
  </r>
  <r>
    <x v="16"/>
    <x v="5"/>
    <n v="3"/>
    <s v="Villanova"/>
    <n v="92"/>
    <n v="14"/>
    <s v="Portland"/>
    <n v="58"/>
    <s v="Winner"/>
    <n v="3"/>
    <x v="0"/>
  </r>
  <r>
    <x v="16"/>
    <x v="5"/>
    <n v="8"/>
    <s v="Duke"/>
    <n v="51"/>
    <n v="9"/>
    <s v="Eastern Michigan"/>
    <n v="58"/>
    <s v="Loser"/>
    <n v="9"/>
    <x v="1"/>
  </r>
  <r>
    <x v="16"/>
    <x v="5"/>
    <n v="4"/>
    <s v="Syracuse"/>
    <n v="88"/>
    <n v="13"/>
    <s v="Montana State"/>
    <n v="55"/>
    <s v="Winner"/>
    <n v="4"/>
    <x v="0"/>
  </r>
  <r>
    <x v="16"/>
    <x v="5"/>
    <n v="5"/>
    <s v="Memphis"/>
    <n v="63"/>
    <n v="12"/>
    <s v="Drexel"/>
    <n v="75"/>
    <s v="Loser"/>
    <n v="12"/>
    <x v="1"/>
  </r>
  <r>
    <x v="16"/>
    <x v="5"/>
    <n v="8"/>
    <s v="Georgia"/>
    <n v="81"/>
    <n v="9"/>
    <s v="Clemson"/>
    <n v="74"/>
    <s v="Winner"/>
    <n v="8"/>
    <x v="0"/>
  </r>
  <r>
    <x v="16"/>
    <x v="5"/>
    <n v="1"/>
    <s v="Purdue"/>
    <n v="73"/>
    <n v="16"/>
    <s v="Western Carolina"/>
    <n v="71"/>
    <s v="Winner"/>
    <n v="1"/>
    <x v="0"/>
  </r>
  <r>
    <x v="16"/>
    <x v="5"/>
    <n v="4"/>
    <s v="UCLA"/>
    <n v="41"/>
    <n v="13"/>
    <s v="Princeton"/>
    <n v="43"/>
    <s v="Loser"/>
    <n v="13"/>
    <x v="1"/>
  </r>
  <r>
    <x v="16"/>
    <x v="5"/>
    <n v="5"/>
    <s v="Mississippi State"/>
    <n v="58"/>
    <n v="12"/>
    <s v="Virginia Commonwealth"/>
    <n v="51"/>
    <s v="Winner"/>
    <n v="5"/>
    <x v="0"/>
  </r>
  <r>
    <x v="16"/>
    <x v="5"/>
    <n v="1"/>
    <s v="Connecticut"/>
    <n v="68"/>
    <n v="16"/>
    <s v="Colgate"/>
    <n v="59"/>
    <s v="Winner"/>
    <n v="1"/>
    <x v="0"/>
  </r>
  <r>
    <x v="16"/>
    <x v="5"/>
    <n v="1"/>
    <s v="Kentucky"/>
    <n v="110"/>
    <n v="16"/>
    <s v="San Jose State"/>
    <n v="72"/>
    <s v="Winner"/>
    <n v="1"/>
    <x v="0"/>
  </r>
  <r>
    <x v="16"/>
    <x v="5"/>
    <n v="4"/>
    <s v="Marquette"/>
    <n v="68"/>
    <n v="13"/>
    <s v="Monmouth"/>
    <n v="44"/>
    <s v="Winner"/>
    <n v="4"/>
    <x v="0"/>
  </r>
  <r>
    <x v="16"/>
    <x v="5"/>
    <n v="8"/>
    <s v="Wisconsin-Green Bay"/>
    <n v="48"/>
    <n v="9"/>
    <s v="Virginia Tech"/>
    <n v="61"/>
    <s v="Loser"/>
    <n v="9"/>
    <x v="1"/>
  </r>
  <r>
    <x v="16"/>
    <x v="5"/>
    <n v="5"/>
    <s v="Iowa State"/>
    <n v="74"/>
    <n v="12"/>
    <s v="California"/>
    <n v="64"/>
    <s v="Winner"/>
    <n v="5"/>
    <x v="0"/>
  </r>
  <r>
    <x v="16"/>
    <x v="5"/>
    <n v="5"/>
    <s v="Penn State"/>
    <n v="80"/>
    <n v="12"/>
    <s v="Arkansas"/>
    <n v="86"/>
    <s v="Loser"/>
    <n v="12"/>
    <x v="1"/>
  </r>
  <r>
    <x v="16"/>
    <x v="5"/>
    <n v="8"/>
    <s v="Bradley"/>
    <n v="58"/>
    <n v="9"/>
    <s v="Stanford"/>
    <n v="66"/>
    <s v="Loser"/>
    <n v="9"/>
    <x v="1"/>
  </r>
  <r>
    <x v="16"/>
    <x v="5"/>
    <n v="4"/>
    <s v="Utah"/>
    <n v="72"/>
    <n v="13"/>
    <s v="Canisius"/>
    <n v="43"/>
    <s v="Winner"/>
    <n v="4"/>
    <x v="0"/>
  </r>
  <r>
    <x v="16"/>
    <x v="5"/>
    <n v="1"/>
    <s v="Massachusetts"/>
    <n v="92"/>
    <n v="16"/>
    <s v="Central Florida"/>
    <n v="70"/>
    <s v="Winner"/>
    <n v="1"/>
    <x v="0"/>
  </r>
  <r>
    <x v="17"/>
    <x v="0"/>
    <n v="2"/>
    <s v="Arkansas"/>
    <n v="78"/>
    <n v="1"/>
    <s v="UCLA"/>
    <n v="89"/>
    <s v="Loser"/>
    <n v="1"/>
    <x v="1"/>
  </r>
  <r>
    <x v="17"/>
    <x v="1"/>
    <n v="4"/>
    <s v="Oklahoma State"/>
    <n v="61"/>
    <n v="1"/>
    <s v="UCLA"/>
    <n v="74"/>
    <s v="Loser"/>
    <n v="1"/>
    <x v="1"/>
  </r>
  <r>
    <x v="17"/>
    <x v="1"/>
    <n v="2"/>
    <s v="Arkansas"/>
    <n v="75"/>
    <n v="2"/>
    <s v="North Carolina"/>
    <n v="68"/>
    <s v="Winner"/>
    <n v="2"/>
    <x v="0"/>
  </r>
  <r>
    <x v="17"/>
    <x v="2"/>
    <n v="4"/>
    <s v="Oklahoma State"/>
    <n v="68"/>
    <n v="2"/>
    <s v="Massachusetts"/>
    <n v="54"/>
    <s v="Winner"/>
    <n v="4"/>
    <x v="0"/>
  </r>
  <r>
    <x v="17"/>
    <x v="2"/>
    <n v="4"/>
    <s v="Virginia"/>
    <n v="61"/>
    <n v="2"/>
    <s v="Arkansas"/>
    <n v="68"/>
    <s v="Loser"/>
    <n v="2"/>
    <x v="1"/>
  </r>
  <r>
    <x v="17"/>
    <x v="2"/>
    <n v="1"/>
    <s v="Kentucky"/>
    <n v="61"/>
    <n v="2"/>
    <s v="North Carolina"/>
    <n v="74"/>
    <s v="Loser"/>
    <n v="2"/>
    <x v="1"/>
  </r>
  <r>
    <x v="17"/>
    <x v="2"/>
    <n v="1"/>
    <s v="UCLA"/>
    <n v="102"/>
    <n v="2"/>
    <s v="Connecticut"/>
    <n v="96"/>
    <s v="Winner"/>
    <n v="1"/>
    <x v="0"/>
  </r>
  <r>
    <x v="17"/>
    <x v="3"/>
    <n v="1"/>
    <s v="Kansas"/>
    <n v="58"/>
    <n v="4"/>
    <s v="Virginia"/>
    <n v="67"/>
    <s v="Loser"/>
    <n v="4"/>
    <x v="1"/>
  </r>
  <r>
    <x v="17"/>
    <x v="3"/>
    <n v="1"/>
    <s v="Wake Forest"/>
    <n v="66"/>
    <n v="4"/>
    <s v="Oklahoma State"/>
    <n v="71"/>
    <s v="Loser"/>
    <n v="4"/>
    <x v="1"/>
  </r>
  <r>
    <x v="17"/>
    <x v="3"/>
    <n v="6"/>
    <s v="Memphis"/>
    <n v="91"/>
    <n v="2"/>
    <s v="Arkansas"/>
    <n v="96"/>
    <s v="Loser"/>
    <n v="2"/>
    <x v="1"/>
  </r>
  <r>
    <x v="17"/>
    <x v="3"/>
    <n v="6"/>
    <s v="Tulsa"/>
    <n v="51"/>
    <n v="2"/>
    <s v="Massachusetts"/>
    <n v="76"/>
    <s v="Loser"/>
    <n v="2"/>
    <x v="1"/>
  </r>
  <r>
    <x v="17"/>
    <x v="3"/>
    <n v="3"/>
    <s v="Maryland"/>
    <n v="89"/>
    <n v="2"/>
    <s v="Connecticut"/>
    <n v="99"/>
    <s v="Loser"/>
    <n v="2"/>
    <x v="1"/>
  </r>
  <r>
    <x v="17"/>
    <x v="3"/>
    <n v="6"/>
    <s v="Georgetown"/>
    <n v="64"/>
    <n v="2"/>
    <s v="North Carolina"/>
    <n v="74"/>
    <s v="Loser"/>
    <n v="2"/>
    <x v="1"/>
  </r>
  <r>
    <x v="17"/>
    <x v="3"/>
    <n v="1"/>
    <s v="UCLA"/>
    <n v="86"/>
    <n v="5"/>
    <s v="Mississippi State"/>
    <n v="67"/>
    <s v="Winner"/>
    <n v="1"/>
    <x v="0"/>
  </r>
  <r>
    <x v="17"/>
    <x v="3"/>
    <n v="1"/>
    <s v="Kentucky"/>
    <n v="97"/>
    <n v="5"/>
    <s v="Arizona State"/>
    <n v="73"/>
    <s v="Winner"/>
    <n v="1"/>
    <x v="0"/>
  </r>
  <r>
    <x v="17"/>
    <x v="4"/>
    <n v="1"/>
    <s v="UCLA"/>
    <n v="75"/>
    <n v="8"/>
    <s v="Missouri"/>
    <n v="74"/>
    <s v="Winner"/>
    <n v="1"/>
    <x v="0"/>
  </r>
  <r>
    <x v="17"/>
    <x v="4"/>
    <n v="6"/>
    <s v="Georgetown"/>
    <n v="53"/>
    <n v="14"/>
    <s v="Weber State"/>
    <n v="51"/>
    <s v="Winner"/>
    <n v="6"/>
    <x v="0"/>
  </r>
  <r>
    <x v="17"/>
    <x v="4"/>
    <n v="6"/>
    <s v="Memphis"/>
    <n v="75"/>
    <n v="3"/>
    <s v="Purdue"/>
    <n v="73"/>
    <s v="Winner"/>
    <n v="6"/>
    <x v="0"/>
  </r>
  <r>
    <x v="17"/>
    <x v="4"/>
    <n v="10"/>
    <s v="Stanford"/>
    <n v="53"/>
    <n v="2"/>
    <s v="Massachusetts"/>
    <n v="75"/>
    <s v="Loser"/>
    <n v="2"/>
    <x v="1"/>
  </r>
  <r>
    <x v="17"/>
    <x v="4"/>
    <n v="7"/>
    <s v="Syracuse"/>
    <n v="94"/>
    <n v="2"/>
    <s v="Arkansas"/>
    <n v="96"/>
    <s v="Loser"/>
    <n v="2"/>
    <x v="1"/>
  </r>
  <r>
    <x v="17"/>
    <x v="4"/>
    <n v="5"/>
    <s v="Mississippi State"/>
    <n v="78"/>
    <n v="4"/>
    <s v="Utah"/>
    <n v="64"/>
    <s v="Winner"/>
    <n v="5"/>
    <x v="0"/>
  </r>
  <r>
    <x v="17"/>
    <x v="4"/>
    <n v="6"/>
    <s v="Tulsa"/>
    <n v="64"/>
    <n v="14"/>
    <s v="Old Dominion"/>
    <n v="52"/>
    <s v="Winner"/>
    <n v="6"/>
    <x v="0"/>
  </r>
  <r>
    <x v="17"/>
    <x v="4"/>
    <n v="7"/>
    <s v="Iowa State"/>
    <n v="51"/>
    <n v="2"/>
    <s v="North Carolina"/>
    <n v="73"/>
    <s v="Loser"/>
    <n v="2"/>
    <x v="1"/>
  </r>
  <r>
    <x v="17"/>
    <x v="4"/>
    <n v="5"/>
    <s v="Alabama"/>
    <n v="52"/>
    <n v="4"/>
    <s v="Oklahoma State"/>
    <n v="66"/>
    <s v="Loser"/>
    <n v="4"/>
    <x v="1"/>
  </r>
  <r>
    <x v="17"/>
    <x v="4"/>
    <n v="1"/>
    <s v="Kentucky"/>
    <n v="82"/>
    <n v="9"/>
    <s v="Tulane"/>
    <n v="60"/>
    <s v="Winner"/>
    <n v="1"/>
    <x v="0"/>
  </r>
  <r>
    <x v="17"/>
    <x v="4"/>
    <n v="1"/>
    <s v="Kansas"/>
    <n v="75"/>
    <n v="8"/>
    <s v="Western Kentucky"/>
    <n v="70"/>
    <s v="Winner"/>
    <n v="1"/>
    <x v="0"/>
  </r>
  <r>
    <x v="17"/>
    <x v="4"/>
    <n v="12"/>
    <s v="Miami (Ohio)"/>
    <n v="54"/>
    <n v="4"/>
    <s v="Virginia"/>
    <n v="60"/>
    <s v="Loser"/>
    <n v="4"/>
    <x v="1"/>
  </r>
  <r>
    <x v="17"/>
    <x v="4"/>
    <n v="1"/>
    <s v="Wake Forest"/>
    <n v="64"/>
    <n v="9"/>
    <s v="St. Louis"/>
    <n v="59"/>
    <s v="Winner"/>
    <n v="1"/>
    <x v="0"/>
  </r>
  <r>
    <x v="17"/>
    <x v="4"/>
    <n v="5"/>
    <s v="Arizona State"/>
    <n v="64"/>
    <n v="13"/>
    <s v="Manhattan"/>
    <n v="54"/>
    <s v="Winner"/>
    <n v="5"/>
    <x v="0"/>
  </r>
  <r>
    <x v="17"/>
    <x v="4"/>
    <n v="7"/>
    <s v="Cincinnati"/>
    <n v="91"/>
    <n v="2"/>
    <s v="Connecticut"/>
    <n v="96"/>
    <s v="Loser"/>
    <n v="2"/>
    <x v="1"/>
  </r>
  <r>
    <x v="17"/>
    <x v="4"/>
    <n v="11"/>
    <s v="Texas"/>
    <n v="68"/>
    <n v="3"/>
    <s v="Maryland"/>
    <n v="82"/>
    <s v="Loser"/>
    <n v="3"/>
    <x v="1"/>
  </r>
  <r>
    <x v="17"/>
    <x v="5"/>
    <n v="3"/>
    <s v="Michigan State"/>
    <n v="72"/>
    <n v="14"/>
    <s v="Weber State"/>
    <n v="79"/>
    <s v="Loser"/>
    <n v="14"/>
    <x v="1"/>
  </r>
  <r>
    <x v="17"/>
    <x v="5"/>
    <n v="6"/>
    <s v="Georgetown"/>
    <n v="68"/>
    <n v="11"/>
    <s v="Xavier"/>
    <n v="63"/>
    <s v="Winner"/>
    <n v="6"/>
    <x v="0"/>
  </r>
  <r>
    <x v="17"/>
    <x v="5"/>
    <n v="2"/>
    <s v="Arkansas"/>
    <n v="79"/>
    <n v="15"/>
    <s v="Texas Southern"/>
    <n v="78"/>
    <s v="Winner"/>
    <n v="2"/>
    <x v="0"/>
  </r>
  <r>
    <x v="17"/>
    <x v="5"/>
    <n v="7"/>
    <s v="Syracuse"/>
    <n v="96"/>
    <n v="10"/>
    <s v="Southern Illinois"/>
    <n v="92"/>
    <s v="Winner"/>
    <n v="7"/>
    <x v="0"/>
  </r>
  <r>
    <x v="17"/>
    <x v="5"/>
    <n v="3"/>
    <s v="Purdue"/>
    <n v="49"/>
    <n v="14"/>
    <s v="Wisconsin-Green Bay"/>
    <n v="48"/>
    <s v="Winner"/>
    <n v="3"/>
    <x v="0"/>
  </r>
  <r>
    <x v="17"/>
    <x v="5"/>
    <n v="6"/>
    <s v="Memphis"/>
    <n v="77"/>
    <n v="11"/>
    <s v="Louisville"/>
    <n v="56"/>
    <s v="Winner"/>
    <n v="6"/>
    <x v="0"/>
  </r>
  <r>
    <x v="17"/>
    <x v="5"/>
    <n v="4"/>
    <s v="Utah"/>
    <n v="76"/>
    <n v="13"/>
    <s v="Long Beach State"/>
    <n v="64"/>
    <s v="Winner"/>
    <n v="4"/>
    <x v="0"/>
  </r>
  <r>
    <x v="17"/>
    <x v="5"/>
    <n v="5"/>
    <s v="Mississippi State"/>
    <n v="65"/>
    <n v="12"/>
    <s v="Santa Clara"/>
    <n v="60"/>
    <s v="Winner"/>
    <n v="5"/>
    <x v="0"/>
  </r>
  <r>
    <x v="17"/>
    <x v="5"/>
    <n v="8"/>
    <s v="Missouri"/>
    <n v="65"/>
    <n v="9"/>
    <s v="Indiana"/>
    <n v="60"/>
    <s v="Winner"/>
    <n v="8"/>
    <x v="0"/>
  </r>
  <r>
    <x v="17"/>
    <x v="5"/>
    <n v="1"/>
    <s v="UCLA"/>
    <n v="92"/>
    <n v="16"/>
    <s v="Florida International"/>
    <n v="56"/>
    <s v="Winner"/>
    <n v="1"/>
    <x v="0"/>
  </r>
  <r>
    <x v="17"/>
    <x v="5"/>
    <n v="2"/>
    <s v="Massachusetts"/>
    <n v="68"/>
    <n v="15"/>
    <s v="St. Peter's"/>
    <n v="51"/>
    <s v="Winner"/>
    <n v="2"/>
    <x v="0"/>
  </r>
  <r>
    <x v="17"/>
    <x v="5"/>
    <n v="7"/>
    <s v="Charlotte"/>
    <n v="68"/>
    <n v="10"/>
    <s v="Stanford"/>
    <n v="70"/>
    <s v="Loser"/>
    <n v="10"/>
    <x v="1"/>
  </r>
  <r>
    <x v="17"/>
    <x v="5"/>
    <n v="3"/>
    <s v="Villanova"/>
    <n v="81"/>
    <n v="14"/>
    <s v="Old Dominion"/>
    <n v="89"/>
    <s v="Loser"/>
    <n v="14"/>
    <x v="1"/>
  </r>
  <r>
    <x v="17"/>
    <x v="5"/>
    <n v="6"/>
    <s v="Tulsa"/>
    <n v="68"/>
    <n v="11"/>
    <s v="Illinois"/>
    <n v="62"/>
    <s v="Winner"/>
    <n v="6"/>
    <x v="0"/>
  </r>
  <r>
    <x v="17"/>
    <x v="5"/>
    <n v="2"/>
    <s v="North Carolina"/>
    <n v="80"/>
    <n v="15"/>
    <s v="Murray St."/>
    <n v="70"/>
    <s v="Winner"/>
    <n v="2"/>
    <x v="0"/>
  </r>
  <r>
    <x v="17"/>
    <x v="5"/>
    <n v="7"/>
    <s v="Iowa State"/>
    <n v="64"/>
    <n v="10"/>
    <s v="Florida"/>
    <n v="61"/>
    <s v="Winner"/>
    <n v="7"/>
    <x v="0"/>
  </r>
  <r>
    <x v="17"/>
    <x v="5"/>
    <n v="5"/>
    <s v="Alabama"/>
    <n v="91"/>
    <n v="12"/>
    <s v="Penn"/>
    <n v="85"/>
    <s v="Winner"/>
    <n v="5"/>
    <x v="0"/>
  </r>
  <r>
    <x v="17"/>
    <x v="5"/>
    <n v="8"/>
    <s v="Minnesota"/>
    <n v="61"/>
    <n v="9"/>
    <s v="St. Louis"/>
    <n v="64"/>
    <s v="Loser"/>
    <n v="9"/>
    <x v="1"/>
  </r>
  <r>
    <x v="17"/>
    <x v="5"/>
    <n v="5"/>
    <s v="Arizona"/>
    <n v="62"/>
    <n v="12"/>
    <s v="Miami (Ohio)"/>
    <n v="71"/>
    <s v="Loser"/>
    <n v="12"/>
    <x v="1"/>
  </r>
  <r>
    <x v="17"/>
    <x v="5"/>
    <n v="4"/>
    <s v="Virginia"/>
    <n v="96"/>
    <n v="13"/>
    <s v="Nicholls State"/>
    <n v="72"/>
    <s v="Winner"/>
    <n v="4"/>
    <x v="0"/>
  </r>
  <r>
    <x v="17"/>
    <x v="5"/>
    <n v="4"/>
    <s v="Oklahoma"/>
    <n v="67"/>
    <n v="13"/>
    <s v="Manhattan"/>
    <n v="77"/>
    <s v="Loser"/>
    <n v="13"/>
    <x v="1"/>
  </r>
  <r>
    <x v="17"/>
    <x v="5"/>
    <n v="5"/>
    <s v="Arizona State"/>
    <n v="81"/>
    <n v="12"/>
    <s v="Ball State"/>
    <n v="66"/>
    <s v="Winner"/>
    <n v="5"/>
    <x v="0"/>
  </r>
  <r>
    <x v="17"/>
    <x v="5"/>
    <n v="8"/>
    <s v="Brigham Young"/>
    <n v="70"/>
    <n v="9"/>
    <s v="Tulane"/>
    <n v="76"/>
    <s v="Loser"/>
    <n v="9"/>
    <x v="1"/>
  </r>
  <r>
    <x v="17"/>
    <x v="5"/>
    <n v="1"/>
    <s v="Kentucky"/>
    <n v="113"/>
    <n v="16"/>
    <s v="Mount St. Mary's"/>
    <n v="67"/>
    <s v="Winner"/>
    <n v="1"/>
    <x v="0"/>
  </r>
  <r>
    <x v="17"/>
    <x v="5"/>
    <n v="1"/>
    <s v="Wake Forest"/>
    <n v="79"/>
    <n v="16"/>
    <s v="North Carolina A&amp;T"/>
    <n v="47"/>
    <s v="Winner"/>
    <n v="1"/>
    <x v="0"/>
  </r>
  <r>
    <x v="17"/>
    <x v="5"/>
    <n v="4"/>
    <s v="Oklahoma State"/>
    <n v="73"/>
    <n v="13"/>
    <s v="Drexel"/>
    <n v="49"/>
    <s v="Winner"/>
    <n v="4"/>
    <x v="0"/>
  </r>
  <r>
    <x v="17"/>
    <x v="5"/>
    <n v="6"/>
    <s v="Oregon"/>
    <n v="73"/>
    <n v="11"/>
    <s v="Texas"/>
    <n v="90"/>
    <s v="Loser"/>
    <n v="11"/>
    <x v="1"/>
  </r>
  <r>
    <x v="17"/>
    <x v="5"/>
    <n v="1"/>
    <s v="Kansas"/>
    <n v="82"/>
    <n v="16"/>
    <s v="Colgate"/>
    <n v="68"/>
    <s v="Winner"/>
    <n v="1"/>
    <x v="0"/>
  </r>
  <r>
    <x v="17"/>
    <x v="5"/>
    <n v="8"/>
    <s v="Western Kentucky"/>
    <n v="82"/>
    <n v="9"/>
    <s v="Michigan"/>
    <n v="76"/>
    <s v="Winner"/>
    <n v="8"/>
    <x v="0"/>
  </r>
  <r>
    <x v="17"/>
    <x v="5"/>
    <n v="3"/>
    <s v="Maryland"/>
    <n v="87"/>
    <n v="14"/>
    <s v="Gonzaga"/>
    <n v="63"/>
    <s v="Winner"/>
    <n v="3"/>
    <x v="0"/>
  </r>
  <r>
    <x v="17"/>
    <x v="5"/>
    <n v="7"/>
    <s v="Cincinnati"/>
    <n v="77"/>
    <n v="10"/>
    <s v="Temple"/>
    <n v="71"/>
    <s v="Winner"/>
    <n v="7"/>
    <x v="0"/>
  </r>
  <r>
    <x v="17"/>
    <x v="5"/>
    <n v="2"/>
    <s v="Connecticut"/>
    <n v="100"/>
    <n v="15"/>
    <s v="Chattanooga"/>
    <n v="71"/>
    <s v="Winner"/>
    <n v="2"/>
    <x v="0"/>
  </r>
  <r>
    <x v="18"/>
    <x v="0"/>
    <n v="1"/>
    <s v="Arkansas"/>
    <n v="76"/>
    <n v="2"/>
    <s v="Duke"/>
    <n v="72"/>
    <s v="Winner"/>
    <n v="1"/>
    <x v="0"/>
  </r>
  <r>
    <x v="18"/>
    <x v="1"/>
    <n v="2"/>
    <s v="Arizona"/>
    <n v="82"/>
    <n v="1"/>
    <s v="Arkansas"/>
    <n v="91"/>
    <s v="Loser"/>
    <n v="1"/>
    <x v="1"/>
  </r>
  <r>
    <x v="18"/>
    <x v="1"/>
    <n v="3"/>
    <s v="Florida"/>
    <n v="65"/>
    <n v="2"/>
    <s v="Duke"/>
    <n v="70"/>
    <s v="Loser"/>
    <n v="2"/>
    <x v="1"/>
  </r>
  <r>
    <x v="18"/>
    <x v="2"/>
    <n v="1"/>
    <s v="Arkansas"/>
    <n v="76"/>
    <n v="3"/>
    <s v="Michigan"/>
    <n v="68"/>
    <s v="Winner"/>
    <n v="1"/>
    <x v="0"/>
  </r>
  <r>
    <x v="18"/>
    <x v="2"/>
    <n v="9"/>
    <s v="Boston College"/>
    <n v="66"/>
    <n v="3"/>
    <s v="Florida"/>
    <n v="74"/>
    <s v="Loser"/>
    <n v="3"/>
    <x v="1"/>
  </r>
  <r>
    <x v="18"/>
    <x v="2"/>
    <n v="1"/>
    <s v="Missouri"/>
    <n v="72"/>
    <n v="2"/>
    <s v="Arizona"/>
    <n v="92"/>
    <s v="Loser"/>
    <n v="2"/>
    <x v="1"/>
  </r>
  <r>
    <x v="18"/>
    <x v="2"/>
    <n v="1"/>
    <s v="Purdue"/>
    <n v="60"/>
    <n v="2"/>
    <s v="Duke"/>
    <n v="69"/>
    <s v="Loser"/>
    <n v="2"/>
    <x v="1"/>
  </r>
  <r>
    <x v="18"/>
    <x v="3"/>
    <n v="9"/>
    <s v="Boston College"/>
    <n v="77"/>
    <n v="5"/>
    <s v="Indiana"/>
    <n v="68"/>
    <s v="Winner"/>
    <n v="9"/>
    <x v="0"/>
  </r>
  <r>
    <x v="18"/>
    <x v="3"/>
    <n v="3"/>
    <s v="Florida"/>
    <n v="69"/>
    <n v="2"/>
    <s v="Connecticut"/>
    <n v="60"/>
    <s v="Winner"/>
    <n v="3"/>
    <x v="0"/>
  </r>
  <r>
    <x v="18"/>
    <x v="3"/>
    <n v="1"/>
    <s v="Arkansas"/>
    <n v="103"/>
    <n v="12"/>
    <s v="Tulsa"/>
    <n v="84"/>
    <s v="Winner"/>
    <n v="1"/>
    <x v="0"/>
  </r>
  <r>
    <x v="18"/>
    <x v="3"/>
    <n v="3"/>
    <s v="Michigan"/>
    <n v="78"/>
    <n v="10"/>
    <s v="Maryland"/>
    <n v="71"/>
    <s v="Winner"/>
    <n v="3"/>
    <x v="0"/>
  </r>
  <r>
    <x v="18"/>
    <x v="3"/>
    <n v="1"/>
    <s v="Purdue"/>
    <n v="83"/>
    <n v="4"/>
    <s v="Kansas"/>
    <n v="78"/>
    <s v="Winner"/>
    <n v="1"/>
    <x v="0"/>
  </r>
  <r>
    <x v="18"/>
    <x v="3"/>
    <n v="3"/>
    <s v="Louisville"/>
    <n v="70"/>
    <n v="2"/>
    <s v="Arizona"/>
    <n v="82"/>
    <s v="Loser"/>
    <n v="2"/>
    <x v="1"/>
  </r>
  <r>
    <x v="18"/>
    <x v="3"/>
    <n v="1"/>
    <s v="Missouri"/>
    <n v="98"/>
    <n v="4"/>
    <s v="Syracuse"/>
    <n v="88"/>
    <s v="Winner"/>
    <n v="1"/>
    <x v="0"/>
  </r>
  <r>
    <x v="18"/>
    <x v="3"/>
    <n v="6"/>
    <s v="Marquette"/>
    <n v="49"/>
    <n v="2"/>
    <s v="Duke"/>
    <n v="59"/>
    <s v="Loser"/>
    <n v="2"/>
    <x v="1"/>
  </r>
  <r>
    <x v="18"/>
    <x v="4"/>
    <n v="12"/>
    <s v="Tulsa"/>
    <n v="82"/>
    <n v="4"/>
    <s v="Oklahoma State"/>
    <n v="80"/>
    <s v="Winner"/>
    <n v="12"/>
    <x v="0"/>
  </r>
  <r>
    <x v="18"/>
    <x v="4"/>
    <n v="7"/>
    <s v="Michigan State"/>
    <n v="74"/>
    <n v="2"/>
    <s v="Duke"/>
    <n v="85"/>
    <s v="Loser"/>
    <n v="2"/>
    <x v="1"/>
  </r>
  <r>
    <x v="18"/>
    <x v="4"/>
    <n v="6"/>
    <s v="Minnesota"/>
    <n v="55"/>
    <n v="3"/>
    <s v="Louisville"/>
    <n v="60"/>
    <s v="Loser"/>
    <n v="3"/>
    <x v="1"/>
  </r>
  <r>
    <x v="18"/>
    <x v="4"/>
    <n v="5"/>
    <s v="Indiana"/>
    <n v="67"/>
    <n v="4"/>
    <s v="Temple"/>
    <n v="58"/>
    <s v="Winner"/>
    <n v="5"/>
    <x v="0"/>
  </r>
  <r>
    <x v="18"/>
    <x v="4"/>
    <n v="1"/>
    <s v="North Carolina"/>
    <n v="72"/>
    <n v="9"/>
    <s v="Boston College"/>
    <n v="75"/>
    <s v="Loser"/>
    <n v="9"/>
    <x v="1"/>
  </r>
  <r>
    <x v="18"/>
    <x v="4"/>
    <n v="1"/>
    <s v="Arkansas"/>
    <n v="85"/>
    <n v="9"/>
    <s v="Georgetown"/>
    <n v="73"/>
    <s v="Winner"/>
    <n v="1"/>
    <x v="0"/>
  </r>
  <r>
    <x v="18"/>
    <x v="4"/>
    <n v="7"/>
    <s v="Virginia"/>
    <n v="58"/>
    <n v="2"/>
    <s v="Arizona"/>
    <n v="71"/>
    <s v="Loser"/>
    <n v="2"/>
    <x v="1"/>
  </r>
  <r>
    <x v="18"/>
    <x v="4"/>
    <n v="6"/>
    <s v="Marquette"/>
    <n v="75"/>
    <n v="3"/>
    <s v="Kentucky"/>
    <n v="63"/>
    <s v="Winner"/>
    <n v="6"/>
    <x v="0"/>
  </r>
  <r>
    <x v="18"/>
    <x v="4"/>
    <n v="6"/>
    <s v="Texas"/>
    <n v="79"/>
    <n v="3"/>
    <s v="Michigan"/>
    <n v="84"/>
    <s v="Loser"/>
    <n v="3"/>
    <x v="1"/>
  </r>
  <r>
    <x v="18"/>
    <x v="4"/>
    <n v="12"/>
    <s v="Wisconsin-Green Bay"/>
    <n v="59"/>
    <n v="4"/>
    <s v="Syracuse"/>
    <n v="64"/>
    <s v="Loser"/>
    <n v="4"/>
    <x v="1"/>
  </r>
  <r>
    <x v="18"/>
    <x v="4"/>
    <n v="10"/>
    <s v="Maryland"/>
    <n v="95"/>
    <n v="2"/>
    <s v="Massachusetts"/>
    <n v="87"/>
    <s v="Winner"/>
    <n v="10"/>
    <x v="0"/>
  </r>
  <r>
    <x v="18"/>
    <x v="4"/>
    <n v="1"/>
    <s v="Missouri"/>
    <n v="109"/>
    <n v="9"/>
    <s v="Wisconsin"/>
    <n v="96"/>
    <s v="Winner"/>
    <n v="1"/>
    <x v="0"/>
  </r>
  <r>
    <x v="18"/>
    <x v="4"/>
    <n v="11"/>
    <s v="Penn"/>
    <n v="58"/>
    <n v="3"/>
    <s v="Florida"/>
    <n v="70"/>
    <s v="Loser"/>
    <n v="3"/>
    <x v="1"/>
  </r>
  <r>
    <x v="18"/>
    <x v="4"/>
    <n v="10"/>
    <s v="George Washington"/>
    <n v="63"/>
    <n v="2"/>
    <s v="Connecticut"/>
    <n v="75"/>
    <s v="Loser"/>
    <n v="2"/>
    <x v="1"/>
  </r>
  <r>
    <x v="18"/>
    <x v="4"/>
    <n v="1"/>
    <s v="Purdue"/>
    <n v="83"/>
    <n v="9"/>
    <s v="Alabama"/>
    <n v="73"/>
    <s v="Winner"/>
    <n v="1"/>
    <x v="0"/>
  </r>
  <r>
    <x v="18"/>
    <x v="4"/>
    <n v="5"/>
    <s v="Wake Forest"/>
    <n v="58"/>
    <n v="4"/>
    <s v="Kansas"/>
    <n v="69"/>
    <s v="Loser"/>
    <n v="4"/>
    <x v="1"/>
  </r>
  <r>
    <x v="18"/>
    <x v="5"/>
    <n v="4"/>
    <s v="Temple"/>
    <n v="61"/>
    <n v="13"/>
    <s v="Drexel"/>
    <n v="39"/>
    <s v="Winner"/>
    <n v="4"/>
    <x v="0"/>
  </r>
  <r>
    <x v="18"/>
    <x v="5"/>
    <n v="7"/>
    <s v="Virginia"/>
    <n v="57"/>
    <n v="10"/>
    <s v="New Mexico"/>
    <n v="54"/>
    <s v="Winner"/>
    <n v="7"/>
    <x v="0"/>
  </r>
  <r>
    <x v="18"/>
    <x v="5"/>
    <n v="4"/>
    <s v="Oklahoma State"/>
    <n v="65"/>
    <n v="13"/>
    <s v="New Mexico State"/>
    <n v="55"/>
    <s v="Winner"/>
    <n v="4"/>
    <x v="0"/>
  </r>
  <r>
    <x v="18"/>
    <x v="5"/>
    <n v="2"/>
    <s v="Arizona"/>
    <n v="81"/>
    <n v="15"/>
    <s v="Loyola (Md.)"/>
    <n v="55"/>
    <s v="Winner"/>
    <n v="2"/>
    <x v="0"/>
  </r>
  <r>
    <x v="18"/>
    <x v="5"/>
    <n v="1"/>
    <s v="Arkansas"/>
    <n v="94"/>
    <n v="16"/>
    <s v="North Carolina A&amp;T"/>
    <n v="79"/>
    <s v="Winner"/>
    <n v="1"/>
    <x v="0"/>
  </r>
  <r>
    <x v="18"/>
    <x v="5"/>
    <n v="8"/>
    <s v="Illinois"/>
    <n v="77"/>
    <n v="9"/>
    <s v="Georgetown"/>
    <n v="84"/>
    <s v="Loser"/>
    <n v="9"/>
    <x v="1"/>
  </r>
  <r>
    <x v="18"/>
    <x v="5"/>
    <n v="5"/>
    <s v="UCLA"/>
    <n v="102"/>
    <n v="12"/>
    <s v="Tulsa"/>
    <n v="112"/>
    <s v="Loser"/>
    <n v="12"/>
    <x v="1"/>
  </r>
  <r>
    <x v="18"/>
    <x v="5"/>
    <n v="6"/>
    <s v="Minnesota"/>
    <n v="74"/>
    <n v="11"/>
    <s v="Southern Illinois"/>
    <n v="60"/>
    <s v="Winner"/>
    <n v="6"/>
    <x v="0"/>
  </r>
  <r>
    <x v="18"/>
    <x v="5"/>
    <n v="1"/>
    <s v="North Carolina"/>
    <n v="71"/>
    <n v="16"/>
    <s v="Liberty"/>
    <n v="51"/>
    <s v="Winner"/>
    <n v="1"/>
    <x v="0"/>
  </r>
  <r>
    <x v="18"/>
    <x v="5"/>
    <n v="8"/>
    <s v="Washington State"/>
    <n v="64"/>
    <n v="9"/>
    <s v="Boston College"/>
    <n v="67"/>
    <s v="Loser"/>
    <n v="9"/>
    <x v="1"/>
  </r>
  <r>
    <x v="18"/>
    <x v="5"/>
    <n v="5"/>
    <s v="Indiana"/>
    <n v="84"/>
    <n v="12"/>
    <s v="Ohio"/>
    <n v="72"/>
    <s v="Winner"/>
    <n v="5"/>
    <x v="0"/>
  </r>
  <r>
    <x v="18"/>
    <x v="5"/>
    <n v="6"/>
    <s v="Marquette"/>
    <n v="81"/>
    <n v="11"/>
    <s v="Louisiana-Lafayette"/>
    <n v="59"/>
    <s v="Winner"/>
    <n v="6"/>
    <x v="0"/>
  </r>
  <r>
    <x v="18"/>
    <x v="5"/>
    <n v="3"/>
    <s v="Kentucky"/>
    <n v="83"/>
    <n v="14"/>
    <s v="Tennessee State"/>
    <n v="70"/>
    <s v="Winner"/>
    <n v="3"/>
    <x v="0"/>
  </r>
  <r>
    <x v="18"/>
    <x v="5"/>
    <n v="7"/>
    <s v="Michigan State"/>
    <n v="84"/>
    <n v="10"/>
    <s v="Seton Hall"/>
    <n v="73"/>
    <s v="Winner"/>
    <n v="7"/>
    <x v="0"/>
  </r>
  <r>
    <x v="18"/>
    <x v="5"/>
    <n v="2"/>
    <s v="Duke"/>
    <n v="82"/>
    <n v="15"/>
    <s v="Texas Southern"/>
    <n v="70"/>
    <s v="Winner"/>
    <n v="2"/>
    <x v="0"/>
  </r>
  <r>
    <x v="18"/>
    <x v="5"/>
    <n v="3"/>
    <s v="Louisville"/>
    <n v="67"/>
    <n v="14"/>
    <s v="Boise State"/>
    <n v="58"/>
    <s v="Winner"/>
    <n v="3"/>
    <x v="0"/>
  </r>
  <r>
    <x v="18"/>
    <x v="5"/>
    <n v="8"/>
    <s v="Providence"/>
    <n v="70"/>
    <n v="9"/>
    <s v="Alabama"/>
    <n v="76"/>
    <s v="Loser"/>
    <n v="9"/>
    <x v="1"/>
  </r>
  <r>
    <x v="18"/>
    <x v="5"/>
    <n v="1"/>
    <s v="Missouri"/>
    <n v="76"/>
    <n v="16"/>
    <s v="Navy"/>
    <n v="53"/>
    <s v="Winner"/>
    <n v="1"/>
    <x v="0"/>
  </r>
  <r>
    <x v="18"/>
    <x v="5"/>
    <n v="6"/>
    <s v="Texas"/>
    <n v="91"/>
    <n v="11"/>
    <s v="Western Kentucky"/>
    <n v="77"/>
    <s v="Winner"/>
    <n v="6"/>
    <x v="0"/>
  </r>
  <r>
    <x v="18"/>
    <x v="5"/>
    <n v="4"/>
    <s v="Kansas"/>
    <n v="102"/>
    <n v="13"/>
    <s v="Chattanooga"/>
    <n v="73"/>
    <s v="Winner"/>
    <n v="4"/>
    <x v="0"/>
  </r>
  <r>
    <x v="18"/>
    <x v="5"/>
    <n v="5"/>
    <s v="California"/>
    <n v="57"/>
    <n v="12"/>
    <s v="Wisconsin-Green Bay"/>
    <n v="61"/>
    <s v="Loser"/>
    <n v="12"/>
    <x v="1"/>
  </r>
  <r>
    <x v="18"/>
    <x v="5"/>
    <n v="3"/>
    <s v="Michigan"/>
    <n v="78"/>
    <n v="14"/>
    <s v="Pepperdine"/>
    <n v="74"/>
    <s v="Winner"/>
    <n v="3"/>
    <x v="0"/>
  </r>
  <r>
    <x v="18"/>
    <x v="5"/>
    <n v="7"/>
    <s v="St. Louis"/>
    <n v="66"/>
    <n v="10"/>
    <s v="Maryland"/>
    <n v="74"/>
    <s v="Loser"/>
    <n v="10"/>
    <x v="1"/>
  </r>
  <r>
    <x v="18"/>
    <x v="5"/>
    <n v="2"/>
    <s v="Massachusetts"/>
    <n v="78"/>
    <n v="15"/>
    <s v="Texas State"/>
    <n v="60"/>
    <s v="Winner"/>
    <n v="2"/>
    <x v="0"/>
  </r>
  <r>
    <x v="18"/>
    <x v="5"/>
    <n v="4"/>
    <s v="Syracuse"/>
    <n v="57"/>
    <n v="13"/>
    <s v="Hawaii"/>
    <n v="61"/>
    <s v="Loser"/>
    <n v="13"/>
    <x v="1"/>
  </r>
  <r>
    <x v="18"/>
    <x v="5"/>
    <n v="6"/>
    <s v="Nebraska"/>
    <n v="80"/>
    <n v="11"/>
    <s v="Penn"/>
    <n v="90"/>
    <s v="Loser"/>
    <n v="11"/>
    <x v="1"/>
  </r>
  <r>
    <x v="18"/>
    <x v="5"/>
    <n v="3"/>
    <s v="Florida"/>
    <n v="64"/>
    <n v="14"/>
    <s v="James Madison"/>
    <n v="62"/>
    <s v="Winner"/>
    <n v="3"/>
    <x v="0"/>
  </r>
  <r>
    <x v="18"/>
    <x v="5"/>
    <n v="7"/>
    <s v="Alabama-Birmingham"/>
    <n v="46"/>
    <n v="10"/>
    <s v="George Washington"/>
    <n v="51"/>
    <s v="Loser"/>
    <n v="10"/>
    <x v="1"/>
  </r>
  <r>
    <x v="18"/>
    <x v="5"/>
    <n v="2"/>
    <s v="Connecticut"/>
    <n v="64"/>
    <n v="15"/>
    <s v="Rider"/>
    <n v="46"/>
    <s v="Winner"/>
    <n v="2"/>
    <x v="0"/>
  </r>
  <r>
    <x v="18"/>
    <x v="5"/>
    <n v="8"/>
    <s v="Cincinnati"/>
    <n v="72"/>
    <n v="9"/>
    <s v="Wisconsin"/>
    <n v="80"/>
    <s v="Loser"/>
    <n v="9"/>
    <x v="1"/>
  </r>
  <r>
    <x v="18"/>
    <x v="5"/>
    <n v="5"/>
    <s v="Wake Forest"/>
    <n v="68"/>
    <n v="12"/>
    <s v="College of Charleston"/>
    <n v="58"/>
    <s v="Winner"/>
    <n v="5"/>
    <x v="0"/>
  </r>
  <r>
    <x v="18"/>
    <x v="5"/>
    <n v="1"/>
    <s v="Purdue"/>
    <n v="98"/>
    <n v="16"/>
    <s v="Central Florida"/>
    <n v="67"/>
    <s v="Winner"/>
    <n v="1"/>
    <x v="0"/>
  </r>
  <r>
    <x v="19"/>
    <x v="0"/>
    <n v="1"/>
    <s v="Michigan"/>
    <n v="71"/>
    <n v="1"/>
    <s v="North Carolina"/>
    <n v="77"/>
    <s v="Loser"/>
    <n v="1"/>
    <x v="1"/>
  </r>
  <r>
    <x v="19"/>
    <x v="1"/>
    <n v="1"/>
    <s v="North Carolina"/>
    <n v="78"/>
    <n v="2"/>
    <s v="Kansas"/>
    <n v="68"/>
    <s v="Winner"/>
    <n v="1"/>
    <x v="0"/>
  </r>
  <r>
    <x v="19"/>
    <x v="1"/>
    <n v="1"/>
    <s v="Kentucky"/>
    <n v="78"/>
    <n v="1"/>
    <s v="Michigan"/>
    <n v="81"/>
    <s v="Loser"/>
    <n v="1"/>
    <x v="1"/>
  </r>
  <r>
    <x v="19"/>
    <x v="2"/>
    <n v="1"/>
    <s v="North Carolina"/>
    <n v="75"/>
    <n v="2"/>
    <s v="Cincinnati"/>
    <n v="68"/>
    <s v="Winner"/>
    <n v="1"/>
    <x v="0"/>
  </r>
  <r>
    <x v="19"/>
    <x v="2"/>
    <n v="1"/>
    <s v="Michigan"/>
    <n v="77"/>
    <n v="7"/>
    <s v="Temple"/>
    <n v="72"/>
    <s v="Winner"/>
    <n v="1"/>
    <x v="0"/>
  </r>
  <r>
    <x v="19"/>
    <x v="2"/>
    <n v="1"/>
    <s v="Indiana"/>
    <n v="77"/>
    <n v="2"/>
    <s v="Kansas"/>
    <n v="83"/>
    <s v="Loser"/>
    <n v="2"/>
    <x v="1"/>
  </r>
  <r>
    <x v="19"/>
    <x v="2"/>
    <n v="1"/>
    <s v="Kentucky"/>
    <n v="106"/>
    <n v="3"/>
    <s v="Florida State"/>
    <n v="81"/>
    <s v="Winner"/>
    <n v="1"/>
    <x v="0"/>
  </r>
  <r>
    <x v="19"/>
    <x v="3"/>
    <n v="1"/>
    <s v="Michigan"/>
    <n v="72"/>
    <n v="12"/>
    <s v="George Washington"/>
    <n v="64"/>
    <s v="Winner"/>
    <n v="1"/>
    <x v="0"/>
  </r>
  <r>
    <x v="19"/>
    <x v="3"/>
    <n v="3"/>
    <s v="Vanderbilt"/>
    <n v="59"/>
    <n v="7"/>
    <s v="Temple"/>
    <n v="67"/>
    <s v="Loser"/>
    <n v="7"/>
    <x v="1"/>
  </r>
  <r>
    <x v="19"/>
    <x v="3"/>
    <n v="1"/>
    <s v="North Carolina"/>
    <n v="80"/>
    <n v="4"/>
    <s v="Arkansas"/>
    <n v="74"/>
    <s v="Winner"/>
    <n v="1"/>
    <x v="0"/>
  </r>
  <r>
    <x v="19"/>
    <x v="3"/>
    <n v="6"/>
    <s v="Virginia"/>
    <n v="54"/>
    <n v="2"/>
    <s v="Cincinnati"/>
    <n v="71"/>
    <s v="Loser"/>
    <n v="2"/>
    <x v="1"/>
  </r>
  <r>
    <x v="19"/>
    <x v="3"/>
    <n v="6"/>
    <s v="California"/>
    <n v="76"/>
    <n v="2"/>
    <s v="Kansas"/>
    <n v="93"/>
    <s v="Loser"/>
    <n v="2"/>
    <x v="1"/>
  </r>
  <r>
    <x v="19"/>
    <x v="3"/>
    <n v="1"/>
    <s v="Indiana"/>
    <n v="82"/>
    <n v="4"/>
    <s v="Louisville"/>
    <n v="69"/>
    <s v="Winner"/>
    <n v="1"/>
    <x v="0"/>
  </r>
  <r>
    <x v="19"/>
    <x v="3"/>
    <n v="3"/>
    <s v="Florida State"/>
    <n v="81"/>
    <n v="7"/>
    <s v="Western Kentucky"/>
    <n v="78"/>
    <s v="Winner"/>
    <n v="3"/>
    <x v="0"/>
  </r>
  <r>
    <x v="19"/>
    <x v="3"/>
    <n v="1"/>
    <s v="Kentucky"/>
    <n v="103"/>
    <n v="5"/>
    <s v="Wake Forest"/>
    <n v="69"/>
    <s v="Winner"/>
    <n v="1"/>
    <x v="0"/>
  </r>
  <r>
    <x v="19"/>
    <x v="4"/>
    <n v="1"/>
    <s v="Kentucky"/>
    <n v="83"/>
    <n v="8"/>
    <s v="Utah"/>
    <n v="62"/>
    <s v="Winner"/>
    <n v="1"/>
    <x v="0"/>
  </r>
  <r>
    <x v="19"/>
    <x v="4"/>
    <n v="5"/>
    <s v="Oklahoma State"/>
    <n v="63"/>
    <n v="4"/>
    <s v="Louisville"/>
    <n v="78"/>
    <s v="Loser"/>
    <n v="4"/>
    <x v="1"/>
  </r>
  <r>
    <x v="19"/>
    <x v="4"/>
    <n v="1"/>
    <s v="Indiana"/>
    <n v="73"/>
    <n v="9"/>
    <s v="Xavier"/>
    <n v="70"/>
    <s v="Winner"/>
    <n v="1"/>
    <x v="0"/>
  </r>
  <r>
    <x v="19"/>
    <x v="4"/>
    <n v="7"/>
    <s v="New Mexico State"/>
    <n v="55"/>
    <n v="2"/>
    <s v="Cincinnati"/>
    <n v="92"/>
    <s v="Loser"/>
    <n v="2"/>
    <x v="1"/>
  </r>
  <r>
    <x v="19"/>
    <x v="4"/>
    <n v="6"/>
    <s v="Virginia"/>
    <n v="71"/>
    <n v="3"/>
    <s v="Massachusetts"/>
    <n v="56"/>
    <s v="Winner"/>
    <n v="6"/>
    <x v="0"/>
  </r>
  <r>
    <x v="19"/>
    <x v="4"/>
    <n v="12"/>
    <s v="George Washington"/>
    <n v="90"/>
    <n v="13"/>
    <s v="Southern"/>
    <n v="80"/>
    <s v="Winner"/>
    <n v="12"/>
    <x v="0"/>
  </r>
  <r>
    <x v="19"/>
    <x v="4"/>
    <n v="1"/>
    <s v="Michigan"/>
    <n v="86"/>
    <n v="9"/>
    <s v="UCLA"/>
    <n v="84"/>
    <s v="Winner"/>
    <n v="1"/>
    <x v="0"/>
  </r>
  <r>
    <x v="19"/>
    <x v="4"/>
    <n v="5"/>
    <s v="Wake Forest"/>
    <n v="84"/>
    <n v="4"/>
    <s v="Iowa"/>
    <n v="78"/>
    <s v="Winner"/>
    <n v="5"/>
    <x v="0"/>
  </r>
  <r>
    <x v="19"/>
    <x v="4"/>
    <n v="7"/>
    <s v="Temple"/>
    <n v="68"/>
    <n v="15"/>
    <s v="Santa Clara"/>
    <n v="57"/>
    <s v="Winner"/>
    <n v="7"/>
    <x v="0"/>
  </r>
  <r>
    <x v="19"/>
    <x v="4"/>
    <n v="6"/>
    <s v="California"/>
    <n v="82"/>
    <n v="3"/>
    <s v="Duke"/>
    <n v="77"/>
    <s v="Winner"/>
    <n v="6"/>
    <x v="0"/>
  </r>
  <r>
    <x v="19"/>
    <x v="4"/>
    <n v="6"/>
    <s v="Illinois"/>
    <n v="68"/>
    <n v="3"/>
    <s v="Vanderbilt"/>
    <n v="85"/>
    <s v="Loser"/>
    <n v="3"/>
    <x v="1"/>
  </r>
  <r>
    <x v="19"/>
    <x v="4"/>
    <n v="11"/>
    <s v="Tulane"/>
    <n v="63"/>
    <n v="3"/>
    <s v="Florida State"/>
    <n v="94"/>
    <s v="Loser"/>
    <n v="3"/>
    <x v="1"/>
  </r>
  <r>
    <x v="19"/>
    <x v="4"/>
    <n v="7"/>
    <s v="Brigham Young"/>
    <n v="76"/>
    <n v="2"/>
    <s v="Kansas"/>
    <n v="90"/>
    <s v="Loser"/>
    <n v="2"/>
    <x v="1"/>
  </r>
  <r>
    <x v="19"/>
    <x v="4"/>
    <n v="7"/>
    <s v="Western Kentucky"/>
    <n v="72"/>
    <n v="2"/>
    <s v="Seton Hall"/>
    <n v="68"/>
    <s v="Winner"/>
    <n v="7"/>
    <x v="0"/>
  </r>
  <r>
    <x v="19"/>
    <x v="4"/>
    <n v="5"/>
    <s v="St. John's"/>
    <n v="74"/>
    <n v="4"/>
    <s v="Arkansas"/>
    <n v="80"/>
    <s v="Loser"/>
    <n v="4"/>
    <x v="1"/>
  </r>
  <r>
    <x v="19"/>
    <x v="4"/>
    <n v="1"/>
    <s v="North Carolina"/>
    <n v="112"/>
    <n v="8"/>
    <s v="Rhode Island"/>
    <n v="67"/>
    <s v="Winner"/>
    <n v="1"/>
    <x v="0"/>
  </r>
  <r>
    <x v="19"/>
    <x v="5"/>
    <n v="7"/>
    <s v="New Mexico State"/>
    <n v="93"/>
    <n v="10"/>
    <s v="Nebraska"/>
    <n v="79"/>
    <s v="Winner"/>
    <n v="7"/>
    <x v="0"/>
  </r>
  <r>
    <x v="19"/>
    <x v="5"/>
    <n v="3"/>
    <s v="Massachusetts"/>
    <n v="54"/>
    <n v="14"/>
    <s v="Penn"/>
    <n v="50"/>
    <s v="Winner"/>
    <n v="3"/>
    <x v="0"/>
  </r>
  <r>
    <x v="19"/>
    <x v="5"/>
    <n v="6"/>
    <s v="Virginia"/>
    <n v="78"/>
    <n v="11"/>
    <s v="Manhattan"/>
    <n v="66"/>
    <s v="Winner"/>
    <n v="6"/>
    <x v="0"/>
  </r>
  <r>
    <x v="19"/>
    <x v="5"/>
    <n v="4"/>
    <s v="Georgia Tech"/>
    <n v="78"/>
    <n v="13"/>
    <s v="Southern"/>
    <n v="93"/>
    <s v="Loser"/>
    <n v="13"/>
    <x v="1"/>
  </r>
  <r>
    <x v="19"/>
    <x v="5"/>
    <n v="5"/>
    <s v="New Mexico"/>
    <n v="68"/>
    <n v="12"/>
    <s v="George Washington"/>
    <n v="82"/>
    <s v="Loser"/>
    <n v="12"/>
    <x v="1"/>
  </r>
  <r>
    <x v="19"/>
    <x v="5"/>
    <n v="8"/>
    <s v="Iowa State"/>
    <n v="70"/>
    <n v="9"/>
    <s v="UCLA"/>
    <n v="81"/>
    <s v="Loser"/>
    <n v="9"/>
    <x v="1"/>
  </r>
  <r>
    <x v="19"/>
    <x v="5"/>
    <n v="1"/>
    <s v="Michigan"/>
    <n v="84"/>
    <n v="16"/>
    <s v="Coastal Carolina"/>
    <n v="53"/>
    <s v="Winner"/>
    <n v="1"/>
    <x v="0"/>
  </r>
  <r>
    <x v="19"/>
    <x v="5"/>
    <n v="4"/>
    <s v="Iowa"/>
    <n v="82"/>
    <n v="13"/>
    <s v="Louisiana-Monroe"/>
    <n v="69"/>
    <s v="Winner"/>
    <n v="4"/>
    <x v="0"/>
  </r>
  <r>
    <x v="19"/>
    <x v="5"/>
    <n v="5"/>
    <s v="Wake Forest"/>
    <n v="81"/>
    <n v="12"/>
    <s v="Chattanooga"/>
    <n v="58"/>
    <s v="Winner"/>
    <n v="5"/>
    <x v="0"/>
  </r>
  <r>
    <x v="19"/>
    <x v="5"/>
    <n v="8"/>
    <s v="Utah"/>
    <n v="86"/>
    <n v="9"/>
    <s v="Pittsburgh"/>
    <n v="85"/>
    <s v="Winner"/>
    <n v="8"/>
    <x v="0"/>
  </r>
  <r>
    <x v="19"/>
    <x v="5"/>
    <n v="1"/>
    <s v="Kentucky"/>
    <n v="96"/>
    <n v="16"/>
    <s v="Rider"/>
    <n v="52"/>
    <s v="Winner"/>
    <n v="1"/>
    <x v="0"/>
  </r>
  <r>
    <x v="19"/>
    <x v="5"/>
    <n v="8"/>
    <s v="New Orleans"/>
    <n v="55"/>
    <n v="9"/>
    <s v="Xavier"/>
    <n v="73"/>
    <s v="Loser"/>
    <n v="9"/>
    <x v="1"/>
  </r>
  <r>
    <x v="19"/>
    <x v="5"/>
    <n v="5"/>
    <s v="Oklahoma State"/>
    <n v="74"/>
    <n v="12"/>
    <s v="Marquette"/>
    <n v="62"/>
    <s v="Winner"/>
    <n v="5"/>
    <x v="0"/>
  </r>
  <r>
    <x v="19"/>
    <x v="5"/>
    <n v="4"/>
    <s v="Louisville"/>
    <n v="76"/>
    <n v="13"/>
    <s v="Delaware"/>
    <n v="70"/>
    <s v="Winner"/>
    <n v="4"/>
    <x v="0"/>
  </r>
  <r>
    <x v="19"/>
    <x v="5"/>
    <n v="1"/>
    <s v="Indiana"/>
    <n v="97"/>
    <n v="16"/>
    <s v="Wright State"/>
    <n v="54"/>
    <s v="Winner"/>
    <n v="1"/>
    <x v="0"/>
  </r>
  <r>
    <x v="19"/>
    <x v="5"/>
    <n v="2"/>
    <s v="Cincinnati"/>
    <n v="93"/>
    <n v="15"/>
    <s v="Coppin State"/>
    <n v="66"/>
    <s v="Winner"/>
    <n v="2"/>
    <x v="0"/>
  </r>
  <r>
    <x v="19"/>
    <x v="5"/>
    <n v="7"/>
    <s v="Temple"/>
    <n v="75"/>
    <n v="10"/>
    <s v="Missouri"/>
    <n v="61"/>
    <s v="Winner"/>
    <n v="7"/>
    <x v="0"/>
  </r>
  <r>
    <x v="19"/>
    <x v="5"/>
    <n v="3"/>
    <s v="Florida State"/>
    <n v="82"/>
    <n v="14"/>
    <s v="Evansville"/>
    <n v="70"/>
    <s v="Winner"/>
    <n v="3"/>
    <x v="0"/>
  </r>
  <r>
    <x v="19"/>
    <x v="5"/>
    <n v="7"/>
    <s v="Western Kentucky"/>
    <n v="55"/>
    <n v="10"/>
    <s v="Memphis"/>
    <n v="52"/>
    <s v="Winner"/>
    <n v="7"/>
    <x v="0"/>
  </r>
  <r>
    <x v="19"/>
    <x v="5"/>
    <n v="1"/>
    <s v="North Carolina"/>
    <n v="85"/>
    <n v="16"/>
    <s v="East Carolina"/>
    <n v="65"/>
    <s v="Winner"/>
    <n v="1"/>
    <x v="0"/>
  </r>
  <r>
    <x v="19"/>
    <x v="5"/>
    <n v="2"/>
    <s v="Arizona"/>
    <n v="61"/>
    <n v="15"/>
    <s v="Santa Clara"/>
    <n v="64"/>
    <s v="Loser"/>
    <n v="15"/>
    <x v="1"/>
  </r>
  <r>
    <x v="19"/>
    <x v="5"/>
    <n v="3"/>
    <s v="Vanderbilt"/>
    <n v="92"/>
    <n v="14"/>
    <s v="Boise State"/>
    <n v="72"/>
    <s v="Winner"/>
    <n v="3"/>
    <x v="0"/>
  </r>
  <r>
    <x v="19"/>
    <x v="5"/>
    <n v="7"/>
    <s v="Brigham Young"/>
    <n v="80"/>
    <n v="10"/>
    <s v="Southern Methodist"/>
    <n v="71"/>
    <s v="Winner"/>
    <n v="7"/>
    <x v="0"/>
  </r>
  <r>
    <x v="19"/>
    <x v="5"/>
    <n v="2"/>
    <s v="Kansas"/>
    <n v="94"/>
    <n v="15"/>
    <s v="Ball State"/>
    <n v="72"/>
    <s v="Winner"/>
    <n v="2"/>
    <x v="0"/>
  </r>
  <r>
    <x v="19"/>
    <x v="5"/>
    <n v="6"/>
    <s v="Kansas State"/>
    <n v="53"/>
    <n v="11"/>
    <s v="Tulane"/>
    <n v="55"/>
    <s v="Loser"/>
    <n v="11"/>
    <x v="1"/>
  </r>
  <r>
    <x v="19"/>
    <x v="5"/>
    <n v="2"/>
    <s v="Seton Hall"/>
    <n v="81"/>
    <n v="15"/>
    <s v="Tennessee State"/>
    <n v="59"/>
    <s v="Winner"/>
    <n v="2"/>
    <x v="0"/>
  </r>
  <r>
    <x v="19"/>
    <x v="5"/>
    <n v="5"/>
    <s v="St. John's"/>
    <n v="85"/>
    <n v="12"/>
    <s v="Texas Tech"/>
    <n v="67"/>
    <s v="Winner"/>
    <n v="5"/>
    <x v="0"/>
  </r>
  <r>
    <x v="19"/>
    <x v="5"/>
    <n v="4"/>
    <s v="Arkansas"/>
    <n v="94"/>
    <n v="13"/>
    <s v="Holy Cross"/>
    <n v="64"/>
    <s v="Winner"/>
    <n v="4"/>
    <x v="0"/>
  </r>
  <r>
    <x v="19"/>
    <x v="5"/>
    <n v="6"/>
    <s v="California"/>
    <n v="66"/>
    <n v="11"/>
    <s v="LSU"/>
    <n v="64"/>
    <s v="Winner"/>
    <n v="6"/>
    <x v="0"/>
  </r>
  <r>
    <x v="19"/>
    <x v="5"/>
    <n v="3"/>
    <s v="Duke"/>
    <n v="105"/>
    <n v="14"/>
    <s v="Southern Illinois"/>
    <n v="70"/>
    <s v="Winner"/>
    <n v="3"/>
    <x v="0"/>
  </r>
  <r>
    <x v="19"/>
    <x v="5"/>
    <n v="8"/>
    <s v="Rhode Island"/>
    <n v="74"/>
    <n v="9"/>
    <s v="Purdue"/>
    <n v="68"/>
    <s v="Winner"/>
    <n v="8"/>
    <x v="0"/>
  </r>
  <r>
    <x v="19"/>
    <x v="5"/>
    <n v="6"/>
    <s v="Illinois"/>
    <n v="75"/>
    <n v="11"/>
    <s v="Long Beach State"/>
    <n v="72"/>
    <s v="Winner"/>
    <n v="6"/>
    <x v="0"/>
  </r>
  <r>
    <x v="20"/>
    <x v="0"/>
    <n v="6"/>
    <s v="Michigan"/>
    <n v="51"/>
    <n v="1"/>
    <s v="Duke"/>
    <n v="71"/>
    <s v="Loser"/>
    <n v="1"/>
    <x v="1"/>
  </r>
  <r>
    <x v="20"/>
    <x v="1"/>
    <n v="4"/>
    <s v="Cincinnati"/>
    <n v="72"/>
    <n v="6"/>
    <s v="Michigan"/>
    <n v="76"/>
    <s v="Loser"/>
    <n v="6"/>
    <x v="1"/>
  </r>
  <r>
    <x v="20"/>
    <x v="1"/>
    <n v="1"/>
    <s v="Duke"/>
    <n v="81"/>
    <n v="2"/>
    <s v="Indiana"/>
    <n v="78"/>
    <s v="Winner"/>
    <n v="1"/>
    <x v="0"/>
  </r>
  <r>
    <x v="20"/>
    <x v="2"/>
    <n v="1"/>
    <s v="Ohio State"/>
    <n v="71"/>
    <n v="6"/>
    <s v="Michigan"/>
    <n v="75"/>
    <s v="Loser"/>
    <n v="6"/>
    <x v="1"/>
  </r>
  <r>
    <x v="20"/>
    <x v="2"/>
    <n v="4"/>
    <s v="Cincinnati"/>
    <n v="88"/>
    <n v="6"/>
    <s v="Memphis"/>
    <n v="57"/>
    <s v="Winner"/>
    <n v="4"/>
    <x v="0"/>
  </r>
  <r>
    <x v="20"/>
    <x v="2"/>
    <n v="1"/>
    <s v="UCLA"/>
    <n v="79"/>
    <n v="2"/>
    <s v="Indiana"/>
    <n v="106"/>
    <s v="Loser"/>
    <n v="2"/>
    <x v="1"/>
  </r>
  <r>
    <x v="20"/>
    <x v="2"/>
    <n v="1"/>
    <s v="Duke"/>
    <n v="104"/>
    <n v="2"/>
    <s v="Kentucky"/>
    <n v="103"/>
    <s v="Winner"/>
    <n v="1"/>
    <x v="0"/>
  </r>
  <r>
    <x v="20"/>
    <x v="3"/>
    <n v="9"/>
    <s v="UTEP"/>
    <n v="67"/>
    <n v="4"/>
    <s v="Cincinnati"/>
    <n v="69"/>
    <s v="Loser"/>
    <n v="4"/>
    <x v="1"/>
  </r>
  <r>
    <x v="20"/>
    <x v="3"/>
    <n v="1"/>
    <s v="Ohio State"/>
    <n v="80"/>
    <n v="4"/>
    <s v="North Carolina"/>
    <n v="73"/>
    <s v="Winner"/>
    <n v="1"/>
    <x v="0"/>
  </r>
  <r>
    <x v="20"/>
    <x v="3"/>
    <n v="6"/>
    <s v="Memphis"/>
    <n v="83"/>
    <n v="7"/>
    <s v="Georgia Tech"/>
    <n v="79"/>
    <s v="Winner"/>
    <n v="6"/>
    <x v="0"/>
  </r>
  <r>
    <x v="20"/>
    <x v="3"/>
    <n v="6"/>
    <s v="Michigan"/>
    <n v="75"/>
    <n v="2"/>
    <s v="Oklahoma State"/>
    <n v="72"/>
    <s v="Winner"/>
    <n v="6"/>
    <x v="0"/>
  </r>
  <r>
    <x v="20"/>
    <x v="3"/>
    <n v="1"/>
    <s v="Duke"/>
    <n v="81"/>
    <n v="4"/>
    <s v="Seton Hall"/>
    <n v="69"/>
    <s v="Winner"/>
    <n v="1"/>
    <x v="0"/>
  </r>
  <r>
    <x v="20"/>
    <x v="3"/>
    <n v="1"/>
    <s v="UCLA"/>
    <n v="85"/>
    <n v="12"/>
    <s v="New Mexico State"/>
    <n v="78"/>
    <s v="Winner"/>
    <n v="1"/>
    <x v="0"/>
  </r>
  <r>
    <x v="20"/>
    <x v="3"/>
    <n v="3"/>
    <s v="Florida State"/>
    <n v="74"/>
    <n v="2"/>
    <s v="Indiana"/>
    <n v="85"/>
    <s v="Loser"/>
    <n v="2"/>
    <x v="1"/>
  </r>
  <r>
    <x v="20"/>
    <x v="3"/>
    <n v="3"/>
    <s v="Massachusetts"/>
    <n v="77"/>
    <n v="2"/>
    <s v="Kentucky"/>
    <n v="87"/>
    <s v="Loser"/>
    <n v="2"/>
    <x v="1"/>
  </r>
  <r>
    <x v="20"/>
    <x v="4"/>
    <n v="6"/>
    <s v="Michigan"/>
    <n v="102"/>
    <n v="14"/>
    <s v="East Tennessee State"/>
    <n v="90"/>
    <s v="Winner"/>
    <n v="6"/>
    <x v="0"/>
  </r>
  <r>
    <x v="20"/>
    <x v="4"/>
    <n v="6"/>
    <s v="Syracuse"/>
    <n v="71"/>
    <n v="3"/>
    <s v="Massachusetts"/>
    <n v="77"/>
    <s v="Loser"/>
    <n v="3"/>
    <x v="1"/>
  </r>
  <r>
    <x v="20"/>
    <x v="4"/>
    <n v="10"/>
    <s v="Iowa State"/>
    <n v="98"/>
    <n v="2"/>
    <s v="Kentucky"/>
    <n v="106"/>
    <s v="Loser"/>
    <n v="2"/>
    <x v="1"/>
  </r>
  <r>
    <x v="20"/>
    <x v="4"/>
    <n v="1"/>
    <s v="UCLA"/>
    <n v="85"/>
    <n v="8"/>
    <s v="Louisville"/>
    <n v="69"/>
    <s v="Winner"/>
    <n v="1"/>
    <x v="0"/>
  </r>
  <r>
    <x v="20"/>
    <x v="4"/>
    <n v="12"/>
    <s v="New Mexico State"/>
    <n v="81"/>
    <n v="13"/>
    <s v="Louisiana-Lafayette"/>
    <n v="73"/>
    <s v="Winner"/>
    <n v="12"/>
    <x v="0"/>
  </r>
  <r>
    <x v="20"/>
    <x v="4"/>
    <n v="1"/>
    <s v="Kansas"/>
    <n v="60"/>
    <n v="9"/>
    <s v="UTEP"/>
    <n v="66"/>
    <s v="Loser"/>
    <n v="9"/>
    <x v="1"/>
  </r>
  <r>
    <x v="20"/>
    <x v="4"/>
    <n v="5"/>
    <s v="Michigan State"/>
    <n v="65"/>
    <n v="4"/>
    <s v="Cincinnati"/>
    <n v="77"/>
    <s v="Loser"/>
    <n v="4"/>
    <x v="1"/>
  </r>
  <r>
    <x v="20"/>
    <x v="4"/>
    <n v="10"/>
    <s v="Tulane"/>
    <n v="71"/>
    <n v="2"/>
    <s v="Oklahoma State"/>
    <n v="87"/>
    <s v="Loser"/>
    <n v="2"/>
    <x v="1"/>
  </r>
  <r>
    <x v="20"/>
    <x v="4"/>
    <n v="5"/>
    <s v="Missouri"/>
    <n v="71"/>
    <n v="4"/>
    <s v="Seton Hall"/>
    <n v="88"/>
    <s v="Loser"/>
    <n v="4"/>
    <x v="1"/>
  </r>
  <r>
    <x v="20"/>
    <x v="4"/>
    <n v="1"/>
    <s v="Ohio State"/>
    <n v="78"/>
    <n v="9"/>
    <s v="Connecticut"/>
    <n v="55"/>
    <s v="Winner"/>
    <n v="1"/>
    <x v="0"/>
  </r>
  <r>
    <x v="20"/>
    <x v="4"/>
    <n v="5"/>
    <s v="Alabama"/>
    <n v="55"/>
    <n v="4"/>
    <s v="North Carolina"/>
    <n v="64"/>
    <s v="Loser"/>
    <n v="4"/>
    <x v="1"/>
  </r>
  <r>
    <x v="20"/>
    <x v="4"/>
    <n v="6"/>
    <s v="Memphis"/>
    <n v="82"/>
    <n v="3"/>
    <s v="Arkansas"/>
    <n v="80"/>
    <s v="Winner"/>
    <n v="6"/>
    <x v="0"/>
  </r>
  <r>
    <x v="20"/>
    <x v="4"/>
    <n v="7"/>
    <s v="Georgia Tech"/>
    <n v="79"/>
    <n v="2"/>
    <s v="Southern California"/>
    <n v="78"/>
    <s v="Winner"/>
    <n v="7"/>
    <x v="0"/>
  </r>
  <r>
    <x v="20"/>
    <x v="4"/>
    <n v="7"/>
    <s v="LSU"/>
    <n v="79"/>
    <n v="2"/>
    <s v="Indiana"/>
    <n v="89"/>
    <s v="Loser"/>
    <n v="2"/>
    <x v="1"/>
  </r>
  <r>
    <x v="20"/>
    <x v="4"/>
    <n v="1"/>
    <s v="Duke"/>
    <n v="75"/>
    <n v="9"/>
    <s v="Iowa"/>
    <n v="62"/>
    <s v="Winner"/>
    <n v="1"/>
    <x v="0"/>
  </r>
  <r>
    <x v="20"/>
    <x v="4"/>
    <n v="6"/>
    <s v="Georgetown"/>
    <n v="68"/>
    <n v="3"/>
    <s v="Florida State"/>
    <n v="78"/>
    <s v="Loser"/>
    <n v="3"/>
    <x v="1"/>
  </r>
  <r>
    <x v="20"/>
    <x v="5"/>
    <n v="1"/>
    <s v="Kansas"/>
    <n v="100"/>
    <n v="16"/>
    <s v="Howard"/>
    <n v="67"/>
    <s v="Winner"/>
    <n v="1"/>
    <x v="0"/>
  </r>
  <r>
    <x v="20"/>
    <x v="5"/>
    <n v="6"/>
    <s v="Michigan"/>
    <n v="73"/>
    <n v="11"/>
    <s v="Temple"/>
    <n v="66"/>
    <s v="Winner"/>
    <n v="6"/>
    <x v="0"/>
  </r>
  <r>
    <x v="20"/>
    <x v="5"/>
    <n v="3"/>
    <s v="Arizona"/>
    <n v="80"/>
    <n v="14"/>
    <s v="East Tennessee State"/>
    <n v="87"/>
    <s v="Loser"/>
    <n v="14"/>
    <x v="1"/>
  </r>
  <r>
    <x v="20"/>
    <x v="5"/>
    <n v="7"/>
    <s v="St. John's"/>
    <n v="57"/>
    <n v="10"/>
    <s v="Tulane"/>
    <n v="61"/>
    <s v="Loser"/>
    <n v="10"/>
    <x v="1"/>
  </r>
  <r>
    <x v="20"/>
    <x v="5"/>
    <n v="2"/>
    <s v="Oklahoma State"/>
    <n v="100"/>
    <n v="15"/>
    <s v="Georgia Southern"/>
    <n v="73"/>
    <s v="Winner"/>
    <n v="2"/>
    <x v="0"/>
  </r>
  <r>
    <x v="20"/>
    <x v="5"/>
    <n v="6"/>
    <s v="Syracuse"/>
    <n v="51"/>
    <n v="11"/>
    <s v="Princeton"/>
    <n v="43"/>
    <s v="Winner"/>
    <n v="6"/>
    <x v="0"/>
  </r>
  <r>
    <x v="20"/>
    <x v="5"/>
    <n v="3"/>
    <s v="Massachusetts"/>
    <n v="85"/>
    <n v="14"/>
    <s v="Fordham"/>
    <n v="58"/>
    <s v="Winner"/>
    <n v="3"/>
    <x v="0"/>
  </r>
  <r>
    <x v="20"/>
    <x v="5"/>
    <n v="7"/>
    <s v="Charlotte"/>
    <n v="74"/>
    <n v="10"/>
    <s v="Iowa State"/>
    <n v="76"/>
    <s v="Loser"/>
    <n v="10"/>
    <x v="1"/>
  </r>
  <r>
    <x v="20"/>
    <x v="5"/>
    <n v="2"/>
    <s v="Kentucky"/>
    <n v="88"/>
    <n v="15"/>
    <s v="Old Dominion"/>
    <n v="69"/>
    <s v="Winner"/>
    <n v="2"/>
    <x v="0"/>
  </r>
  <r>
    <x v="20"/>
    <x v="5"/>
    <n v="1"/>
    <s v="UCLA"/>
    <n v="73"/>
    <n v="16"/>
    <s v="Robert Morris"/>
    <n v="53"/>
    <s v="Winner"/>
    <n v="1"/>
    <x v="0"/>
  </r>
  <r>
    <x v="20"/>
    <x v="5"/>
    <n v="8"/>
    <s v="Louisville"/>
    <n v="81"/>
    <n v="9"/>
    <s v="Wake Forest"/>
    <n v="58"/>
    <s v="Winner"/>
    <n v="8"/>
    <x v="0"/>
  </r>
  <r>
    <x v="20"/>
    <x v="5"/>
    <n v="5"/>
    <s v="DePaul"/>
    <n v="73"/>
    <n v="12"/>
    <s v="New Mexico State"/>
    <n v="81"/>
    <s v="Loser"/>
    <n v="12"/>
    <x v="1"/>
  </r>
  <r>
    <x v="20"/>
    <x v="5"/>
    <n v="4"/>
    <s v="Oklahoma"/>
    <n v="87"/>
    <n v="13"/>
    <s v="Louisiana-Lafayette"/>
    <n v="83"/>
    <s v="Winner"/>
    <n v="4"/>
    <x v="0"/>
  </r>
  <r>
    <x v="20"/>
    <x v="5"/>
    <n v="8"/>
    <s v="Evansville"/>
    <n v="50"/>
    <n v="9"/>
    <s v="UTEP"/>
    <n v="55"/>
    <s v="Loser"/>
    <n v="9"/>
    <x v="1"/>
  </r>
  <r>
    <x v="20"/>
    <x v="5"/>
    <n v="5"/>
    <s v="Michigan State"/>
    <n v="61"/>
    <n v="12"/>
    <s v="Missouri State"/>
    <n v="54"/>
    <s v="Winner"/>
    <n v="5"/>
    <x v="0"/>
  </r>
  <r>
    <x v="20"/>
    <x v="5"/>
    <n v="4"/>
    <s v="Cincinnati"/>
    <n v="85"/>
    <n v="13"/>
    <s v="Delaware"/>
    <n v="47"/>
    <s v="Winner"/>
    <n v="4"/>
    <x v="0"/>
  </r>
  <r>
    <x v="20"/>
    <x v="5"/>
    <n v="2"/>
    <s v="Southern California"/>
    <n v="84"/>
    <n v="15"/>
    <s v="Louisiana-Monroe"/>
    <n v="54"/>
    <s v="Winner"/>
    <n v="2"/>
    <x v="0"/>
  </r>
  <r>
    <x v="20"/>
    <x v="5"/>
    <n v="2"/>
    <s v="Indiana"/>
    <n v="94"/>
    <n v="15"/>
    <s v="Eastern Illinois"/>
    <n v="55"/>
    <s v="Winner"/>
    <n v="2"/>
    <x v="0"/>
  </r>
  <r>
    <x v="20"/>
    <x v="5"/>
    <n v="7"/>
    <s v="LSU"/>
    <n v="94"/>
    <n v="10"/>
    <s v="Brigham Young"/>
    <n v="83"/>
    <s v="Winner"/>
    <n v="7"/>
    <x v="0"/>
  </r>
  <r>
    <x v="20"/>
    <x v="5"/>
    <n v="8"/>
    <s v="Nebraska"/>
    <n v="65"/>
    <n v="9"/>
    <s v="Connecticut"/>
    <n v="86"/>
    <s v="Loser"/>
    <n v="9"/>
    <x v="1"/>
  </r>
  <r>
    <x v="20"/>
    <x v="5"/>
    <n v="1"/>
    <s v="Ohio State"/>
    <n v="83"/>
    <n v="16"/>
    <s v="Mississippi Valley State"/>
    <n v="56"/>
    <s v="Winner"/>
    <n v="1"/>
    <x v="0"/>
  </r>
  <r>
    <x v="20"/>
    <x v="5"/>
    <n v="3"/>
    <s v="Florida State"/>
    <n v="78"/>
    <n v="14"/>
    <s v="Montana"/>
    <n v="68"/>
    <s v="Winner"/>
    <n v="3"/>
    <x v="0"/>
  </r>
  <r>
    <x v="20"/>
    <x v="5"/>
    <n v="6"/>
    <s v="Memphis"/>
    <n v="80"/>
    <n v="11"/>
    <s v="Pepperdine"/>
    <n v="70"/>
    <s v="Winner"/>
    <n v="6"/>
    <x v="0"/>
  </r>
  <r>
    <x v="20"/>
    <x v="5"/>
    <n v="3"/>
    <s v="Arkansas"/>
    <n v="80"/>
    <n v="14"/>
    <s v="Murray St."/>
    <n v="69"/>
    <s v="Winner"/>
    <n v="3"/>
    <x v="0"/>
  </r>
  <r>
    <x v="20"/>
    <x v="5"/>
    <n v="7"/>
    <s v="Georgia Tech"/>
    <n v="65"/>
    <n v="10"/>
    <s v="Houston"/>
    <n v="60"/>
    <s v="Winner"/>
    <n v="7"/>
    <x v="0"/>
  </r>
  <r>
    <x v="20"/>
    <x v="5"/>
    <n v="6"/>
    <s v="Georgetown"/>
    <n v="75"/>
    <n v="11"/>
    <s v="South Florida"/>
    <n v="60"/>
    <s v="Winner"/>
    <n v="6"/>
    <x v="0"/>
  </r>
  <r>
    <x v="20"/>
    <x v="5"/>
    <n v="4"/>
    <s v="Seton Hall"/>
    <n v="78"/>
    <n v="13"/>
    <s v="La Salle"/>
    <n v="76"/>
    <s v="Winner"/>
    <n v="4"/>
    <x v="0"/>
  </r>
  <r>
    <x v="20"/>
    <x v="5"/>
    <n v="5"/>
    <s v="Missouri"/>
    <n v="89"/>
    <n v="12"/>
    <s v="West Virginia"/>
    <n v="78"/>
    <s v="Winner"/>
    <n v="5"/>
    <x v="0"/>
  </r>
  <r>
    <x v="20"/>
    <x v="5"/>
    <n v="1"/>
    <s v="Duke"/>
    <n v="82"/>
    <n v="16"/>
    <s v="Campbell"/>
    <n v="56"/>
    <s v="Winner"/>
    <n v="1"/>
    <x v="0"/>
  </r>
  <r>
    <x v="20"/>
    <x v="5"/>
    <n v="4"/>
    <s v="North Carolina"/>
    <n v="68"/>
    <n v="13"/>
    <s v="Miami (Ohio)"/>
    <n v="63"/>
    <s v="Winner"/>
    <n v="4"/>
    <x v="0"/>
  </r>
  <r>
    <x v="20"/>
    <x v="5"/>
    <n v="8"/>
    <s v="Texas"/>
    <n v="92"/>
    <n v="9"/>
    <s v="Iowa"/>
    <n v="98"/>
    <s v="Loser"/>
    <n v="9"/>
    <x v="1"/>
  </r>
  <r>
    <x v="20"/>
    <x v="5"/>
    <n v="5"/>
    <s v="Alabama"/>
    <n v="80"/>
    <n v="12"/>
    <s v="Stanford"/>
    <n v="75"/>
    <s v="Winner"/>
    <n v="5"/>
    <x v="0"/>
  </r>
  <r>
    <x v="21"/>
    <x v="0"/>
    <n v="2"/>
    <s v="Duke"/>
    <n v="72"/>
    <n v="3"/>
    <s v="Kansas"/>
    <n v="65"/>
    <s v="Winner"/>
    <n v="2"/>
    <x v="0"/>
  </r>
  <r>
    <x v="21"/>
    <x v="1"/>
    <n v="1"/>
    <s v="North Carolina"/>
    <n v="73"/>
    <n v="3"/>
    <s v="Kansas"/>
    <n v="79"/>
    <s v="Loser"/>
    <n v="3"/>
    <x v="1"/>
  </r>
  <r>
    <x v="21"/>
    <x v="1"/>
    <n v="1"/>
    <s v="UNLV"/>
    <n v="77"/>
    <n v="2"/>
    <s v="Duke"/>
    <n v="79"/>
    <s v="Loser"/>
    <n v="2"/>
    <x v="1"/>
  </r>
  <r>
    <x v="21"/>
    <x v="2"/>
    <n v="4"/>
    <s v="St. John's"/>
    <n v="61"/>
    <n v="2"/>
    <s v="Duke"/>
    <n v="78"/>
    <s v="Loser"/>
    <n v="2"/>
    <x v="1"/>
  </r>
  <r>
    <x v="21"/>
    <x v="2"/>
    <n v="1"/>
    <s v="North Carolina"/>
    <n v="75"/>
    <n v="10"/>
    <s v="Temple"/>
    <n v="72"/>
    <s v="Winner"/>
    <n v="1"/>
    <x v="0"/>
  </r>
  <r>
    <x v="21"/>
    <x v="2"/>
    <n v="1"/>
    <s v="Arkansas"/>
    <n v="81"/>
    <n v="3"/>
    <s v="Kansas"/>
    <n v="93"/>
    <s v="Loser"/>
    <n v="3"/>
    <x v="1"/>
  </r>
  <r>
    <x v="21"/>
    <x v="2"/>
    <n v="1"/>
    <s v="UNLV"/>
    <n v="77"/>
    <n v="3"/>
    <s v="Seton Hall"/>
    <n v="65"/>
    <s v="Winner"/>
    <n v="1"/>
    <x v="0"/>
  </r>
  <r>
    <x v="21"/>
    <x v="3"/>
    <n v="1"/>
    <s v="Ohio State"/>
    <n v="74"/>
    <n v="4"/>
    <s v="St. John's"/>
    <n v="91"/>
    <s v="Loser"/>
    <n v="4"/>
    <x v="1"/>
  </r>
  <r>
    <x v="21"/>
    <x v="3"/>
    <n v="1"/>
    <s v="North Carolina"/>
    <n v="93"/>
    <n v="12"/>
    <s v="Eastern Michigan"/>
    <n v="67"/>
    <s v="Winner"/>
    <n v="1"/>
    <x v="0"/>
  </r>
  <r>
    <x v="21"/>
    <x v="3"/>
    <n v="11"/>
    <s v="Connecticut"/>
    <n v="67"/>
    <n v="2"/>
    <s v="Duke"/>
    <n v="81"/>
    <s v="Loser"/>
    <n v="2"/>
    <x v="1"/>
  </r>
  <r>
    <x v="21"/>
    <x v="3"/>
    <n v="3"/>
    <s v="Oklahoma State"/>
    <n v="63"/>
    <n v="10"/>
    <s v="Temple"/>
    <n v="72"/>
    <s v="Loser"/>
    <n v="10"/>
    <x v="1"/>
  </r>
  <r>
    <x v="21"/>
    <x v="3"/>
    <n v="3"/>
    <s v="Kansas"/>
    <n v="83"/>
    <n v="2"/>
    <s v="Indiana"/>
    <n v="65"/>
    <s v="Winner"/>
    <n v="3"/>
    <x v="0"/>
  </r>
  <r>
    <x v="21"/>
    <x v="3"/>
    <n v="1"/>
    <s v="Arkansas"/>
    <n v="93"/>
    <n v="4"/>
    <s v="Alabama"/>
    <n v="70"/>
    <s v="Winner"/>
    <n v="1"/>
    <x v="0"/>
  </r>
  <r>
    <x v="21"/>
    <x v="3"/>
    <n v="1"/>
    <s v="UNLV"/>
    <n v="83"/>
    <n v="4"/>
    <s v="Utah"/>
    <n v="66"/>
    <s v="Winner"/>
    <n v="1"/>
    <x v="0"/>
  </r>
  <r>
    <x v="21"/>
    <x v="3"/>
    <n v="3"/>
    <s v="Seton Hall"/>
    <n v="81"/>
    <n v="2"/>
    <s v="Arizona"/>
    <n v="77"/>
    <s v="Winner"/>
    <n v="3"/>
    <x v="0"/>
  </r>
  <r>
    <x v="21"/>
    <x v="4"/>
    <n v="5"/>
    <s v="Michigan State"/>
    <n v="84"/>
    <n v="4"/>
    <s v="Utah"/>
    <n v="85"/>
    <s v="Loser"/>
    <n v="4"/>
    <x v="1"/>
  </r>
  <r>
    <x v="21"/>
    <x v="4"/>
    <n v="1"/>
    <s v="Arkansas"/>
    <n v="97"/>
    <n v="8"/>
    <s v="Arizona State"/>
    <n v="90"/>
    <s v="Winner"/>
    <n v="1"/>
    <x v="0"/>
  </r>
  <r>
    <x v="21"/>
    <x v="4"/>
    <n v="12"/>
    <s v="Eastern Michigan"/>
    <n v="71"/>
    <n v="13"/>
    <s v="Penn State"/>
    <n v="68"/>
    <s v="Winner"/>
    <n v="12"/>
    <x v="0"/>
  </r>
  <r>
    <x v="21"/>
    <x v="4"/>
    <n v="1"/>
    <s v="North Carolina"/>
    <n v="84"/>
    <n v="9"/>
    <s v="Villanova"/>
    <n v="69"/>
    <s v="Winner"/>
    <n v="1"/>
    <x v="0"/>
  </r>
  <r>
    <x v="21"/>
    <x v="4"/>
    <n v="5"/>
    <s v="Texas"/>
    <n v="76"/>
    <n v="4"/>
    <s v="St. John's"/>
    <n v="84"/>
    <s v="Loser"/>
    <n v="4"/>
    <x v="1"/>
  </r>
  <r>
    <x v="21"/>
    <x v="4"/>
    <n v="1"/>
    <s v="Ohio State"/>
    <n v="65"/>
    <n v="8"/>
    <s v="Georgia Tech"/>
    <n v="61"/>
    <s v="Winner"/>
    <n v="1"/>
    <x v="0"/>
  </r>
  <r>
    <x v="21"/>
    <x v="4"/>
    <n v="5"/>
    <s v="Wake Forest"/>
    <n v="88"/>
    <n v="4"/>
    <s v="Alabama"/>
    <n v="96"/>
    <s v="Loser"/>
    <n v="4"/>
    <x v="1"/>
  </r>
  <r>
    <x v="21"/>
    <x v="4"/>
    <n v="1"/>
    <s v="UNLV"/>
    <n v="62"/>
    <n v="8"/>
    <s v="Georgetown"/>
    <n v="54"/>
    <s v="Winner"/>
    <n v="1"/>
    <x v="0"/>
  </r>
  <r>
    <x v="21"/>
    <x v="4"/>
    <n v="11"/>
    <s v="Creighton"/>
    <n v="69"/>
    <n v="3"/>
    <s v="Seton Hall"/>
    <n v="81"/>
    <s v="Loser"/>
    <n v="3"/>
    <x v="1"/>
  </r>
  <r>
    <x v="21"/>
    <x v="4"/>
    <n v="6"/>
    <s v="Pittsburgh"/>
    <n v="66"/>
    <n v="3"/>
    <s v="Kansas"/>
    <n v="77"/>
    <s v="Loser"/>
    <n v="3"/>
    <x v="1"/>
  </r>
  <r>
    <x v="21"/>
    <x v="4"/>
    <n v="7"/>
    <s v="Florida State"/>
    <n v="60"/>
    <n v="2"/>
    <s v="Indiana"/>
    <n v="82"/>
    <s v="Loser"/>
    <n v="2"/>
    <x v="1"/>
  </r>
  <r>
    <x v="21"/>
    <x v="4"/>
    <n v="6"/>
    <s v="North Carolina State"/>
    <n v="64"/>
    <n v="3"/>
    <s v="Oklahoma State"/>
    <n v="73"/>
    <s v="Loser"/>
    <n v="3"/>
    <x v="1"/>
  </r>
  <r>
    <x v="21"/>
    <x v="4"/>
    <n v="10"/>
    <s v="Temple"/>
    <n v="77"/>
    <n v="15"/>
    <s v="Richmond"/>
    <n v="64"/>
    <s v="Winner"/>
    <n v="10"/>
    <x v="0"/>
  </r>
  <r>
    <x v="21"/>
    <x v="4"/>
    <n v="11"/>
    <s v="Connecticut"/>
    <n v="66"/>
    <n v="14"/>
    <s v="Xavier"/>
    <n v="50"/>
    <s v="Winner"/>
    <n v="11"/>
    <x v="0"/>
  </r>
  <r>
    <x v="21"/>
    <x v="4"/>
    <n v="7"/>
    <s v="Iowa"/>
    <n v="70"/>
    <n v="2"/>
    <s v="Duke"/>
    <n v="85"/>
    <s v="Loser"/>
    <n v="2"/>
    <x v="1"/>
  </r>
  <r>
    <x v="21"/>
    <x v="4"/>
    <n v="10"/>
    <s v="Brigham Young"/>
    <n v="69"/>
    <n v="2"/>
    <s v="Arizona"/>
    <n v="81"/>
    <s v="Loser"/>
    <n v="2"/>
    <x v="1"/>
  </r>
  <r>
    <x v="21"/>
    <x v="5"/>
    <n v="8"/>
    <s v="Princeton"/>
    <n v="48"/>
    <n v="9"/>
    <s v="Villanova"/>
    <n v="50"/>
    <s v="Loser"/>
    <n v="9"/>
    <x v="1"/>
  </r>
  <r>
    <x v="21"/>
    <x v="5"/>
    <n v="5"/>
    <s v="Mississippi State"/>
    <n v="56"/>
    <n v="12"/>
    <s v="Eastern Michigan"/>
    <n v="76"/>
    <s v="Loser"/>
    <n v="12"/>
    <x v="1"/>
  </r>
  <r>
    <x v="21"/>
    <x v="5"/>
    <n v="4"/>
    <s v="UCLA"/>
    <n v="69"/>
    <n v="13"/>
    <s v="Penn State"/>
    <n v="74"/>
    <s v="Loser"/>
    <n v="13"/>
    <x v="1"/>
  </r>
  <r>
    <x v="21"/>
    <x v="5"/>
    <n v="5"/>
    <s v="Texas"/>
    <n v="73"/>
    <n v="12"/>
    <s v="St. Peter's"/>
    <n v="65"/>
    <s v="Winner"/>
    <n v="5"/>
    <x v="0"/>
  </r>
  <r>
    <x v="21"/>
    <x v="5"/>
    <n v="8"/>
    <s v="Georgetown"/>
    <n v="70"/>
    <n v="9"/>
    <s v="Vanderbilt"/>
    <n v="60"/>
    <s v="Winner"/>
    <n v="8"/>
    <x v="0"/>
  </r>
  <r>
    <x v="21"/>
    <x v="5"/>
    <n v="5"/>
    <s v="Michigan State"/>
    <n v="60"/>
    <n v="12"/>
    <s v="Wisconsin-Green Bay"/>
    <n v="58"/>
    <s v="Winner"/>
    <n v="5"/>
    <x v="0"/>
  </r>
  <r>
    <x v="21"/>
    <x v="5"/>
    <n v="1"/>
    <s v="Ohio State"/>
    <n v="97"/>
    <n v="16"/>
    <s v="Towson"/>
    <n v="86"/>
    <s v="Winner"/>
    <n v="1"/>
    <x v="0"/>
  </r>
  <r>
    <x v="21"/>
    <x v="5"/>
    <n v="1"/>
    <s v="Arkansas"/>
    <n v="117"/>
    <n v="16"/>
    <s v="Georgia State"/>
    <n v="76"/>
    <s v="Winner"/>
    <n v="1"/>
    <x v="0"/>
  </r>
  <r>
    <x v="21"/>
    <x v="5"/>
    <n v="8"/>
    <s v="Arizona State"/>
    <n v="79"/>
    <n v="9"/>
    <s v="Rutgers"/>
    <n v="76"/>
    <s v="Winner"/>
    <n v="8"/>
    <x v="0"/>
  </r>
  <r>
    <x v="21"/>
    <x v="5"/>
    <n v="5"/>
    <s v="Wake Forest"/>
    <n v="71"/>
    <n v="12"/>
    <s v="Louisiana Tech"/>
    <n v="65"/>
    <s v="Winner"/>
    <n v="5"/>
    <x v="0"/>
  </r>
  <r>
    <x v="21"/>
    <x v="5"/>
    <n v="4"/>
    <s v="Alabama"/>
    <n v="89"/>
    <n v="13"/>
    <s v="Murray St."/>
    <n v="79"/>
    <s v="Winner"/>
    <n v="4"/>
    <x v="0"/>
  </r>
  <r>
    <x v="21"/>
    <x v="5"/>
    <n v="4"/>
    <s v="Utah"/>
    <n v="82"/>
    <n v="13"/>
    <s v="South Alabama"/>
    <n v="72"/>
    <s v="Winner"/>
    <n v="4"/>
    <x v="0"/>
  </r>
  <r>
    <x v="21"/>
    <x v="5"/>
    <n v="8"/>
    <s v="Georgia Tech"/>
    <n v="87"/>
    <n v="9"/>
    <s v="DePaul"/>
    <n v="70"/>
    <s v="Winner"/>
    <n v="8"/>
    <x v="0"/>
  </r>
  <r>
    <x v="21"/>
    <x v="5"/>
    <n v="4"/>
    <s v="St. John's"/>
    <n v="75"/>
    <n v="13"/>
    <s v="Northern Illinois"/>
    <n v="68"/>
    <s v="Winner"/>
    <n v="4"/>
    <x v="0"/>
  </r>
  <r>
    <x v="21"/>
    <x v="5"/>
    <n v="1"/>
    <s v="UNLV"/>
    <n v="99"/>
    <n v="16"/>
    <s v="Montana"/>
    <n v="65"/>
    <s v="Winner"/>
    <n v="1"/>
    <x v="0"/>
  </r>
  <r>
    <x v="21"/>
    <x v="5"/>
    <n v="1"/>
    <s v="North Carolina"/>
    <n v="101"/>
    <n v="16"/>
    <s v="Northeastern"/>
    <n v="66"/>
    <s v="Winner"/>
    <n v="1"/>
    <x v="0"/>
  </r>
  <r>
    <x v="21"/>
    <x v="5"/>
    <n v="2"/>
    <s v="Duke"/>
    <n v="102"/>
    <n v="15"/>
    <s v="Louisiana-Monroe"/>
    <n v="73"/>
    <s v="Winner"/>
    <n v="2"/>
    <x v="0"/>
  </r>
  <r>
    <x v="21"/>
    <x v="5"/>
    <n v="6"/>
    <s v="New Mexico State"/>
    <n v="56"/>
    <n v="11"/>
    <s v="Creighton"/>
    <n v="64"/>
    <s v="Loser"/>
    <n v="11"/>
    <x v="1"/>
  </r>
  <r>
    <x v="21"/>
    <x v="5"/>
    <n v="3"/>
    <s v="Seton Hall"/>
    <n v="71"/>
    <n v="14"/>
    <s v="Pepperdine"/>
    <n v="51"/>
    <s v="Winner"/>
    <n v="3"/>
    <x v="0"/>
  </r>
  <r>
    <x v="21"/>
    <x v="5"/>
    <n v="7"/>
    <s v="Virginia"/>
    <n v="48"/>
    <n v="10"/>
    <s v="Brigham Young"/>
    <n v="61"/>
    <s v="Loser"/>
    <n v="10"/>
    <x v="1"/>
  </r>
  <r>
    <x v="21"/>
    <x v="5"/>
    <n v="2"/>
    <s v="Arizona"/>
    <n v="93"/>
    <n v="15"/>
    <s v="St. Francis (Pa.)"/>
    <n v="80"/>
    <s v="Winner"/>
    <n v="2"/>
    <x v="0"/>
  </r>
  <r>
    <x v="21"/>
    <x v="5"/>
    <n v="6"/>
    <s v="LSU"/>
    <n v="62"/>
    <n v="11"/>
    <s v="Connecticut"/>
    <n v="79"/>
    <s v="Loser"/>
    <n v="11"/>
    <x v="1"/>
  </r>
  <r>
    <x v="21"/>
    <x v="5"/>
    <n v="3"/>
    <s v="Nebraska"/>
    <n v="84"/>
    <n v="14"/>
    <s v="Xavier"/>
    <n v="89"/>
    <s v="Loser"/>
    <n v="14"/>
    <x v="1"/>
  </r>
  <r>
    <x v="21"/>
    <x v="5"/>
    <n v="7"/>
    <s v="Iowa"/>
    <n v="76"/>
    <n v="10"/>
    <s v="East Tennessee State"/>
    <n v="73"/>
    <s v="Winner"/>
    <n v="7"/>
    <x v="0"/>
  </r>
  <r>
    <x v="21"/>
    <x v="5"/>
    <n v="6"/>
    <s v="North Carolina State"/>
    <n v="114"/>
    <n v="11"/>
    <s v="Southern Mississippi"/>
    <n v="85"/>
    <s v="Winner"/>
    <n v="6"/>
    <x v="0"/>
  </r>
  <r>
    <x v="21"/>
    <x v="5"/>
    <n v="3"/>
    <s v="Oklahoma State"/>
    <n v="67"/>
    <n v="14"/>
    <s v="New Mexico"/>
    <n v="54"/>
    <s v="Winner"/>
    <n v="3"/>
    <x v="0"/>
  </r>
  <r>
    <x v="21"/>
    <x v="5"/>
    <n v="7"/>
    <s v="Purdue"/>
    <n v="63"/>
    <n v="10"/>
    <s v="Temple"/>
    <n v="80"/>
    <s v="Loser"/>
    <n v="10"/>
    <x v="1"/>
  </r>
  <r>
    <x v="21"/>
    <x v="5"/>
    <n v="2"/>
    <s v="Syracuse"/>
    <n v="69"/>
    <n v="15"/>
    <s v="Richmond"/>
    <n v="73"/>
    <s v="Loser"/>
    <n v="15"/>
    <x v="1"/>
  </r>
  <r>
    <x v="21"/>
    <x v="5"/>
    <n v="6"/>
    <s v="Pittsburgh"/>
    <n v="76"/>
    <n v="11"/>
    <s v="Georgia"/>
    <n v="68"/>
    <s v="Winner"/>
    <n v="6"/>
    <x v="0"/>
  </r>
  <r>
    <x v="21"/>
    <x v="5"/>
    <n v="3"/>
    <s v="Kansas"/>
    <n v="55"/>
    <n v="14"/>
    <s v="New Orleans"/>
    <n v="49"/>
    <s v="Winner"/>
    <n v="3"/>
    <x v="0"/>
  </r>
  <r>
    <x v="21"/>
    <x v="5"/>
    <n v="7"/>
    <s v="Florida State"/>
    <n v="75"/>
    <n v="10"/>
    <s v="Southern California"/>
    <n v="72"/>
    <s v="Winner"/>
    <n v="7"/>
    <x v="0"/>
  </r>
  <r>
    <x v="21"/>
    <x v="5"/>
    <n v="2"/>
    <s v="Indiana"/>
    <n v="79"/>
    <n v="15"/>
    <s v="Coastal Carolina"/>
    <n v="69"/>
    <s v="Winner"/>
    <n v="2"/>
    <x v="0"/>
  </r>
  <r>
    <x v="22"/>
    <x v="0"/>
    <n v="1"/>
    <s v="UNLV"/>
    <n v="103"/>
    <n v="3"/>
    <s v="Duke"/>
    <n v="73"/>
    <s v="Winner"/>
    <n v="1"/>
    <x v="0"/>
  </r>
  <r>
    <x v="22"/>
    <x v="1"/>
    <n v="3"/>
    <s v="Duke"/>
    <n v="97"/>
    <n v="4"/>
    <s v="Arkansas"/>
    <n v="83"/>
    <s v="Winner"/>
    <n v="3"/>
    <x v="0"/>
  </r>
  <r>
    <x v="22"/>
    <x v="1"/>
    <n v="4"/>
    <s v="Georgia Tech"/>
    <n v="81"/>
    <n v="1"/>
    <s v="UNLV"/>
    <n v="90"/>
    <s v="Loser"/>
    <n v="1"/>
    <x v="1"/>
  </r>
  <r>
    <x v="22"/>
    <x v="2"/>
    <n v="1"/>
    <s v="UNLV"/>
    <n v="131"/>
    <n v="11"/>
    <s v="Loyola Marymount"/>
    <n v="101"/>
    <s v="Winner"/>
    <n v="1"/>
    <x v="0"/>
  </r>
  <r>
    <x v="22"/>
    <x v="2"/>
    <n v="4"/>
    <s v="Georgia Tech"/>
    <n v="93"/>
    <n v="6"/>
    <s v="Minnesota"/>
    <n v="91"/>
    <s v="Winner"/>
    <n v="4"/>
    <x v="0"/>
  </r>
  <r>
    <x v="22"/>
    <x v="2"/>
    <n v="1"/>
    <s v="Connecticut"/>
    <n v="78"/>
    <n v="3"/>
    <s v="Duke"/>
    <n v="79"/>
    <s v="Loser"/>
    <n v="3"/>
    <x v="1"/>
  </r>
  <r>
    <x v="22"/>
    <x v="2"/>
    <n v="4"/>
    <s v="Arkansas"/>
    <n v="88"/>
    <n v="10"/>
    <s v="Texas"/>
    <n v="85"/>
    <s v="Winner"/>
    <n v="4"/>
    <x v="0"/>
  </r>
  <r>
    <x v="22"/>
    <x v="3"/>
    <n v="1"/>
    <s v="UNLV"/>
    <n v="69"/>
    <n v="12"/>
    <s v="Ball State"/>
    <n v="67"/>
    <s v="Winner"/>
    <n v="1"/>
    <x v="0"/>
  </r>
  <r>
    <x v="22"/>
    <x v="3"/>
    <n v="11"/>
    <s v="Loyola Marymount"/>
    <n v="62"/>
    <n v="7"/>
    <s v="Alabama"/>
    <n v="60"/>
    <s v="Winner"/>
    <n v="11"/>
    <x v="0"/>
  </r>
  <r>
    <x v="22"/>
    <x v="3"/>
    <n v="6"/>
    <s v="Minnesota"/>
    <n v="82"/>
    <n v="2"/>
    <s v="Syracuse"/>
    <n v="75"/>
    <s v="Winner"/>
    <n v="6"/>
    <x v="0"/>
  </r>
  <r>
    <x v="22"/>
    <x v="3"/>
    <n v="1"/>
    <s v="Michigan State"/>
    <n v="80"/>
    <n v="4"/>
    <s v="Georgia Tech"/>
    <n v="81"/>
    <s v="Loser"/>
    <n v="4"/>
    <x v="1"/>
  </r>
  <r>
    <x v="22"/>
    <x v="3"/>
    <n v="6"/>
    <s v="Xavier"/>
    <n v="89"/>
    <n v="10"/>
    <s v="Texas"/>
    <n v="102"/>
    <s v="Loser"/>
    <n v="10"/>
    <x v="1"/>
  </r>
  <r>
    <x v="22"/>
    <x v="3"/>
    <n v="3"/>
    <s v="Duke"/>
    <n v="90"/>
    <n v="7"/>
    <s v="UCLA"/>
    <n v="81"/>
    <s v="Winner"/>
    <n v="3"/>
    <x v="0"/>
  </r>
  <r>
    <x v="22"/>
    <x v="3"/>
    <n v="1"/>
    <s v="Connecticut"/>
    <n v="71"/>
    <n v="5"/>
    <s v="Clemson"/>
    <n v="70"/>
    <s v="Winner"/>
    <n v="1"/>
    <x v="0"/>
  </r>
  <r>
    <x v="22"/>
    <x v="3"/>
    <n v="8"/>
    <s v="North Carolina"/>
    <n v="73"/>
    <n v="4"/>
    <s v="Arkansas"/>
    <n v="96"/>
    <s v="Loser"/>
    <n v="4"/>
    <x v="1"/>
  </r>
  <r>
    <x v="22"/>
    <x v="4"/>
    <n v="10"/>
    <s v="Texas"/>
    <n v="73"/>
    <n v="2"/>
    <s v="Purdue"/>
    <n v="72"/>
    <s v="Winner"/>
    <n v="10"/>
    <x v="0"/>
  </r>
  <r>
    <x v="22"/>
    <x v="4"/>
    <n v="6"/>
    <s v="Xavier"/>
    <n v="74"/>
    <n v="3"/>
    <s v="Georgetown"/>
    <n v="71"/>
    <s v="Winner"/>
    <n v="6"/>
    <x v="0"/>
  </r>
  <r>
    <x v="22"/>
    <x v="4"/>
    <n v="7"/>
    <s v="UCLA"/>
    <n v="71"/>
    <n v="2"/>
    <s v="Kansas"/>
    <n v="70"/>
    <s v="Winner"/>
    <n v="7"/>
    <x v="0"/>
  </r>
  <r>
    <x v="22"/>
    <x v="4"/>
    <n v="6"/>
    <s v="St. John's"/>
    <n v="72"/>
    <n v="3"/>
    <s v="Duke"/>
    <n v="76"/>
    <s v="Loser"/>
    <n v="3"/>
    <x v="1"/>
  </r>
  <r>
    <x v="22"/>
    <x v="4"/>
    <n v="7"/>
    <s v="Alabama"/>
    <n v="77"/>
    <n v="2"/>
    <s v="Arizona"/>
    <n v="55"/>
    <s v="Winner"/>
    <n v="7"/>
    <x v="0"/>
  </r>
  <r>
    <x v="22"/>
    <x v="4"/>
    <n v="7"/>
    <s v="Virginia"/>
    <n v="61"/>
    <n v="2"/>
    <s v="Syracuse"/>
    <n v="63"/>
    <s v="Loser"/>
    <n v="2"/>
    <x v="1"/>
  </r>
  <r>
    <x v="22"/>
    <x v="4"/>
    <n v="11"/>
    <s v="Loyola Marymount"/>
    <n v="149"/>
    <n v="3"/>
    <s v="Michigan"/>
    <n v="115"/>
    <s v="Winner"/>
    <n v="11"/>
    <x v="0"/>
  </r>
  <r>
    <x v="22"/>
    <x v="4"/>
    <n v="1"/>
    <s v="UNLV"/>
    <n v="76"/>
    <n v="8"/>
    <s v="Ohio State"/>
    <n v="65"/>
    <s v="Winner"/>
    <n v="1"/>
    <x v="0"/>
  </r>
  <r>
    <x v="22"/>
    <x v="4"/>
    <n v="6"/>
    <s v="Minnesota"/>
    <n v="81"/>
    <n v="14"/>
    <s v="Northern Iowa"/>
    <n v="78"/>
    <s v="Winner"/>
    <n v="6"/>
    <x v="0"/>
  </r>
  <r>
    <x v="22"/>
    <x v="4"/>
    <n v="5"/>
    <s v="LSU"/>
    <n v="91"/>
    <n v="4"/>
    <s v="Georgia Tech"/>
    <n v="94"/>
    <s v="Loser"/>
    <n v="4"/>
    <x v="1"/>
  </r>
  <r>
    <x v="22"/>
    <x v="4"/>
    <n v="12"/>
    <s v="Ball State"/>
    <n v="62"/>
    <n v="4"/>
    <s v="Louisville"/>
    <n v="60"/>
    <s v="Winner"/>
    <n v="12"/>
    <x v="0"/>
  </r>
  <r>
    <x v="22"/>
    <x v="4"/>
    <n v="1"/>
    <s v="Connecticut"/>
    <n v="74"/>
    <n v="9"/>
    <s v="California"/>
    <n v="54"/>
    <s v="Winner"/>
    <n v="1"/>
    <x v="0"/>
  </r>
  <r>
    <x v="22"/>
    <x v="4"/>
    <n v="5"/>
    <s v="Clemson"/>
    <n v="79"/>
    <n v="4"/>
    <s v="La Salle"/>
    <n v="75"/>
    <s v="Winner"/>
    <n v="5"/>
    <x v="0"/>
  </r>
  <r>
    <x v="22"/>
    <x v="4"/>
    <n v="1"/>
    <s v="Oklahoma"/>
    <n v="77"/>
    <n v="8"/>
    <s v="North Carolina"/>
    <n v="79"/>
    <s v="Loser"/>
    <n v="8"/>
    <x v="1"/>
  </r>
  <r>
    <x v="22"/>
    <x v="4"/>
    <n v="12"/>
    <s v="Dayton"/>
    <n v="84"/>
    <n v="4"/>
    <s v="Arkansas"/>
    <n v="86"/>
    <s v="Loser"/>
    <n v="4"/>
    <x v="1"/>
  </r>
  <r>
    <x v="22"/>
    <x v="4"/>
    <n v="1"/>
    <s v="Michigan State"/>
    <n v="62"/>
    <n v="9"/>
    <s v="UC Santa Barbara"/>
    <n v="58"/>
    <s v="Winner"/>
    <n v="1"/>
    <x v="0"/>
  </r>
  <r>
    <x v="22"/>
    <x v="5"/>
    <n v="3"/>
    <s v="Michigan"/>
    <n v="76"/>
    <n v="14"/>
    <s v="Illinois State"/>
    <n v="70"/>
    <s v="Winner"/>
    <n v="3"/>
    <x v="0"/>
  </r>
  <r>
    <x v="22"/>
    <x v="5"/>
    <n v="7"/>
    <s v="Alabama"/>
    <n v="71"/>
    <n v="10"/>
    <s v="Colorado State"/>
    <n v="54"/>
    <s v="Winner"/>
    <n v="7"/>
    <x v="0"/>
  </r>
  <r>
    <x v="22"/>
    <x v="5"/>
    <n v="2"/>
    <s v="Kansas"/>
    <n v="79"/>
    <n v="15"/>
    <s v="Robert Morris"/>
    <n v="71"/>
    <s v="Winner"/>
    <n v="2"/>
    <x v="0"/>
  </r>
  <r>
    <x v="22"/>
    <x v="5"/>
    <n v="6"/>
    <s v="Xavier"/>
    <n v="87"/>
    <n v="11"/>
    <s v="Kansas State"/>
    <n v="79"/>
    <s v="Winner"/>
    <n v="6"/>
    <x v="0"/>
  </r>
  <r>
    <x v="22"/>
    <x v="5"/>
    <n v="6"/>
    <s v="New Mexico State"/>
    <n v="92"/>
    <n v="11"/>
    <s v="Loyola Marymount"/>
    <n v="111"/>
    <s v="Loser"/>
    <n v="11"/>
    <x v="1"/>
  </r>
  <r>
    <x v="22"/>
    <x v="5"/>
    <n v="3"/>
    <s v="Georgetown"/>
    <n v="70"/>
    <n v="14"/>
    <s v="Texas Southern"/>
    <n v="52"/>
    <s v="Winner"/>
    <n v="3"/>
    <x v="0"/>
  </r>
  <r>
    <x v="22"/>
    <x v="5"/>
    <n v="7"/>
    <s v="Georgia"/>
    <n v="88"/>
    <n v="10"/>
    <s v="Texas"/>
    <n v="100"/>
    <s v="Loser"/>
    <n v="10"/>
    <x v="1"/>
  </r>
  <r>
    <x v="22"/>
    <x v="5"/>
    <n v="2"/>
    <s v="Arizona"/>
    <n v="79"/>
    <n v="15"/>
    <s v="South Florida"/>
    <n v="67"/>
    <s v="Winner"/>
    <n v="2"/>
    <x v="0"/>
  </r>
  <r>
    <x v="22"/>
    <x v="5"/>
    <n v="2"/>
    <s v="Syracuse"/>
    <n v="70"/>
    <n v="15"/>
    <s v="Coppin State"/>
    <n v="48"/>
    <s v="Winner"/>
    <n v="2"/>
    <x v="0"/>
  </r>
  <r>
    <x v="22"/>
    <x v="5"/>
    <n v="7"/>
    <s v="Virginia"/>
    <n v="75"/>
    <n v="10"/>
    <s v="Notre Dame"/>
    <n v="67"/>
    <s v="Winner"/>
    <n v="7"/>
    <x v="0"/>
  </r>
  <r>
    <x v="22"/>
    <x v="5"/>
    <n v="3"/>
    <s v="Missouri"/>
    <n v="71"/>
    <n v="14"/>
    <s v="Northern Iowa"/>
    <n v="74"/>
    <s v="Loser"/>
    <n v="14"/>
    <x v="1"/>
  </r>
  <r>
    <x v="22"/>
    <x v="5"/>
    <n v="6"/>
    <s v="Minnesota"/>
    <n v="64"/>
    <n v="11"/>
    <s v="UTEP"/>
    <n v="61"/>
    <s v="Winner"/>
    <n v="6"/>
    <x v="0"/>
  </r>
  <r>
    <x v="22"/>
    <x v="5"/>
    <n v="6"/>
    <s v="St. John's"/>
    <n v="81"/>
    <n v="11"/>
    <s v="Temple"/>
    <n v="65"/>
    <s v="Winner"/>
    <n v="6"/>
    <x v="0"/>
  </r>
  <r>
    <x v="22"/>
    <x v="5"/>
    <n v="3"/>
    <s v="Duke"/>
    <n v="81"/>
    <n v="14"/>
    <s v="Richmond"/>
    <n v="46"/>
    <s v="Winner"/>
    <n v="3"/>
    <x v="0"/>
  </r>
  <r>
    <x v="22"/>
    <x v="5"/>
    <n v="7"/>
    <s v="UCLA"/>
    <n v="68"/>
    <n v="10"/>
    <s v="Alabama-Birmingham"/>
    <n v="56"/>
    <s v="Winner"/>
    <n v="7"/>
    <x v="0"/>
  </r>
  <r>
    <x v="22"/>
    <x v="5"/>
    <n v="2"/>
    <s v="Purdue"/>
    <n v="75"/>
    <n v="15"/>
    <s v="Louisiana-Monroe"/>
    <n v="63"/>
    <s v="Winner"/>
    <n v="2"/>
    <x v="0"/>
  </r>
  <r>
    <x v="22"/>
    <x v="5"/>
    <n v="8"/>
    <s v="Ohio State"/>
    <n v="84"/>
    <n v="9"/>
    <s v="Providence"/>
    <n v="83"/>
    <s v="Winner"/>
    <n v="8"/>
    <x v="0"/>
  </r>
  <r>
    <x v="22"/>
    <x v="5"/>
    <n v="4"/>
    <s v="Louisville"/>
    <n v="78"/>
    <n v="13"/>
    <s v="Idaho"/>
    <n v="59"/>
    <s v="Winner"/>
    <n v="4"/>
    <x v="0"/>
  </r>
  <r>
    <x v="22"/>
    <x v="5"/>
    <n v="8"/>
    <s v="Houston"/>
    <n v="66"/>
    <n v="9"/>
    <s v="UC Santa Barbara"/>
    <n v="70"/>
    <s v="Loser"/>
    <n v="9"/>
    <x v="1"/>
  </r>
  <r>
    <x v="22"/>
    <x v="5"/>
    <n v="5"/>
    <s v="Illinois"/>
    <n v="86"/>
    <n v="12"/>
    <s v="Dayton"/>
    <n v="88"/>
    <s v="Loser"/>
    <n v="12"/>
    <x v="1"/>
  </r>
  <r>
    <x v="22"/>
    <x v="5"/>
    <n v="4"/>
    <s v="Arkansas"/>
    <n v="68"/>
    <n v="13"/>
    <s v="Princeton"/>
    <n v="64"/>
    <s v="Winner"/>
    <n v="4"/>
    <x v="0"/>
  </r>
  <r>
    <x v="22"/>
    <x v="5"/>
    <n v="8"/>
    <s v="North Carolina"/>
    <n v="83"/>
    <n v="9"/>
    <s v="Missouri State"/>
    <n v="70"/>
    <s v="Winner"/>
    <n v="8"/>
    <x v="0"/>
  </r>
  <r>
    <x v="22"/>
    <x v="5"/>
    <n v="1"/>
    <s v="Oklahoma"/>
    <n v="77"/>
    <n v="16"/>
    <s v="Towson"/>
    <n v="68"/>
    <s v="Winner"/>
    <n v="1"/>
    <x v="0"/>
  </r>
  <r>
    <x v="22"/>
    <x v="5"/>
    <n v="4"/>
    <s v="La Salle"/>
    <n v="79"/>
    <n v="13"/>
    <s v="Southern Mississippi"/>
    <n v="63"/>
    <s v="Winner"/>
    <n v="4"/>
    <x v="0"/>
  </r>
  <r>
    <x v="22"/>
    <x v="5"/>
    <n v="5"/>
    <s v="Clemson"/>
    <n v="49"/>
    <n v="12"/>
    <s v="Brigham Young"/>
    <n v="47"/>
    <s v="Winner"/>
    <n v="5"/>
    <x v="0"/>
  </r>
  <r>
    <x v="22"/>
    <x v="5"/>
    <n v="8"/>
    <s v="Indiana"/>
    <n v="63"/>
    <n v="9"/>
    <s v="California"/>
    <n v="65"/>
    <s v="Loser"/>
    <n v="9"/>
    <x v="1"/>
  </r>
  <r>
    <x v="22"/>
    <x v="5"/>
    <n v="1"/>
    <s v="Michigan State"/>
    <n v="75"/>
    <n v="16"/>
    <s v="Murray St."/>
    <n v="71"/>
    <s v="Winner"/>
    <n v="1"/>
    <x v="0"/>
  </r>
  <r>
    <x v="22"/>
    <x v="5"/>
    <n v="5"/>
    <s v="LSU"/>
    <n v="70"/>
    <n v="12"/>
    <s v="Villanova"/>
    <n v="63"/>
    <s v="Winner"/>
    <n v="5"/>
    <x v="0"/>
  </r>
  <r>
    <x v="22"/>
    <x v="5"/>
    <n v="4"/>
    <s v="Georgia Tech"/>
    <n v="99"/>
    <n v="13"/>
    <s v="East Tennessee State"/>
    <n v="83"/>
    <s v="Winner"/>
    <n v="4"/>
    <x v="0"/>
  </r>
  <r>
    <x v="22"/>
    <x v="5"/>
    <n v="1"/>
    <s v="Connecticut"/>
    <n v="76"/>
    <n v="16"/>
    <s v="Boston University"/>
    <n v="52"/>
    <s v="Winner"/>
    <n v="1"/>
    <x v="0"/>
  </r>
  <r>
    <x v="22"/>
    <x v="5"/>
    <n v="1"/>
    <s v="UNLV"/>
    <n v="102"/>
    <n v="16"/>
    <s v="Arkansas-Little Rock"/>
    <n v="72"/>
    <s v="Winner"/>
    <n v="1"/>
    <x v="0"/>
  </r>
  <r>
    <x v="22"/>
    <x v="5"/>
    <n v="5"/>
    <s v="Oregon State"/>
    <n v="53"/>
    <n v="12"/>
    <s v="Ball State"/>
    <n v="54"/>
    <s v="Loser"/>
    <n v="12"/>
    <x v="1"/>
  </r>
  <r>
    <x v="23"/>
    <x v="0"/>
    <n v="3"/>
    <s v="Michigan"/>
    <n v="80"/>
    <n v="3"/>
    <s v="Seton Hall"/>
    <n v="79"/>
    <s v="Winner"/>
    <n v="3"/>
    <x v="0"/>
  </r>
  <r>
    <x v="23"/>
    <x v="1"/>
    <n v="1"/>
    <s v="Illinois"/>
    <n v="81"/>
    <n v="3"/>
    <s v="Michigan"/>
    <n v="83"/>
    <s v="Loser"/>
    <n v="3"/>
    <x v="1"/>
  </r>
  <r>
    <x v="23"/>
    <x v="1"/>
    <n v="2"/>
    <s v="Duke"/>
    <n v="78"/>
    <n v="3"/>
    <s v="Seton Hall"/>
    <n v="95"/>
    <s v="Loser"/>
    <n v="3"/>
    <x v="1"/>
  </r>
  <r>
    <x v="23"/>
    <x v="2"/>
    <n v="1"/>
    <s v="Georgetown"/>
    <n v="77"/>
    <n v="2"/>
    <s v="Duke"/>
    <n v="85"/>
    <s v="Loser"/>
    <n v="2"/>
    <x v="1"/>
  </r>
  <r>
    <x v="23"/>
    <x v="2"/>
    <n v="1"/>
    <s v="Illinois"/>
    <n v="89"/>
    <n v="2"/>
    <s v="Syracuse"/>
    <n v="86"/>
    <s v="Winner"/>
    <n v="1"/>
    <x v="0"/>
  </r>
  <r>
    <x v="23"/>
    <x v="2"/>
    <n v="4"/>
    <s v="UNLV"/>
    <n v="61"/>
    <n v="3"/>
    <s v="Seton Hall"/>
    <n v="84"/>
    <s v="Loser"/>
    <n v="3"/>
    <x v="1"/>
  </r>
  <r>
    <x v="23"/>
    <x v="2"/>
    <n v="5"/>
    <s v="Virginia"/>
    <n v="65"/>
    <n v="3"/>
    <s v="Michigan"/>
    <n v="102"/>
    <s v="Loser"/>
    <n v="3"/>
    <x v="1"/>
  </r>
  <r>
    <x v="23"/>
    <x v="3"/>
    <n v="11"/>
    <s v="Minnesota"/>
    <n v="70"/>
    <n v="2"/>
    <s v="Duke"/>
    <n v="87"/>
    <s v="Loser"/>
    <n v="2"/>
    <x v="1"/>
  </r>
  <r>
    <x v="23"/>
    <x v="3"/>
    <n v="3"/>
    <s v="Missouri"/>
    <n v="80"/>
    <n v="2"/>
    <s v="Syracuse"/>
    <n v="83"/>
    <s v="Loser"/>
    <n v="2"/>
    <x v="1"/>
  </r>
  <r>
    <x v="23"/>
    <x v="3"/>
    <n v="1"/>
    <s v="Illinois"/>
    <n v="83"/>
    <n v="4"/>
    <s v="Louisville"/>
    <n v="69"/>
    <s v="Winner"/>
    <n v="1"/>
    <x v="0"/>
  </r>
  <r>
    <x v="23"/>
    <x v="3"/>
    <n v="1"/>
    <s v="Georgetown"/>
    <n v="69"/>
    <n v="5"/>
    <s v="North Carolina State"/>
    <n v="61"/>
    <s v="Winner"/>
    <n v="1"/>
    <x v="0"/>
  </r>
  <r>
    <x v="23"/>
    <x v="3"/>
    <n v="1"/>
    <s v="Arizona"/>
    <n v="67"/>
    <n v="4"/>
    <s v="UNLV"/>
    <n v="68"/>
    <s v="Loser"/>
    <n v="4"/>
    <x v="1"/>
  </r>
  <r>
    <x v="23"/>
    <x v="3"/>
    <n v="3"/>
    <s v="Michigan"/>
    <n v="92"/>
    <n v="2"/>
    <s v="North Carolina"/>
    <n v="87"/>
    <s v="Winner"/>
    <n v="3"/>
    <x v="0"/>
  </r>
  <r>
    <x v="23"/>
    <x v="3"/>
    <n v="1"/>
    <s v="Oklahoma"/>
    <n v="80"/>
    <n v="5"/>
    <s v="Virginia"/>
    <n v="86"/>
    <s v="Loser"/>
    <n v="5"/>
    <x v="1"/>
  </r>
  <r>
    <x v="23"/>
    <x v="3"/>
    <n v="3"/>
    <s v="Seton Hall"/>
    <n v="78"/>
    <n v="2"/>
    <s v="Indiana"/>
    <n v="65"/>
    <s v="Winner"/>
    <n v="3"/>
    <x v="0"/>
  </r>
  <r>
    <x v="23"/>
    <x v="4"/>
    <n v="7"/>
    <s v="UCLA"/>
    <n v="81"/>
    <n v="2"/>
    <s v="North Carolina"/>
    <n v="88"/>
    <s v="Loser"/>
    <n v="2"/>
    <x v="1"/>
  </r>
  <r>
    <x v="23"/>
    <x v="4"/>
    <n v="11"/>
    <s v="Texas"/>
    <n v="89"/>
    <n v="3"/>
    <s v="Missouri"/>
    <n v="108"/>
    <s v="Loser"/>
    <n v="3"/>
    <x v="1"/>
  </r>
  <r>
    <x v="23"/>
    <x v="4"/>
    <n v="11"/>
    <s v="South Alabama"/>
    <n v="82"/>
    <n v="3"/>
    <s v="Michigan"/>
    <n v="91"/>
    <s v="Loser"/>
    <n v="3"/>
    <x v="1"/>
  </r>
  <r>
    <x v="23"/>
    <x v="4"/>
    <n v="5"/>
    <s v="North Carolina State"/>
    <n v="102"/>
    <n v="4"/>
    <s v="Iowa"/>
    <n v="96"/>
    <s v="Winner"/>
    <n v="5"/>
    <x v="0"/>
  </r>
  <r>
    <x v="23"/>
    <x v="4"/>
    <n v="10"/>
    <s v="Colorado State"/>
    <n v="50"/>
    <n v="2"/>
    <s v="Syracuse"/>
    <n v="65"/>
    <s v="Loser"/>
    <n v="2"/>
    <x v="1"/>
  </r>
  <r>
    <x v="23"/>
    <x v="4"/>
    <n v="1"/>
    <s v="Georgetown"/>
    <n v="81"/>
    <n v="9"/>
    <s v="Notre Dame"/>
    <n v="74"/>
    <s v="Winner"/>
    <n v="1"/>
    <x v="0"/>
  </r>
  <r>
    <x v="23"/>
    <x v="4"/>
    <n v="11"/>
    <s v="Evansville"/>
    <n v="73"/>
    <n v="3"/>
    <s v="Seton Hall"/>
    <n v="87"/>
    <s v="Loser"/>
    <n v="3"/>
    <x v="1"/>
  </r>
  <r>
    <x v="23"/>
    <x v="4"/>
    <n v="7"/>
    <s v="UTEP"/>
    <n v="69"/>
    <n v="2"/>
    <s v="Indiana"/>
    <n v="92"/>
    <s v="Loser"/>
    <n v="2"/>
    <x v="1"/>
  </r>
  <r>
    <x v="23"/>
    <x v="4"/>
    <n v="1"/>
    <s v="Illinois"/>
    <n v="72"/>
    <n v="9"/>
    <s v="Ball State"/>
    <n v="60"/>
    <s v="Winner"/>
    <n v="1"/>
    <x v="0"/>
  </r>
  <r>
    <x v="23"/>
    <x v="4"/>
    <n v="12"/>
    <s v="DePaul"/>
    <n v="70"/>
    <n v="4"/>
    <s v="UNLV"/>
    <n v="85"/>
    <s v="Loser"/>
    <n v="4"/>
    <x v="1"/>
  </r>
  <r>
    <x v="23"/>
    <x v="4"/>
    <n v="1"/>
    <s v="Arizona"/>
    <n v="94"/>
    <n v="9"/>
    <s v="Clemson"/>
    <n v="68"/>
    <s v="Winner"/>
    <n v="1"/>
    <x v="0"/>
  </r>
  <r>
    <x v="23"/>
    <x v="4"/>
    <n v="7"/>
    <s v="West Virginia"/>
    <n v="63"/>
    <n v="2"/>
    <s v="Duke"/>
    <n v="70"/>
    <s v="Loser"/>
    <n v="2"/>
    <x v="1"/>
  </r>
  <r>
    <x v="23"/>
    <x v="4"/>
    <n v="11"/>
    <s v="Minnesota"/>
    <n v="80"/>
    <n v="14"/>
    <s v="Siena"/>
    <n v="67"/>
    <s v="Winner"/>
    <n v="11"/>
    <x v="0"/>
  </r>
  <r>
    <x v="23"/>
    <x v="4"/>
    <n v="5"/>
    <s v="Virginia"/>
    <n v="104"/>
    <n v="13"/>
    <s v="Middle Tennessee State"/>
    <n v="88"/>
    <s v="Winner"/>
    <n v="5"/>
    <x v="0"/>
  </r>
  <r>
    <x v="23"/>
    <x v="4"/>
    <n v="1"/>
    <s v="Oklahoma"/>
    <n v="124"/>
    <n v="9"/>
    <s v="Louisiana Tech"/>
    <n v="81"/>
    <s v="Winner"/>
    <n v="1"/>
    <x v="0"/>
  </r>
  <r>
    <x v="23"/>
    <x v="4"/>
    <n v="5"/>
    <s v="Arkansas"/>
    <n v="84"/>
    <n v="4"/>
    <s v="Louisville"/>
    <n v="93"/>
    <s v="Loser"/>
    <n v="4"/>
    <x v="1"/>
  </r>
  <r>
    <x v="23"/>
    <x v="5"/>
    <n v="3"/>
    <s v="Michigan"/>
    <n v="92"/>
    <n v="14"/>
    <s v="Xavier"/>
    <n v="87"/>
    <s v="Winner"/>
    <n v="3"/>
    <x v="0"/>
  </r>
  <r>
    <x v="23"/>
    <x v="5"/>
    <n v="6"/>
    <s v="Georgia Tech"/>
    <n v="70"/>
    <n v="11"/>
    <s v="Texas"/>
    <n v="76"/>
    <s v="Loser"/>
    <n v="11"/>
    <x v="1"/>
  </r>
  <r>
    <x v="23"/>
    <x v="5"/>
    <n v="3"/>
    <s v="Missouri"/>
    <n v="85"/>
    <n v="14"/>
    <s v="Creighton"/>
    <n v="69"/>
    <s v="Winner"/>
    <n v="3"/>
    <x v="0"/>
  </r>
  <r>
    <x v="23"/>
    <x v="5"/>
    <n v="7"/>
    <s v="Florida"/>
    <n v="46"/>
    <n v="10"/>
    <s v="Colorado State"/>
    <n v="68"/>
    <s v="Loser"/>
    <n v="10"/>
    <x v="1"/>
  </r>
  <r>
    <x v="23"/>
    <x v="5"/>
    <n v="5"/>
    <s v="North Carolina State"/>
    <n v="81"/>
    <n v="12"/>
    <s v="South Carolina"/>
    <n v="66"/>
    <s v="Winner"/>
    <n v="5"/>
    <x v="0"/>
  </r>
  <r>
    <x v="23"/>
    <x v="5"/>
    <n v="2"/>
    <s v="Syracuse"/>
    <n v="104"/>
    <n v="15"/>
    <s v="Bucknell"/>
    <n v="81"/>
    <s v="Winner"/>
    <n v="2"/>
    <x v="0"/>
  </r>
  <r>
    <x v="23"/>
    <x v="5"/>
    <n v="6"/>
    <s v="Alabama"/>
    <n v="84"/>
    <n v="11"/>
    <s v="South Alabama"/>
    <n v="86"/>
    <s v="Loser"/>
    <n v="11"/>
    <x v="1"/>
  </r>
  <r>
    <x v="23"/>
    <x v="5"/>
    <n v="2"/>
    <s v="Indiana"/>
    <n v="99"/>
    <n v="15"/>
    <s v="George Mason"/>
    <n v="85"/>
    <s v="Winner"/>
    <n v="2"/>
    <x v="0"/>
  </r>
  <r>
    <x v="23"/>
    <x v="5"/>
    <n v="6"/>
    <s v="Oregon State"/>
    <n v="90"/>
    <n v="11"/>
    <s v="Evansville"/>
    <n v="94"/>
    <s v="Loser"/>
    <n v="11"/>
    <x v="1"/>
  </r>
  <r>
    <x v="23"/>
    <x v="5"/>
    <n v="7"/>
    <s v="UTEP"/>
    <n v="85"/>
    <n v="10"/>
    <s v="LSU"/>
    <n v="74"/>
    <s v="Winner"/>
    <n v="7"/>
    <x v="0"/>
  </r>
  <r>
    <x v="23"/>
    <x v="5"/>
    <n v="3"/>
    <s v="Seton Hall"/>
    <n v="60"/>
    <n v="14"/>
    <s v="Missouri State"/>
    <n v="51"/>
    <s v="Winner"/>
    <n v="3"/>
    <x v="0"/>
  </r>
  <r>
    <x v="23"/>
    <x v="5"/>
    <n v="4"/>
    <s v="Iowa"/>
    <n v="87"/>
    <n v="13"/>
    <s v="Rutgers"/>
    <n v="73"/>
    <s v="Winner"/>
    <n v="4"/>
    <x v="0"/>
  </r>
  <r>
    <x v="23"/>
    <x v="5"/>
    <n v="8"/>
    <s v="Vanderbilt"/>
    <n v="65"/>
    <n v="9"/>
    <s v="Notre Dame"/>
    <n v="81"/>
    <s v="Loser"/>
    <n v="9"/>
    <x v="1"/>
  </r>
  <r>
    <x v="23"/>
    <x v="5"/>
    <n v="1"/>
    <s v="Georgetown"/>
    <n v="50"/>
    <n v="16"/>
    <s v="Princeton"/>
    <n v="49"/>
    <s v="Winner"/>
    <n v="1"/>
    <x v="0"/>
  </r>
  <r>
    <x v="23"/>
    <x v="5"/>
    <n v="2"/>
    <s v="North Carolina"/>
    <n v="93"/>
    <n v="15"/>
    <s v="Southern"/>
    <n v="79"/>
    <s v="Winner"/>
    <n v="2"/>
    <x v="0"/>
  </r>
  <r>
    <x v="23"/>
    <x v="5"/>
    <n v="7"/>
    <s v="UCLA"/>
    <n v="84"/>
    <n v="10"/>
    <s v="Iowa State"/>
    <n v="74"/>
    <s v="Winner"/>
    <n v="7"/>
    <x v="0"/>
  </r>
  <r>
    <x v="23"/>
    <x v="5"/>
    <n v="6"/>
    <s v="Kansas State"/>
    <n v="75"/>
    <n v="11"/>
    <s v="Minnesota"/>
    <n v="86"/>
    <s v="Loser"/>
    <n v="11"/>
    <x v="1"/>
  </r>
  <r>
    <x v="23"/>
    <x v="5"/>
    <n v="4"/>
    <s v="UNLV"/>
    <n v="68"/>
    <n v="13"/>
    <s v="Idaho"/>
    <n v="56"/>
    <s v="Winner"/>
    <n v="4"/>
    <x v="0"/>
  </r>
  <r>
    <x v="23"/>
    <x v="5"/>
    <n v="5"/>
    <s v="Memphis"/>
    <n v="63"/>
    <n v="12"/>
    <s v="DePaul"/>
    <n v="66"/>
    <s v="Loser"/>
    <n v="12"/>
    <x v="1"/>
  </r>
  <r>
    <x v="23"/>
    <x v="5"/>
    <n v="8"/>
    <s v="St. Mary's (Cal.)"/>
    <n v="70"/>
    <n v="9"/>
    <s v="Clemson"/>
    <n v="83"/>
    <s v="Loser"/>
    <n v="9"/>
    <x v="1"/>
  </r>
  <r>
    <x v="23"/>
    <x v="5"/>
    <n v="1"/>
    <s v="Arizona"/>
    <n v="94"/>
    <n v="16"/>
    <s v="Robert Morris"/>
    <n v="60"/>
    <s v="Winner"/>
    <n v="1"/>
    <x v="0"/>
  </r>
  <r>
    <x v="23"/>
    <x v="5"/>
    <n v="2"/>
    <s v="Duke"/>
    <n v="90"/>
    <n v="15"/>
    <s v="South Carolina State"/>
    <n v="69"/>
    <s v="Winner"/>
    <n v="2"/>
    <x v="0"/>
  </r>
  <r>
    <x v="23"/>
    <x v="5"/>
    <n v="7"/>
    <s v="West Virginia"/>
    <n v="84"/>
    <n v="10"/>
    <s v="Tennessee"/>
    <n v="68"/>
    <s v="Winner"/>
    <n v="7"/>
    <x v="0"/>
  </r>
  <r>
    <x v="23"/>
    <x v="5"/>
    <n v="3"/>
    <s v="Stanford"/>
    <n v="78"/>
    <n v="14"/>
    <s v="Siena"/>
    <n v="80"/>
    <s v="Loser"/>
    <n v="14"/>
    <x v="1"/>
  </r>
  <r>
    <x v="23"/>
    <x v="5"/>
    <n v="4"/>
    <s v="Florida State"/>
    <n v="83"/>
    <n v="13"/>
    <s v="Middle Tennessee State"/>
    <n v="97"/>
    <s v="Loser"/>
    <n v="13"/>
    <x v="1"/>
  </r>
  <r>
    <x v="23"/>
    <x v="5"/>
    <n v="5"/>
    <s v="Virginia"/>
    <n v="100"/>
    <n v="12"/>
    <s v="Providence"/>
    <n v="97"/>
    <s v="Winner"/>
    <n v="5"/>
    <x v="0"/>
  </r>
  <r>
    <x v="23"/>
    <x v="5"/>
    <n v="8"/>
    <s v="La Salle"/>
    <n v="74"/>
    <n v="9"/>
    <s v="Louisiana Tech"/>
    <n v="83"/>
    <s v="Loser"/>
    <n v="9"/>
    <x v="1"/>
  </r>
  <r>
    <x v="23"/>
    <x v="5"/>
    <n v="1"/>
    <s v="Oklahoma"/>
    <n v="72"/>
    <n v="16"/>
    <s v="East Tennessee State"/>
    <n v="71"/>
    <s v="Winner"/>
    <n v="1"/>
    <x v="0"/>
  </r>
  <r>
    <x v="23"/>
    <x v="5"/>
    <n v="4"/>
    <s v="Louisville"/>
    <n v="76"/>
    <n v="13"/>
    <s v="Arkansas-Little Rock"/>
    <n v="71"/>
    <s v="Winner"/>
    <n v="4"/>
    <x v="0"/>
  </r>
  <r>
    <x v="23"/>
    <x v="5"/>
    <n v="5"/>
    <s v="Arkansas"/>
    <n v="120"/>
    <n v="12"/>
    <s v="Loyola Marymount"/>
    <n v="101"/>
    <s v="Winner"/>
    <n v="5"/>
    <x v="0"/>
  </r>
  <r>
    <x v="23"/>
    <x v="5"/>
    <n v="8"/>
    <s v="Pittsburgh"/>
    <n v="64"/>
    <n v="9"/>
    <s v="Ball State"/>
    <n v="68"/>
    <s v="Loser"/>
    <n v="9"/>
    <x v="1"/>
  </r>
  <r>
    <x v="23"/>
    <x v="5"/>
    <n v="1"/>
    <s v="Illinois"/>
    <n v="77"/>
    <n v="16"/>
    <s v="McNeese State"/>
    <n v="71"/>
    <s v="Winner"/>
    <n v="1"/>
    <x v="0"/>
  </r>
  <r>
    <x v="24"/>
    <x v="0"/>
    <n v="6"/>
    <s v="Kansas"/>
    <n v="83"/>
    <n v="1"/>
    <s v="Oklahoma"/>
    <n v="79"/>
    <s v="Winner"/>
    <n v="6"/>
    <x v="0"/>
  </r>
  <r>
    <x v="24"/>
    <x v="1"/>
    <n v="1"/>
    <s v="Arizona"/>
    <n v="78"/>
    <n v="1"/>
    <s v="Oklahoma"/>
    <n v="86"/>
    <s v="Loser"/>
    <n v="1"/>
    <x v="1"/>
  </r>
  <r>
    <x v="24"/>
    <x v="1"/>
    <n v="6"/>
    <s v="Kansas"/>
    <n v="66"/>
    <n v="2"/>
    <s v="Duke"/>
    <n v="59"/>
    <s v="Winner"/>
    <n v="6"/>
    <x v="0"/>
  </r>
  <r>
    <x v="24"/>
    <x v="2"/>
    <n v="1"/>
    <s v="Arizona"/>
    <n v="70"/>
    <n v="2"/>
    <s v="North Carolina"/>
    <n v="52"/>
    <s v="Winner"/>
    <n v="1"/>
    <x v="0"/>
  </r>
  <r>
    <x v="24"/>
    <x v="2"/>
    <n v="4"/>
    <s v="Kansas State"/>
    <n v="58"/>
    <n v="6"/>
    <s v="Kansas"/>
    <n v="71"/>
    <s v="Loser"/>
    <n v="6"/>
    <x v="1"/>
  </r>
  <r>
    <x v="24"/>
    <x v="2"/>
    <n v="1"/>
    <s v="Oklahoma"/>
    <n v="78"/>
    <n v="6"/>
    <s v="Villanova"/>
    <n v="59"/>
    <s v="Winner"/>
    <n v="1"/>
    <x v="0"/>
  </r>
  <r>
    <x v="24"/>
    <x v="2"/>
    <n v="1"/>
    <s v="Temple"/>
    <n v="53"/>
    <n v="2"/>
    <s v="Duke"/>
    <n v="63"/>
    <s v="Loser"/>
    <n v="2"/>
    <x v="1"/>
  </r>
  <r>
    <x v="24"/>
    <x v="3"/>
    <n v="1"/>
    <s v="Arizona"/>
    <n v="99"/>
    <n v="5"/>
    <s v="Iowa"/>
    <n v="79"/>
    <s v="Winner"/>
    <n v="1"/>
    <x v="0"/>
  </r>
  <r>
    <x v="24"/>
    <x v="3"/>
    <n v="1"/>
    <s v="Purdue"/>
    <n v="70"/>
    <n v="4"/>
    <s v="Kansas State"/>
    <n v="73"/>
    <s v="Loser"/>
    <n v="4"/>
    <x v="1"/>
  </r>
  <r>
    <x v="24"/>
    <x v="3"/>
    <n v="3"/>
    <s v="Michigan"/>
    <n v="69"/>
    <n v="2"/>
    <s v="North Carolina"/>
    <n v="78"/>
    <s v="Loser"/>
    <n v="2"/>
    <x v="1"/>
  </r>
  <r>
    <x v="24"/>
    <x v="3"/>
    <n v="6"/>
    <s v="Kansas"/>
    <n v="77"/>
    <n v="7"/>
    <s v="Vanderbilt"/>
    <n v="64"/>
    <s v="Winner"/>
    <n v="6"/>
    <x v="0"/>
  </r>
  <r>
    <x v="24"/>
    <x v="3"/>
    <n v="6"/>
    <s v="Villanova"/>
    <n v="80"/>
    <n v="2"/>
    <s v="Kentucky"/>
    <n v="74"/>
    <s v="Winner"/>
    <n v="6"/>
    <x v="0"/>
  </r>
  <r>
    <x v="24"/>
    <x v="3"/>
    <n v="1"/>
    <s v="Temple"/>
    <n v="69"/>
    <n v="13"/>
    <s v="Richmond"/>
    <n v="47"/>
    <s v="Winner"/>
    <n v="1"/>
    <x v="0"/>
  </r>
  <r>
    <x v="24"/>
    <x v="3"/>
    <n v="1"/>
    <s v="Oklahoma"/>
    <n v="108"/>
    <n v="5"/>
    <s v="Louisville"/>
    <n v="98"/>
    <s v="Winner"/>
    <n v="1"/>
    <x v="0"/>
  </r>
  <r>
    <x v="24"/>
    <x v="3"/>
    <n v="11"/>
    <s v="Rhode Island"/>
    <n v="72"/>
    <n v="2"/>
    <s v="Duke"/>
    <n v="73"/>
    <s v="Loser"/>
    <n v="2"/>
    <x v="1"/>
  </r>
  <r>
    <x v="24"/>
    <x v="4"/>
    <n v="5"/>
    <s v="Iowa"/>
    <n v="104"/>
    <n v="4"/>
    <s v="UNLV"/>
    <n v="86"/>
    <s v="Winner"/>
    <n v="5"/>
    <x v="0"/>
  </r>
  <r>
    <x v="24"/>
    <x v="4"/>
    <n v="5"/>
    <s v="Georgia Tech"/>
    <n v="55"/>
    <n v="13"/>
    <s v="Richmond"/>
    <n v="59"/>
    <s v="Loser"/>
    <n v="13"/>
    <x v="1"/>
  </r>
  <r>
    <x v="24"/>
    <x v="4"/>
    <n v="7"/>
    <s v="Maryland"/>
    <n v="81"/>
    <n v="2"/>
    <s v="Kentucky"/>
    <n v="90"/>
    <s v="Loser"/>
    <n v="2"/>
    <x v="1"/>
  </r>
  <r>
    <x v="24"/>
    <x v="4"/>
    <n v="1"/>
    <s v="Arizona"/>
    <n v="84"/>
    <n v="8"/>
    <s v="Seton Hall"/>
    <n v="55"/>
    <s v="Winner"/>
    <n v="1"/>
    <x v="0"/>
  </r>
  <r>
    <x v="24"/>
    <x v="4"/>
    <n v="6"/>
    <s v="Villanova"/>
    <n v="66"/>
    <n v="3"/>
    <s v="Illinois"/>
    <n v="63"/>
    <s v="Winner"/>
    <n v="6"/>
    <x v="0"/>
  </r>
  <r>
    <x v="24"/>
    <x v="4"/>
    <n v="1"/>
    <s v="Temple"/>
    <n v="74"/>
    <n v="8"/>
    <s v="Georgetown"/>
    <n v="53"/>
    <s v="Winner"/>
    <n v="1"/>
    <x v="0"/>
  </r>
  <r>
    <x v="24"/>
    <x v="4"/>
    <n v="6"/>
    <s v="Kansas"/>
    <n v="61"/>
    <n v="14"/>
    <s v="Murray St."/>
    <n v="58"/>
    <s v="Winner"/>
    <n v="6"/>
    <x v="0"/>
  </r>
  <r>
    <x v="24"/>
    <x v="4"/>
    <n v="5"/>
    <s v="DePaul"/>
    <n v="58"/>
    <n v="4"/>
    <s v="Kansas State"/>
    <n v="66"/>
    <s v="Loser"/>
    <n v="4"/>
    <x v="1"/>
  </r>
  <r>
    <x v="24"/>
    <x v="4"/>
    <n v="1"/>
    <s v="Purdue"/>
    <n v="100"/>
    <n v="9"/>
    <s v="Memphis"/>
    <n v="73"/>
    <s v="Winner"/>
    <n v="1"/>
    <x v="0"/>
  </r>
  <r>
    <x v="24"/>
    <x v="4"/>
    <n v="5"/>
    <s v="Louisville"/>
    <n v="97"/>
    <n v="4"/>
    <s v="Brigham Young"/>
    <n v="76"/>
    <s v="Winner"/>
    <n v="5"/>
    <x v="0"/>
  </r>
  <r>
    <x v="24"/>
    <x v="4"/>
    <n v="6"/>
    <s v="Florida"/>
    <n v="85"/>
    <n v="3"/>
    <s v="Michigan"/>
    <n v="108"/>
    <s v="Loser"/>
    <n v="3"/>
    <x v="1"/>
  </r>
  <r>
    <x v="24"/>
    <x v="4"/>
    <n v="1"/>
    <s v="Oklahoma"/>
    <n v="107"/>
    <n v="8"/>
    <s v="Auburn"/>
    <n v="87"/>
    <s v="Winner"/>
    <n v="1"/>
    <x v="0"/>
  </r>
  <r>
    <x v="24"/>
    <x v="4"/>
    <n v="11"/>
    <s v="Rhode Island"/>
    <n v="97"/>
    <n v="3"/>
    <s v="Syracuse"/>
    <n v="94"/>
    <s v="Winner"/>
    <n v="11"/>
    <x v="0"/>
  </r>
  <r>
    <x v="24"/>
    <x v="4"/>
    <n v="10"/>
    <s v="Loyola Marymount"/>
    <n v="97"/>
    <n v="2"/>
    <s v="North Carolina"/>
    <n v="123"/>
    <s v="Loser"/>
    <n v="2"/>
    <x v="1"/>
  </r>
  <r>
    <x v="24"/>
    <x v="4"/>
    <n v="7"/>
    <s v="Southern Methodist"/>
    <n v="79"/>
    <n v="2"/>
    <s v="Duke"/>
    <n v="94"/>
    <s v="Loser"/>
    <n v="2"/>
    <x v="1"/>
  </r>
  <r>
    <x v="24"/>
    <x v="5"/>
    <n v="7"/>
    <s v="Maryland"/>
    <n v="92"/>
    <n v="10"/>
    <s v="UC Santa Barbara"/>
    <n v="82"/>
    <s v="Winner"/>
    <n v="7"/>
    <x v="0"/>
  </r>
  <r>
    <x v="24"/>
    <x v="5"/>
    <n v="8"/>
    <s v="Seton Hall"/>
    <n v="80"/>
    <n v="9"/>
    <s v="UTEP"/>
    <n v="64"/>
    <s v="Winner"/>
    <n v="8"/>
    <x v="0"/>
  </r>
  <r>
    <x v="24"/>
    <x v="5"/>
    <n v="4"/>
    <s v="UNLV"/>
    <n v="54"/>
    <n v="13"/>
    <s v="Missouri State"/>
    <n v="50"/>
    <s v="Winner"/>
    <n v="4"/>
    <x v="0"/>
  </r>
  <r>
    <x v="24"/>
    <x v="5"/>
    <n v="7"/>
    <s v="Vanderbilt"/>
    <n v="80"/>
    <n v="10"/>
    <s v="Utah State"/>
    <n v="77"/>
    <s v="Winner"/>
    <n v="7"/>
    <x v="0"/>
  </r>
  <r>
    <x v="24"/>
    <x v="5"/>
    <n v="2"/>
    <s v="Pittsburgh"/>
    <n v="108"/>
    <n v="15"/>
    <s v="Eastern Michigan"/>
    <n v="90"/>
    <s v="Winner"/>
    <n v="2"/>
    <x v="0"/>
  </r>
  <r>
    <x v="24"/>
    <x v="5"/>
    <n v="8"/>
    <s v="Georgetown"/>
    <n v="66"/>
    <n v="9"/>
    <s v="LSU"/>
    <n v="63"/>
    <s v="Winner"/>
    <n v="8"/>
    <x v="0"/>
  </r>
  <r>
    <x v="24"/>
    <x v="5"/>
    <n v="5"/>
    <s v="Georgia Tech"/>
    <n v="90"/>
    <n v="12"/>
    <s v="Iowa State"/>
    <n v="78"/>
    <s v="Winner"/>
    <n v="5"/>
    <x v="0"/>
  </r>
  <r>
    <x v="24"/>
    <x v="5"/>
    <n v="1"/>
    <s v="Temple"/>
    <n v="87"/>
    <n v="16"/>
    <s v="Lehigh"/>
    <n v="73"/>
    <s v="Winner"/>
    <n v="1"/>
    <x v="0"/>
  </r>
  <r>
    <x v="24"/>
    <x v="5"/>
    <n v="6"/>
    <s v="Villanova"/>
    <n v="82"/>
    <n v="11"/>
    <s v="Arkansas"/>
    <n v="74"/>
    <s v="Winner"/>
    <n v="6"/>
    <x v="0"/>
  </r>
  <r>
    <x v="24"/>
    <x v="5"/>
    <n v="4"/>
    <s v="Indiana"/>
    <n v="69"/>
    <n v="13"/>
    <s v="Richmond"/>
    <n v="72"/>
    <s v="Loser"/>
    <n v="13"/>
    <x v="1"/>
  </r>
  <r>
    <x v="24"/>
    <x v="5"/>
    <n v="3"/>
    <s v="Illinois"/>
    <n v="81"/>
    <n v="14"/>
    <s v="Texas-San Antonio"/>
    <n v="72"/>
    <s v="Winner"/>
    <n v="3"/>
    <x v="0"/>
  </r>
  <r>
    <x v="24"/>
    <x v="5"/>
    <n v="3"/>
    <s v="North Carolina State"/>
    <n v="75"/>
    <n v="14"/>
    <s v="Murray St."/>
    <n v="78"/>
    <s v="Loser"/>
    <n v="14"/>
    <x v="1"/>
  </r>
  <r>
    <x v="24"/>
    <x v="5"/>
    <n v="6"/>
    <s v="Kansas"/>
    <n v="85"/>
    <n v="11"/>
    <s v="Xavier"/>
    <n v="72"/>
    <s v="Winner"/>
    <n v="6"/>
    <x v="0"/>
  </r>
  <r>
    <x v="24"/>
    <x v="4"/>
    <n v="7"/>
    <s v="Vanderbilt"/>
    <n v="80"/>
    <n v="2"/>
    <s v="Pittsburgh"/>
    <n v="74"/>
    <s v="Winner"/>
    <n v="7"/>
    <x v="0"/>
  </r>
  <r>
    <x v="24"/>
    <x v="5"/>
    <n v="1"/>
    <s v="Arizona"/>
    <n v="90"/>
    <n v="16"/>
    <s v="Cornell"/>
    <n v="50"/>
    <s v="Winner"/>
    <n v="1"/>
    <x v="0"/>
  </r>
  <r>
    <x v="24"/>
    <x v="5"/>
    <n v="5"/>
    <s v="Iowa"/>
    <n v="102"/>
    <n v="12"/>
    <s v="Florida State"/>
    <n v="98"/>
    <s v="Winner"/>
    <n v="5"/>
    <x v="0"/>
  </r>
  <r>
    <x v="24"/>
    <x v="5"/>
    <n v="2"/>
    <s v="Kentucky"/>
    <n v="99"/>
    <n v="15"/>
    <s v="Southern"/>
    <n v="84"/>
    <s v="Winner"/>
    <n v="2"/>
    <x v="0"/>
  </r>
  <r>
    <x v="24"/>
    <x v="5"/>
    <n v="4"/>
    <s v="Brigham Young"/>
    <n v="98"/>
    <n v="13"/>
    <s v="Charlotte"/>
    <n v="92"/>
    <s v="Winner"/>
    <n v="4"/>
    <x v="0"/>
  </r>
  <r>
    <x v="24"/>
    <x v="5"/>
    <n v="7"/>
    <s v="Wyoming"/>
    <n v="115"/>
    <n v="10"/>
    <s v="Loyola Marymount"/>
    <n v="119"/>
    <s v="Loser"/>
    <n v="10"/>
    <x v="1"/>
  </r>
  <r>
    <x v="24"/>
    <x v="5"/>
    <n v="8"/>
    <s v="Baylor"/>
    <n v="60"/>
    <n v="9"/>
    <s v="Memphis"/>
    <n v="75"/>
    <s v="Loser"/>
    <n v="9"/>
    <x v="1"/>
  </r>
  <r>
    <x v="24"/>
    <x v="5"/>
    <n v="3"/>
    <s v="Syracuse"/>
    <n v="69"/>
    <n v="14"/>
    <s v="North Carolina A&amp;T"/>
    <n v="55"/>
    <s v="Winner"/>
    <n v="3"/>
    <x v="0"/>
  </r>
  <r>
    <x v="24"/>
    <x v="5"/>
    <n v="7"/>
    <s v="Southern Methodist"/>
    <n v="83"/>
    <n v="10"/>
    <s v="Notre Dame"/>
    <n v="75"/>
    <s v="Winner"/>
    <n v="7"/>
    <x v="0"/>
  </r>
  <r>
    <x v="24"/>
    <x v="5"/>
    <n v="2"/>
    <s v="Duke"/>
    <n v="85"/>
    <n v="15"/>
    <s v="Boston University"/>
    <n v="69"/>
    <s v="Winner"/>
    <n v="2"/>
    <x v="0"/>
  </r>
  <r>
    <x v="24"/>
    <x v="5"/>
    <n v="6"/>
    <s v="Florida"/>
    <n v="62"/>
    <n v="11"/>
    <s v="St. John's"/>
    <n v="59"/>
    <s v="Winner"/>
    <n v="6"/>
    <x v="0"/>
  </r>
  <r>
    <x v="24"/>
    <x v="5"/>
    <n v="3"/>
    <s v="Michigan"/>
    <n v="63"/>
    <n v="14"/>
    <s v="Boise State"/>
    <n v="58"/>
    <s v="Winner"/>
    <n v="3"/>
    <x v="0"/>
  </r>
  <r>
    <x v="24"/>
    <x v="5"/>
    <n v="2"/>
    <s v="North Carolina"/>
    <n v="83"/>
    <n v="15"/>
    <s v="North Texas"/>
    <n v="65"/>
    <s v="Winner"/>
    <n v="2"/>
    <x v="0"/>
  </r>
  <r>
    <x v="24"/>
    <x v="5"/>
    <n v="1"/>
    <s v="Oklahoma"/>
    <n v="94"/>
    <n v="16"/>
    <s v="Chattanooga"/>
    <n v="66"/>
    <s v="Winner"/>
    <n v="1"/>
    <x v="0"/>
  </r>
  <r>
    <x v="24"/>
    <x v="5"/>
    <n v="1"/>
    <s v="Purdue"/>
    <n v="94"/>
    <n v="16"/>
    <s v="Fairleigh Dickinson"/>
    <n v="79"/>
    <s v="Winner"/>
    <n v="1"/>
    <x v="0"/>
  </r>
  <r>
    <x v="24"/>
    <x v="5"/>
    <n v="5"/>
    <s v="DePaul"/>
    <n v="83"/>
    <n v="12"/>
    <s v="Wichita State"/>
    <n v="62"/>
    <s v="Winner"/>
    <n v="5"/>
    <x v="0"/>
  </r>
  <r>
    <x v="24"/>
    <x v="5"/>
    <n v="4"/>
    <s v="Kansas State"/>
    <n v="66"/>
    <n v="13"/>
    <s v="La Salle"/>
    <n v="53"/>
    <s v="Winner"/>
    <n v="4"/>
    <x v="0"/>
  </r>
  <r>
    <x v="24"/>
    <x v="5"/>
    <n v="8"/>
    <s v="Auburn"/>
    <n v="90"/>
    <n v="9"/>
    <s v="Bradley"/>
    <n v="86"/>
    <s v="Winner"/>
    <n v="8"/>
    <x v="0"/>
  </r>
  <r>
    <x v="24"/>
    <x v="5"/>
    <n v="5"/>
    <s v="Louisville"/>
    <n v="70"/>
    <n v="12"/>
    <s v="Oregon State"/>
    <n v="61"/>
    <s v="Winner"/>
    <n v="5"/>
    <x v="0"/>
  </r>
  <r>
    <x v="24"/>
    <x v="5"/>
    <n v="6"/>
    <s v="Missouri"/>
    <n v="80"/>
    <n v="11"/>
    <s v="Rhode Island"/>
    <n v="87"/>
    <s v="Loser"/>
    <n v="11"/>
    <x v="1"/>
  </r>
  <r>
    <x v="25"/>
    <x v="0"/>
    <n v="1"/>
    <s v="Indiana"/>
    <n v="74"/>
    <n v="2"/>
    <s v="Syracuse"/>
    <n v="73"/>
    <s v="Winner"/>
    <n v="1"/>
    <x v="0"/>
  </r>
  <r>
    <x v="25"/>
    <x v="1"/>
    <n v="1"/>
    <s v="UNLV"/>
    <n v="93"/>
    <n v="1"/>
    <s v="Indiana"/>
    <n v="97"/>
    <s v="Loser"/>
    <n v="1"/>
    <x v="1"/>
  </r>
  <r>
    <x v="25"/>
    <x v="1"/>
    <n v="6"/>
    <s v="Providence"/>
    <n v="63"/>
    <n v="2"/>
    <s v="Syracuse"/>
    <n v="77"/>
    <s v="Loser"/>
    <n v="2"/>
    <x v="1"/>
  </r>
  <r>
    <x v="25"/>
    <x v="2"/>
    <n v="1"/>
    <s v="UNLV"/>
    <n v="84"/>
    <n v="2"/>
    <s v="Iowa"/>
    <n v="81"/>
    <s v="Winner"/>
    <n v="1"/>
    <x v="0"/>
  </r>
  <r>
    <x v="25"/>
    <x v="2"/>
    <n v="1"/>
    <s v="Indiana"/>
    <n v="77"/>
    <n v="10"/>
    <s v="LSU"/>
    <n v="76"/>
    <s v="Winner"/>
    <n v="1"/>
    <x v="0"/>
  </r>
  <r>
    <x v="25"/>
    <x v="2"/>
    <n v="1"/>
    <s v="North Carolina"/>
    <n v="75"/>
    <n v="2"/>
    <s v="Syracuse"/>
    <n v="79"/>
    <s v="Loser"/>
    <n v="2"/>
    <x v="1"/>
  </r>
  <r>
    <x v="25"/>
    <x v="2"/>
    <n v="6"/>
    <s v="Providence"/>
    <n v="88"/>
    <n v="1"/>
    <s v="Georgetown"/>
    <n v="73"/>
    <s v="Winner"/>
    <n v="6"/>
    <x v="0"/>
  </r>
  <r>
    <x v="25"/>
    <x v="3"/>
    <n v="3"/>
    <s v="DePaul"/>
    <n v="58"/>
    <n v="10"/>
    <s v="LSU"/>
    <n v="63"/>
    <s v="Loser"/>
    <n v="10"/>
    <x v="1"/>
  </r>
  <r>
    <x v="25"/>
    <x v="3"/>
    <n v="1"/>
    <s v="UNLV"/>
    <n v="92"/>
    <n v="12"/>
    <s v="Wyoming"/>
    <n v="78"/>
    <s v="Winner"/>
    <n v="1"/>
    <x v="0"/>
  </r>
  <r>
    <x v="25"/>
    <x v="3"/>
    <n v="6"/>
    <s v="Oklahoma"/>
    <n v="91"/>
    <n v="2"/>
    <s v="Iowa"/>
    <n v="93"/>
    <s v="Loser"/>
    <n v="2"/>
    <x v="1"/>
  </r>
  <r>
    <x v="25"/>
    <x v="3"/>
    <n v="1"/>
    <s v="Indiana"/>
    <n v="88"/>
    <n v="5"/>
    <s v="Duke"/>
    <n v="82"/>
    <s v="Winner"/>
    <n v="1"/>
    <x v="0"/>
  </r>
  <r>
    <x v="25"/>
    <x v="3"/>
    <n v="1"/>
    <s v="North Carolina"/>
    <n v="74"/>
    <n v="5"/>
    <s v="Notre Dame"/>
    <n v="68"/>
    <s v="Winner"/>
    <n v="1"/>
    <x v="0"/>
  </r>
  <r>
    <x v="25"/>
    <x v="3"/>
    <n v="1"/>
    <s v="Georgetown"/>
    <n v="70"/>
    <n v="5"/>
    <s v="Kansas"/>
    <n v="57"/>
    <s v="Winner"/>
    <n v="1"/>
    <x v="0"/>
  </r>
  <r>
    <x v="25"/>
    <x v="3"/>
    <n v="6"/>
    <s v="Providence"/>
    <n v="103"/>
    <n v="2"/>
    <s v="Alabama"/>
    <n v="82"/>
    <s v="Winner"/>
    <n v="6"/>
    <x v="0"/>
  </r>
  <r>
    <x v="25"/>
    <x v="3"/>
    <n v="6"/>
    <s v="Florida"/>
    <n v="81"/>
    <n v="2"/>
    <s v="Syracuse"/>
    <n v="87"/>
    <s v="Loser"/>
    <n v="2"/>
    <x v="1"/>
  </r>
  <r>
    <x v="25"/>
    <x v="4"/>
    <n v="6"/>
    <s v="St. John's"/>
    <n v="75"/>
    <n v="3"/>
    <s v="DePaul"/>
    <n v="83"/>
    <s v="Loser"/>
    <n v="3"/>
    <x v="1"/>
  </r>
  <r>
    <x v="25"/>
    <x v="4"/>
    <n v="7"/>
    <s v="UTEP"/>
    <n v="82"/>
    <n v="2"/>
    <s v="Iowa"/>
    <n v="84"/>
    <s v="Loser"/>
    <n v="2"/>
    <x v="1"/>
  </r>
  <r>
    <x v="25"/>
    <x v="4"/>
    <n v="10"/>
    <s v="Western Kentucky"/>
    <n v="86"/>
    <n v="2"/>
    <s v="Syracuse"/>
    <n v="104"/>
    <s v="Loser"/>
    <n v="2"/>
    <x v="1"/>
  </r>
  <r>
    <x v="25"/>
    <x v="4"/>
    <n v="6"/>
    <s v="Oklahoma"/>
    <n v="96"/>
    <n v="3"/>
    <s v="Pittsburgh"/>
    <n v="93"/>
    <s v="Winner"/>
    <n v="6"/>
    <x v="0"/>
  </r>
  <r>
    <x v="25"/>
    <x v="4"/>
    <n v="10"/>
    <s v="LSU"/>
    <n v="72"/>
    <n v="2"/>
    <s v="Temple"/>
    <n v="62"/>
    <s v="Winner"/>
    <n v="10"/>
    <x v="0"/>
  </r>
  <r>
    <x v="25"/>
    <x v="4"/>
    <n v="1"/>
    <s v="Georgetown"/>
    <n v="82"/>
    <n v="9"/>
    <s v="Ohio State"/>
    <n v="79"/>
    <s v="Winner"/>
    <n v="1"/>
    <x v="0"/>
  </r>
  <r>
    <x v="25"/>
    <x v="4"/>
    <n v="6"/>
    <s v="Florida"/>
    <n v="85"/>
    <n v="3"/>
    <s v="Purdue"/>
    <n v="66"/>
    <s v="Winner"/>
    <n v="6"/>
    <x v="0"/>
  </r>
  <r>
    <x v="25"/>
    <x v="4"/>
    <n v="5"/>
    <s v="Kansas"/>
    <n v="67"/>
    <n v="13"/>
    <s v="Missouri State"/>
    <n v="63"/>
    <s v="Winner"/>
    <n v="5"/>
    <x v="0"/>
  </r>
  <r>
    <x v="25"/>
    <x v="4"/>
    <n v="6"/>
    <s v="Providence"/>
    <n v="90"/>
    <n v="14"/>
    <s v="Austin Peay"/>
    <n v="87"/>
    <s v="Winner"/>
    <n v="6"/>
    <x v="0"/>
  </r>
  <r>
    <x v="25"/>
    <x v="4"/>
    <n v="12"/>
    <s v="Wyoming"/>
    <n v="78"/>
    <n v="4"/>
    <s v="UCLA"/>
    <n v="68"/>
    <s v="Winner"/>
    <n v="12"/>
    <x v="0"/>
  </r>
  <r>
    <x v="25"/>
    <x v="4"/>
    <n v="1"/>
    <s v="UNLV"/>
    <n v="80"/>
    <n v="9"/>
    <s v="Kansas State"/>
    <n v="61"/>
    <s v="Winner"/>
    <n v="1"/>
    <x v="0"/>
  </r>
  <r>
    <x v="25"/>
    <x v="4"/>
    <n v="1"/>
    <s v="North Carolina"/>
    <n v="109"/>
    <n v="9"/>
    <s v="Michigan"/>
    <n v="97"/>
    <s v="Winner"/>
    <n v="1"/>
    <x v="0"/>
  </r>
  <r>
    <x v="25"/>
    <x v="4"/>
    <n v="7"/>
    <s v="New Orleans"/>
    <n v="76"/>
    <n v="2"/>
    <s v="Alabama"/>
    <n v="101"/>
    <s v="Loser"/>
    <n v="2"/>
    <x v="1"/>
  </r>
  <r>
    <x v="25"/>
    <x v="4"/>
    <n v="5"/>
    <s v="Notre Dame"/>
    <n v="58"/>
    <n v="4"/>
    <s v="TCU"/>
    <n v="57"/>
    <s v="Winner"/>
    <n v="5"/>
    <x v="0"/>
  </r>
  <r>
    <x v="25"/>
    <x v="4"/>
    <n v="5"/>
    <s v="Duke"/>
    <n v="65"/>
    <n v="13"/>
    <s v="Xavier"/>
    <n v="60"/>
    <s v="Winner"/>
    <n v="5"/>
    <x v="0"/>
  </r>
  <r>
    <x v="25"/>
    <x v="4"/>
    <n v="1"/>
    <s v="Indiana"/>
    <n v="107"/>
    <n v="8"/>
    <s v="Auburn"/>
    <n v="90"/>
    <s v="Winner"/>
    <n v="1"/>
    <x v="0"/>
  </r>
  <r>
    <x v="25"/>
    <x v="5"/>
    <n v="5"/>
    <s v="Kansas"/>
    <n v="66"/>
    <n v="12"/>
    <s v="Houston"/>
    <n v="55"/>
    <s v="Winner"/>
    <n v="5"/>
    <x v="0"/>
  </r>
  <r>
    <x v="25"/>
    <x v="5"/>
    <n v="6"/>
    <s v="Florida"/>
    <n v="82"/>
    <n v="11"/>
    <s v="North Carolina State"/>
    <n v="70"/>
    <s v="Winner"/>
    <n v="6"/>
    <x v="0"/>
  </r>
  <r>
    <x v="25"/>
    <x v="5"/>
    <n v="3"/>
    <s v="Purdue"/>
    <n v="104"/>
    <n v="14"/>
    <s v="Northeastern"/>
    <n v="95"/>
    <s v="Winner"/>
    <n v="3"/>
    <x v="0"/>
  </r>
  <r>
    <x v="25"/>
    <x v="5"/>
    <n v="2"/>
    <s v="Syracuse"/>
    <n v="79"/>
    <n v="15"/>
    <s v="Georgia Southern"/>
    <n v="73"/>
    <s v="Winner"/>
    <n v="2"/>
    <x v="0"/>
  </r>
  <r>
    <x v="25"/>
    <x v="5"/>
    <n v="2"/>
    <s v="Iowa"/>
    <n v="99"/>
    <n v="15"/>
    <s v="Santa Clara"/>
    <n v="76"/>
    <s v="Winner"/>
    <n v="2"/>
    <x v="0"/>
  </r>
  <r>
    <x v="25"/>
    <x v="5"/>
    <n v="7"/>
    <s v="UTEP"/>
    <n v="98"/>
    <n v="10"/>
    <s v="Arizona"/>
    <n v="91"/>
    <s v="Winner"/>
    <n v="7"/>
    <x v="0"/>
  </r>
  <r>
    <x v="25"/>
    <x v="5"/>
    <n v="8"/>
    <s v="Kentucky"/>
    <n v="77"/>
    <n v="9"/>
    <s v="Ohio State"/>
    <n v="91"/>
    <s v="Loser"/>
    <n v="9"/>
    <x v="1"/>
  </r>
  <r>
    <x v="25"/>
    <x v="5"/>
    <n v="3"/>
    <s v="Pittsburgh"/>
    <n v="93"/>
    <n v="14"/>
    <s v="Marist"/>
    <n v="68"/>
    <s v="Winner"/>
    <n v="3"/>
    <x v="0"/>
  </r>
  <r>
    <x v="25"/>
    <x v="5"/>
    <n v="6"/>
    <s v="Oklahoma"/>
    <n v="74"/>
    <n v="11"/>
    <s v="Tulsa"/>
    <n v="69"/>
    <s v="Winner"/>
    <n v="6"/>
    <x v="0"/>
  </r>
  <r>
    <x v="25"/>
    <x v="5"/>
    <n v="4"/>
    <s v="Clemson"/>
    <n v="60"/>
    <n v="13"/>
    <s v="Missouri State"/>
    <n v="65"/>
    <s v="Loser"/>
    <n v="13"/>
    <x v="1"/>
  </r>
  <r>
    <x v="25"/>
    <x v="5"/>
    <n v="7"/>
    <s v="Georgia Tech"/>
    <n v="79"/>
    <n v="10"/>
    <s v="LSU"/>
    <n v="85"/>
    <s v="Loser"/>
    <n v="10"/>
    <x v="1"/>
  </r>
  <r>
    <x v="25"/>
    <x v="5"/>
    <n v="7"/>
    <s v="West Virginia"/>
    <n v="62"/>
    <n v="10"/>
    <s v="Western Kentucky"/>
    <n v="64"/>
    <s v="Loser"/>
    <n v="10"/>
    <x v="1"/>
  </r>
  <r>
    <x v="25"/>
    <x v="5"/>
    <n v="6"/>
    <s v="St. John's"/>
    <n v="57"/>
    <n v="11"/>
    <s v="Wichita State"/>
    <n v="55"/>
    <s v="Winner"/>
    <n v="6"/>
    <x v="0"/>
  </r>
  <r>
    <x v="25"/>
    <x v="5"/>
    <n v="3"/>
    <s v="DePaul"/>
    <n v="76"/>
    <n v="14"/>
    <s v="Louisiana Tech"/>
    <n v="62"/>
    <s v="Winner"/>
    <n v="3"/>
    <x v="0"/>
  </r>
  <r>
    <x v="25"/>
    <x v="5"/>
    <n v="2"/>
    <s v="Temple"/>
    <n v="75"/>
    <n v="15"/>
    <s v="Southern"/>
    <n v="56"/>
    <s v="Winner"/>
    <n v="2"/>
    <x v="0"/>
  </r>
  <r>
    <x v="25"/>
    <x v="5"/>
    <n v="1"/>
    <s v="Georgetown"/>
    <n v="75"/>
    <n v="16"/>
    <s v="Bucknell"/>
    <n v="53"/>
    <s v="Winner"/>
    <n v="1"/>
    <x v="0"/>
  </r>
  <r>
    <x v="25"/>
    <x v="5"/>
    <n v="7"/>
    <s v="New Orleans"/>
    <n v="83"/>
    <n v="10"/>
    <s v="Brigham Young"/>
    <n v="79"/>
    <s v="Winner"/>
    <n v="7"/>
    <x v="0"/>
  </r>
  <r>
    <x v="25"/>
    <x v="5"/>
    <n v="4"/>
    <s v="UCLA"/>
    <n v="92"/>
    <n v="13"/>
    <s v="Central Michigan"/>
    <n v="73"/>
    <s v="Winner"/>
    <n v="4"/>
    <x v="0"/>
  </r>
  <r>
    <x v="25"/>
    <x v="5"/>
    <n v="3"/>
    <s v="Illinois"/>
    <n v="67"/>
    <n v="14"/>
    <s v="Austin Peay"/>
    <n v="68"/>
    <s v="Loser"/>
    <n v="14"/>
    <x v="1"/>
  </r>
  <r>
    <x v="25"/>
    <x v="5"/>
    <n v="1"/>
    <s v="UNLV"/>
    <n v="95"/>
    <n v="16"/>
    <s v="Idaho State"/>
    <n v="70"/>
    <s v="Winner"/>
    <n v="1"/>
    <x v="0"/>
  </r>
  <r>
    <x v="25"/>
    <x v="5"/>
    <n v="8"/>
    <s v="Auburn"/>
    <n v="62"/>
    <n v="9"/>
    <s v="San Diego"/>
    <n v="61"/>
    <s v="Winner"/>
    <n v="8"/>
    <x v="0"/>
  </r>
  <r>
    <x v="25"/>
    <x v="5"/>
    <n v="4"/>
    <s v="Missouri"/>
    <n v="69"/>
    <n v="13"/>
    <s v="Xavier"/>
    <n v="70"/>
    <s v="Loser"/>
    <n v="13"/>
    <x v="1"/>
  </r>
  <r>
    <x v="25"/>
    <x v="5"/>
    <n v="8"/>
    <s v="Navy"/>
    <n v="82"/>
    <n v="9"/>
    <s v="Michigan"/>
    <n v="97"/>
    <s v="Loser"/>
    <n v="9"/>
    <x v="1"/>
  </r>
  <r>
    <x v="25"/>
    <x v="5"/>
    <n v="8"/>
    <s v="Georgia"/>
    <n v="79"/>
    <n v="9"/>
    <s v="Kansas State"/>
    <n v="82"/>
    <s v="Loser"/>
    <n v="9"/>
    <x v="1"/>
  </r>
  <r>
    <x v="25"/>
    <x v="5"/>
    <n v="5"/>
    <s v="Virginia"/>
    <n v="60"/>
    <n v="12"/>
    <s v="Wyoming"/>
    <n v="64"/>
    <s v="Loser"/>
    <n v="12"/>
    <x v="1"/>
  </r>
  <r>
    <x v="25"/>
    <x v="5"/>
    <n v="1"/>
    <s v="Indiana"/>
    <n v="92"/>
    <n v="16"/>
    <s v="Fairfield"/>
    <n v="58"/>
    <s v="Winner"/>
    <n v="1"/>
    <x v="0"/>
  </r>
  <r>
    <x v="25"/>
    <x v="5"/>
    <n v="5"/>
    <s v="Duke"/>
    <n v="58"/>
    <n v="12"/>
    <s v="Texas A&amp;M"/>
    <n v="51"/>
    <s v="Winner"/>
    <n v="5"/>
    <x v="0"/>
  </r>
  <r>
    <x v="25"/>
    <x v="5"/>
    <n v="4"/>
    <s v="TCU"/>
    <n v="76"/>
    <n v="13"/>
    <s v="Marshall"/>
    <n v="60"/>
    <s v="Winner"/>
    <n v="4"/>
    <x v="0"/>
  </r>
  <r>
    <x v="25"/>
    <x v="5"/>
    <n v="5"/>
    <s v="Notre Dame"/>
    <n v="84"/>
    <n v="12"/>
    <s v="Middle Tennessee State"/>
    <n v="71"/>
    <s v="Winner"/>
    <n v="5"/>
    <x v="0"/>
  </r>
  <r>
    <x v="25"/>
    <x v="5"/>
    <n v="1"/>
    <s v="North Carolina"/>
    <n v="113"/>
    <n v="16"/>
    <s v="Penn"/>
    <n v="82"/>
    <s v="Winner"/>
    <n v="1"/>
    <x v="0"/>
  </r>
  <r>
    <x v="25"/>
    <x v="5"/>
    <n v="6"/>
    <s v="Providence"/>
    <n v="90"/>
    <n v="11"/>
    <s v="Alabama-Birmingham"/>
    <n v="68"/>
    <s v="Winner"/>
    <n v="6"/>
    <x v="0"/>
  </r>
  <r>
    <x v="25"/>
    <x v="5"/>
    <n v="2"/>
    <s v="Alabama"/>
    <n v="88"/>
    <n v="15"/>
    <s v="North Carolina A&amp;T"/>
    <n v="71"/>
    <s v="Winner"/>
    <n v="2"/>
    <x v="0"/>
  </r>
  <r>
    <x v="26"/>
    <x v="0"/>
    <n v="2"/>
    <s v="Louisville"/>
    <n v="72"/>
    <n v="1"/>
    <s v="Duke"/>
    <n v="69"/>
    <s v="Winner"/>
    <n v="2"/>
    <x v="0"/>
  </r>
  <r>
    <x v="26"/>
    <x v="1"/>
    <n v="11"/>
    <s v="LSU"/>
    <n v="77"/>
    <n v="2"/>
    <s v="Louisville"/>
    <n v="88"/>
    <s v="Loser"/>
    <n v="2"/>
    <x v="1"/>
  </r>
  <r>
    <x v="26"/>
    <x v="1"/>
    <n v="1"/>
    <s v="Duke"/>
    <n v="71"/>
    <n v="1"/>
    <s v="Kansas"/>
    <n v="67"/>
    <s v="Winner"/>
    <n v="1"/>
    <x v="0"/>
  </r>
  <r>
    <x v="26"/>
    <x v="2"/>
    <n v="1"/>
    <s v="Duke"/>
    <n v="71"/>
    <n v="7"/>
    <s v="Navy"/>
    <n v="50"/>
    <s v="Winner"/>
    <n v="1"/>
    <x v="0"/>
  </r>
  <r>
    <x v="26"/>
    <x v="2"/>
    <n v="1"/>
    <s v="Kansas"/>
    <n v="75"/>
    <n v="6"/>
    <s v="North Carolina State"/>
    <n v="67"/>
    <s v="Winner"/>
    <n v="1"/>
    <x v="0"/>
  </r>
  <r>
    <x v="26"/>
    <x v="2"/>
    <n v="1"/>
    <s v="Kentucky"/>
    <n v="57"/>
    <n v="11"/>
    <s v="LSU"/>
    <n v="59"/>
    <s v="Loser"/>
    <n v="11"/>
    <x v="1"/>
  </r>
  <r>
    <x v="26"/>
    <x v="2"/>
    <n v="8"/>
    <s v="Auburn"/>
    <n v="76"/>
    <n v="2"/>
    <s v="Louisville"/>
    <n v="84"/>
    <s v="Loser"/>
    <n v="2"/>
    <x v="1"/>
  </r>
  <r>
    <x v="26"/>
    <x v="3"/>
    <n v="1"/>
    <s v="Kansas"/>
    <n v="96"/>
    <n v="5"/>
    <s v="Michigan State"/>
    <n v="86"/>
    <s v="Winner"/>
    <n v="1"/>
    <x v="0"/>
  </r>
  <r>
    <x v="26"/>
    <x v="3"/>
    <n v="6"/>
    <s v="North Carolina State"/>
    <n v="70"/>
    <n v="7"/>
    <s v="Iowa State"/>
    <n v="66"/>
    <s v="Winner"/>
    <n v="6"/>
    <x v="0"/>
  </r>
  <r>
    <x v="26"/>
    <x v="3"/>
    <n v="1"/>
    <s v="Duke"/>
    <n v="74"/>
    <n v="12"/>
    <s v="DePaul"/>
    <n v="67"/>
    <s v="Winner"/>
    <n v="1"/>
    <x v="0"/>
  </r>
  <r>
    <x v="26"/>
    <x v="3"/>
    <n v="14"/>
    <s v="Cleveland State"/>
    <n v="70"/>
    <n v="7"/>
    <s v="Navy"/>
    <n v="71"/>
    <s v="Loser"/>
    <n v="7"/>
    <x v="1"/>
  </r>
  <r>
    <x v="26"/>
    <x v="3"/>
    <n v="3"/>
    <s v="North Carolina"/>
    <n v="79"/>
    <n v="2"/>
    <s v="Louisville"/>
    <n v="94"/>
    <s v="Loser"/>
    <n v="2"/>
    <x v="1"/>
  </r>
  <r>
    <x v="26"/>
    <x v="3"/>
    <n v="1"/>
    <s v="Kentucky"/>
    <n v="68"/>
    <n v="5"/>
    <s v="Alabama"/>
    <n v="63"/>
    <s v="Winner"/>
    <n v="1"/>
    <x v="0"/>
  </r>
  <r>
    <x v="26"/>
    <x v="3"/>
    <n v="11"/>
    <s v="LSU"/>
    <n v="70"/>
    <n v="2"/>
    <s v="Georgia Tech"/>
    <n v="64"/>
    <s v="Winner"/>
    <n v="11"/>
    <x v="0"/>
  </r>
  <r>
    <x v="26"/>
    <x v="3"/>
    <n v="8"/>
    <s v="Auburn"/>
    <n v="70"/>
    <n v="4"/>
    <s v="UNLV"/>
    <n v="63"/>
    <s v="Winner"/>
    <n v="8"/>
    <x v="0"/>
  </r>
  <r>
    <x v="26"/>
    <x v="4"/>
    <n v="1"/>
    <s v="St. John's"/>
    <n v="65"/>
    <n v="8"/>
    <s v="Auburn"/>
    <n v="81"/>
    <s v="Loser"/>
    <n v="8"/>
    <x v="1"/>
  </r>
  <r>
    <x v="26"/>
    <x v="4"/>
    <n v="7"/>
    <s v="Navy"/>
    <n v="97"/>
    <n v="2"/>
    <s v="Syracuse"/>
    <n v="85"/>
    <s v="Winner"/>
    <n v="7"/>
    <x v="0"/>
  </r>
  <r>
    <x v="26"/>
    <x v="4"/>
    <n v="5"/>
    <s v="Alabama"/>
    <n v="58"/>
    <n v="4"/>
    <s v="Illinois"/>
    <n v="56"/>
    <s v="Winner"/>
    <n v="5"/>
    <x v="0"/>
  </r>
  <r>
    <x v="26"/>
    <x v="4"/>
    <n v="1"/>
    <s v="Kentucky"/>
    <n v="71"/>
    <n v="8"/>
    <s v="Western Kentucky"/>
    <n v="64"/>
    <s v="Winner"/>
    <n v="1"/>
    <x v="0"/>
  </r>
  <r>
    <x v="26"/>
    <x v="4"/>
    <n v="6"/>
    <s v="North Carolina State"/>
    <n v="80"/>
    <n v="14"/>
    <s v="Arkansas-Little Rock"/>
    <n v="66"/>
    <s v="Winner"/>
    <n v="6"/>
    <x v="0"/>
  </r>
  <r>
    <x v="26"/>
    <x v="4"/>
    <n v="7"/>
    <s v="Iowa State"/>
    <n v="72"/>
    <n v="2"/>
    <s v="Michigan"/>
    <n v="69"/>
    <s v="Winner"/>
    <n v="7"/>
    <x v="0"/>
  </r>
  <r>
    <x v="26"/>
    <x v="4"/>
    <n v="6"/>
    <s v="St. Joseph's"/>
    <n v="69"/>
    <n v="14"/>
    <s v="Cleveland State"/>
    <n v="75"/>
    <s v="Loser"/>
    <n v="14"/>
    <x v="1"/>
  </r>
  <r>
    <x v="26"/>
    <x v="4"/>
    <n v="5"/>
    <s v="Maryland"/>
    <n v="64"/>
    <n v="4"/>
    <s v="UNLV"/>
    <n v="70"/>
    <s v="Loser"/>
    <n v="4"/>
    <x v="1"/>
  </r>
  <r>
    <x v="26"/>
    <x v="4"/>
    <n v="6"/>
    <s v="Alabama-Birmingham"/>
    <n v="59"/>
    <n v="3"/>
    <s v="North Carolina"/>
    <n v="77"/>
    <s v="Loser"/>
    <n v="3"/>
    <x v="1"/>
  </r>
  <r>
    <x v="26"/>
    <x v="4"/>
    <n v="11"/>
    <s v="LSU"/>
    <n v="83"/>
    <n v="3"/>
    <s v="Memphis"/>
    <n v="81"/>
    <s v="Winner"/>
    <n v="11"/>
    <x v="0"/>
  </r>
  <r>
    <x v="26"/>
    <x v="4"/>
    <n v="1"/>
    <s v="Duke"/>
    <n v="89"/>
    <n v="8"/>
    <s v="Old Dominion"/>
    <n v="61"/>
    <s v="Winner"/>
    <n v="1"/>
    <x v="0"/>
  </r>
  <r>
    <x v="26"/>
    <x v="4"/>
    <n v="12"/>
    <s v="DePaul"/>
    <n v="74"/>
    <n v="4"/>
    <s v="Oklahoma"/>
    <n v="69"/>
    <s v="Winner"/>
    <n v="12"/>
    <x v="0"/>
  </r>
  <r>
    <x v="26"/>
    <x v="4"/>
    <n v="1"/>
    <s v="Kansas"/>
    <n v="65"/>
    <n v="9"/>
    <s v="Temple"/>
    <n v="43"/>
    <s v="Winner"/>
    <n v="1"/>
    <x v="0"/>
  </r>
  <r>
    <x v="26"/>
    <x v="4"/>
    <n v="5"/>
    <s v="Michigan State"/>
    <n v="80"/>
    <n v="4"/>
    <s v="Georgetown"/>
    <n v="68"/>
    <s v="Winner"/>
    <n v="5"/>
    <x v="0"/>
  </r>
  <r>
    <x v="26"/>
    <x v="4"/>
    <n v="10"/>
    <s v="Villanova"/>
    <n v="61"/>
    <n v="2"/>
    <s v="Georgia Tech"/>
    <n v="66"/>
    <s v="Loser"/>
    <n v="2"/>
    <x v="1"/>
  </r>
  <r>
    <x v="26"/>
    <x v="4"/>
    <n v="7"/>
    <s v="Bradley"/>
    <n v="68"/>
    <n v="2"/>
    <s v="Louisville"/>
    <n v="82"/>
    <s v="Loser"/>
    <n v="2"/>
    <x v="1"/>
  </r>
  <r>
    <x v="26"/>
    <x v="5"/>
    <n v="2"/>
    <s v="Syracuse"/>
    <n v="101"/>
    <n v="15"/>
    <s v="Brown"/>
    <n v="52"/>
    <s v="Winner"/>
    <n v="2"/>
    <x v="0"/>
  </r>
  <r>
    <x v="26"/>
    <x v="5"/>
    <n v="1"/>
    <s v="St. John's"/>
    <n v="83"/>
    <n v="16"/>
    <s v="Montana State"/>
    <n v="74"/>
    <s v="Winner"/>
    <n v="1"/>
    <x v="0"/>
  </r>
  <r>
    <x v="26"/>
    <x v="5"/>
    <n v="8"/>
    <s v="Auburn"/>
    <n v="73"/>
    <n v="9"/>
    <s v="Arizona"/>
    <n v="63"/>
    <s v="Winner"/>
    <n v="8"/>
    <x v="0"/>
  </r>
  <r>
    <x v="26"/>
    <x v="5"/>
    <n v="8"/>
    <s v="Western Kentucky"/>
    <n v="67"/>
    <n v="9"/>
    <s v="Nebraska"/>
    <n v="59"/>
    <s v="Winner"/>
    <n v="8"/>
    <x v="0"/>
  </r>
  <r>
    <x v="26"/>
    <x v="5"/>
    <n v="5"/>
    <s v="Maryland"/>
    <n v="69"/>
    <n v="12"/>
    <s v="Pepperdine"/>
    <n v="64"/>
    <s v="Winner"/>
    <n v="5"/>
    <x v="0"/>
  </r>
  <r>
    <x v="26"/>
    <x v="5"/>
    <n v="6"/>
    <s v="North Carolina State"/>
    <n v="66"/>
    <n v="11"/>
    <s v="Iowa"/>
    <n v="64"/>
    <s v="Winner"/>
    <n v="6"/>
    <x v="0"/>
  </r>
  <r>
    <x v="26"/>
    <x v="5"/>
    <n v="2"/>
    <s v="Michigan"/>
    <n v="70"/>
    <n v="15"/>
    <s v="Akron"/>
    <n v="64"/>
    <s v="Winner"/>
    <n v="2"/>
    <x v="0"/>
  </r>
  <r>
    <x v="26"/>
    <x v="5"/>
    <n v="4"/>
    <s v="UNLV"/>
    <n v="74"/>
    <n v="13"/>
    <s v="Louisiana-Monroe"/>
    <n v="51"/>
    <s v="Winner"/>
    <n v="4"/>
    <x v="0"/>
  </r>
  <r>
    <x v="26"/>
    <x v="5"/>
    <n v="1"/>
    <s v="Kentucky"/>
    <n v="75"/>
    <n v="16"/>
    <s v="Davidson"/>
    <n v="55"/>
    <s v="Winner"/>
    <n v="1"/>
    <x v="0"/>
  </r>
  <r>
    <x v="26"/>
    <x v="5"/>
    <n v="7"/>
    <s v="Navy"/>
    <n v="87"/>
    <n v="10"/>
    <s v="Tulsa"/>
    <n v="68"/>
    <s v="Winner"/>
    <n v="7"/>
    <x v="0"/>
  </r>
  <r>
    <x v="26"/>
    <x v="5"/>
    <n v="3"/>
    <s v="Notre Dame"/>
    <n v="83"/>
    <n v="14"/>
    <s v="Arkansas-Little Rock"/>
    <n v="90"/>
    <s v="Loser"/>
    <n v="14"/>
    <x v="1"/>
  </r>
  <r>
    <x v="26"/>
    <x v="5"/>
    <n v="6"/>
    <s v="St. Joseph's"/>
    <n v="60"/>
    <n v="11"/>
    <s v="Richmond"/>
    <n v="59"/>
    <s v="Winner"/>
    <n v="6"/>
    <x v="0"/>
  </r>
  <r>
    <x v="26"/>
    <x v="5"/>
    <n v="3"/>
    <s v="Indiana"/>
    <n v="79"/>
    <n v="14"/>
    <s v="Cleveland State"/>
    <n v="83"/>
    <s v="Loser"/>
    <n v="14"/>
    <x v="1"/>
  </r>
  <r>
    <x v="26"/>
    <x v="5"/>
    <n v="4"/>
    <s v="Illinois"/>
    <n v="75"/>
    <n v="13"/>
    <s v="Fairfield"/>
    <n v="51"/>
    <s v="Winner"/>
    <n v="4"/>
    <x v="0"/>
  </r>
  <r>
    <x v="26"/>
    <x v="5"/>
    <n v="8"/>
    <s v="Old Dominion"/>
    <n v="72"/>
    <n v="9"/>
    <s v="West Virginia"/>
    <n v="64"/>
    <s v="Winner"/>
    <n v="8"/>
    <x v="0"/>
  </r>
  <r>
    <x v="26"/>
    <x v="5"/>
    <n v="7"/>
    <s v="Iowa State"/>
    <n v="81"/>
    <n v="10"/>
    <s v="Miami (Ohio)"/>
    <n v="79"/>
    <s v="Winner"/>
    <n v="7"/>
    <x v="0"/>
  </r>
  <r>
    <x v="26"/>
    <x v="5"/>
    <n v="5"/>
    <s v="Alabama"/>
    <n v="97"/>
    <n v="12"/>
    <s v="Xavier"/>
    <n v="80"/>
    <s v="Winner"/>
    <n v="5"/>
    <x v="0"/>
  </r>
  <r>
    <x v="26"/>
    <x v="5"/>
    <n v="2"/>
    <s v="Georgia Tech"/>
    <n v="68"/>
    <n v="15"/>
    <s v="Marist"/>
    <n v="53"/>
    <s v="Winner"/>
    <n v="2"/>
    <x v="0"/>
  </r>
  <r>
    <x v="26"/>
    <x v="5"/>
    <n v="1"/>
    <s v="Duke"/>
    <n v="85"/>
    <n v="16"/>
    <s v="Mississippi Valley State"/>
    <n v="78"/>
    <s v="Winner"/>
    <n v="1"/>
    <x v="0"/>
  </r>
  <r>
    <x v="26"/>
    <x v="5"/>
    <n v="5"/>
    <s v="Virginia"/>
    <n v="68"/>
    <n v="12"/>
    <s v="DePaul"/>
    <n v="72"/>
    <s v="Loser"/>
    <n v="12"/>
    <x v="1"/>
  </r>
  <r>
    <x v="26"/>
    <x v="5"/>
    <n v="4"/>
    <s v="Oklahoma"/>
    <n v="80"/>
    <n v="13"/>
    <s v="Northeastern"/>
    <n v="74"/>
    <s v="Winner"/>
    <n v="4"/>
    <x v="0"/>
  </r>
  <r>
    <x v="26"/>
    <x v="5"/>
    <n v="1"/>
    <s v="Kansas"/>
    <n v="71"/>
    <n v="16"/>
    <s v="North Carolina A&amp;T"/>
    <n v="46"/>
    <s v="Winner"/>
    <n v="1"/>
    <x v="0"/>
  </r>
  <r>
    <x v="26"/>
    <x v="5"/>
    <n v="5"/>
    <s v="Michigan State"/>
    <n v="72"/>
    <n v="12"/>
    <s v="Washington"/>
    <n v="70"/>
    <s v="Winner"/>
    <n v="5"/>
    <x v="0"/>
  </r>
  <r>
    <x v="26"/>
    <x v="5"/>
    <n v="7"/>
    <s v="Virginia Tech"/>
    <n v="62"/>
    <n v="10"/>
    <s v="Villanova"/>
    <n v="71"/>
    <s v="Loser"/>
    <n v="10"/>
    <x v="1"/>
  </r>
  <r>
    <x v="26"/>
    <x v="5"/>
    <n v="2"/>
    <s v="Louisville"/>
    <n v="93"/>
    <n v="15"/>
    <s v="Drexel"/>
    <n v="73"/>
    <s v="Winner"/>
    <n v="2"/>
    <x v="0"/>
  </r>
  <r>
    <x v="26"/>
    <x v="5"/>
    <n v="8"/>
    <s v="Jacksonville"/>
    <n v="50"/>
    <n v="9"/>
    <s v="Temple"/>
    <n v="61"/>
    <s v="Loser"/>
    <n v="9"/>
    <x v="1"/>
  </r>
  <r>
    <x v="26"/>
    <x v="5"/>
    <n v="4"/>
    <s v="Georgetown"/>
    <n v="70"/>
    <n v="13"/>
    <s v="Texas Tech"/>
    <n v="64"/>
    <s v="Winner"/>
    <n v="4"/>
    <x v="0"/>
  </r>
  <r>
    <x v="26"/>
    <x v="5"/>
    <n v="7"/>
    <s v="Bradley"/>
    <n v="83"/>
    <n v="10"/>
    <s v="UTEP"/>
    <n v="65"/>
    <s v="Winner"/>
    <n v="7"/>
    <x v="0"/>
  </r>
  <r>
    <x v="26"/>
    <x v="5"/>
    <n v="6"/>
    <s v="Purdue"/>
    <n v="87"/>
    <n v="11"/>
    <s v="LSU"/>
    <n v="94"/>
    <s v="Loser"/>
    <n v="11"/>
    <x v="1"/>
  </r>
  <r>
    <x v="26"/>
    <x v="5"/>
    <n v="3"/>
    <s v="North Carolina"/>
    <n v="84"/>
    <n v="14"/>
    <s v="Utah"/>
    <n v="72"/>
    <s v="Winner"/>
    <n v="3"/>
    <x v="0"/>
  </r>
  <r>
    <x v="26"/>
    <x v="5"/>
    <n v="6"/>
    <s v="Alabama-Birmingham"/>
    <n v="66"/>
    <n v="11"/>
    <s v="Missouri"/>
    <n v="64"/>
    <s v="Winner"/>
    <n v="6"/>
    <x v="0"/>
  </r>
  <r>
    <x v="26"/>
    <x v="5"/>
    <n v="3"/>
    <s v="Memphis"/>
    <n v="95"/>
    <n v="14"/>
    <s v="Ball State"/>
    <n v="63"/>
    <s v="Winner"/>
    <n v="3"/>
    <x v="0"/>
  </r>
  <r>
    <x v="27"/>
    <x v="0"/>
    <n v="1"/>
    <s v="Georgetown"/>
    <n v="64"/>
    <n v="8"/>
    <s v="Villanova"/>
    <n v="66"/>
    <s v="Loser"/>
    <n v="8"/>
    <x v="1"/>
  </r>
  <r>
    <x v="27"/>
    <x v="1"/>
    <n v="1"/>
    <s v="St. John's"/>
    <n v="59"/>
    <n v="1"/>
    <s v="Georgetown"/>
    <n v="77"/>
    <s v="Loser"/>
    <n v="1"/>
    <x v="1"/>
  </r>
  <r>
    <x v="27"/>
    <x v="1"/>
    <n v="2"/>
    <s v="Memphis"/>
    <n v="45"/>
    <n v="8"/>
    <s v="Villanova"/>
    <n v="52"/>
    <s v="Loser"/>
    <n v="8"/>
    <x v="1"/>
  </r>
  <r>
    <x v="27"/>
    <x v="2"/>
    <n v="1"/>
    <s v="St. John's"/>
    <n v="69"/>
    <n v="3"/>
    <s v="North Carolina State"/>
    <n v="60"/>
    <s v="Winner"/>
    <n v="1"/>
    <x v="0"/>
  </r>
  <r>
    <x v="27"/>
    <x v="2"/>
    <n v="8"/>
    <s v="Villanova"/>
    <n v="56"/>
    <n v="2"/>
    <s v="North Carolina"/>
    <n v="44"/>
    <s v="Winner"/>
    <n v="8"/>
    <x v="0"/>
  </r>
  <r>
    <x v="27"/>
    <x v="2"/>
    <n v="1"/>
    <s v="Georgetown"/>
    <n v="60"/>
    <n v="2"/>
    <s v="Georgia Tech"/>
    <n v="54"/>
    <s v="Winner"/>
    <n v="1"/>
    <x v="0"/>
  </r>
  <r>
    <x v="27"/>
    <x v="2"/>
    <n v="1"/>
    <s v="Oklahoma"/>
    <n v="61"/>
    <n v="2"/>
    <s v="Memphis"/>
    <n v="63"/>
    <s v="Loser"/>
    <n v="2"/>
    <x v="1"/>
  </r>
  <r>
    <x v="27"/>
    <x v="3"/>
    <n v="3"/>
    <s v="North Carolina State"/>
    <n v="61"/>
    <n v="7"/>
    <s v="Alabama"/>
    <n v="55"/>
    <s v="Winner"/>
    <n v="3"/>
    <x v="0"/>
  </r>
  <r>
    <x v="27"/>
    <x v="3"/>
    <n v="11"/>
    <s v="Auburn"/>
    <n v="56"/>
    <n v="2"/>
    <s v="North Carolina"/>
    <n v="62"/>
    <s v="Loser"/>
    <n v="2"/>
    <x v="1"/>
  </r>
  <r>
    <x v="27"/>
    <x v="3"/>
    <n v="1"/>
    <s v="St. John's"/>
    <n v="86"/>
    <n v="12"/>
    <s v="Kentucky"/>
    <n v="70"/>
    <s v="Winner"/>
    <n v="1"/>
    <x v="0"/>
  </r>
  <r>
    <x v="27"/>
    <x v="3"/>
    <n v="8"/>
    <s v="Villanova"/>
    <n v="46"/>
    <n v="5"/>
    <s v="Maryland"/>
    <n v="43"/>
    <s v="Winner"/>
    <n v="8"/>
    <x v="0"/>
  </r>
  <r>
    <x v="27"/>
    <x v="3"/>
    <n v="3"/>
    <s v="Illinois"/>
    <n v="53"/>
    <n v="2"/>
    <s v="Georgia Tech"/>
    <n v="61"/>
    <s v="Loser"/>
    <n v="2"/>
    <x v="1"/>
  </r>
  <r>
    <x v="27"/>
    <x v="3"/>
    <n v="11"/>
    <s v="Boston College"/>
    <n v="57"/>
    <n v="2"/>
    <s v="Memphis"/>
    <n v="59"/>
    <s v="Loser"/>
    <n v="2"/>
    <x v="1"/>
  </r>
  <r>
    <x v="27"/>
    <x v="3"/>
    <n v="1"/>
    <s v="Oklahoma"/>
    <n v="86"/>
    <n v="5"/>
    <s v="Louisiana Tech"/>
    <n v="84"/>
    <s v="Winner"/>
    <n v="1"/>
    <x v="0"/>
  </r>
  <r>
    <x v="27"/>
    <x v="3"/>
    <n v="1"/>
    <s v="Georgetown"/>
    <n v="65"/>
    <n v="4"/>
    <s v="Loyola (Ill.)"/>
    <n v="53"/>
    <s v="Winner"/>
    <n v="1"/>
    <x v="0"/>
  </r>
  <r>
    <x v="27"/>
    <x v="4"/>
    <n v="11"/>
    <s v="UTEP"/>
    <n v="73"/>
    <n v="3"/>
    <s v="North Carolina State"/>
    <n v="86"/>
    <s v="Loser"/>
    <n v="3"/>
    <x v="1"/>
  </r>
  <r>
    <x v="27"/>
    <x v="4"/>
    <n v="7"/>
    <s v="Syracuse"/>
    <n v="53"/>
    <n v="2"/>
    <s v="Georgia Tech"/>
    <n v="70"/>
    <s v="Loser"/>
    <n v="2"/>
    <x v="1"/>
  </r>
  <r>
    <x v="27"/>
    <x v="4"/>
    <n v="7"/>
    <s v="Alabama-Birmingham"/>
    <n v="66"/>
    <n v="2"/>
    <s v="Memphis"/>
    <n v="67"/>
    <s v="Loser"/>
    <n v="2"/>
    <x v="1"/>
  </r>
  <r>
    <x v="27"/>
    <x v="4"/>
    <n v="7"/>
    <s v="Alabama"/>
    <n v="63"/>
    <n v="2"/>
    <s v="Virginia Commonwealth"/>
    <n v="59"/>
    <s v="Winner"/>
    <n v="7"/>
    <x v="0"/>
  </r>
  <r>
    <x v="27"/>
    <x v="4"/>
    <n v="6"/>
    <s v="Georgia"/>
    <n v="58"/>
    <n v="3"/>
    <s v="Illinois"/>
    <n v="74"/>
    <s v="Loser"/>
    <n v="3"/>
    <x v="1"/>
  </r>
  <r>
    <x v="27"/>
    <x v="4"/>
    <n v="11"/>
    <s v="Boston College"/>
    <n v="74"/>
    <n v="3"/>
    <s v="Duke"/>
    <n v="73"/>
    <s v="Winner"/>
    <n v="11"/>
    <x v="0"/>
  </r>
  <r>
    <x v="27"/>
    <x v="4"/>
    <n v="1"/>
    <s v="Michigan"/>
    <n v="55"/>
    <n v="8"/>
    <s v="Villanova"/>
    <n v="59"/>
    <s v="Loser"/>
    <n v="8"/>
    <x v="1"/>
  </r>
  <r>
    <x v="27"/>
    <x v="4"/>
    <n v="5"/>
    <s v="Maryland"/>
    <n v="64"/>
    <n v="13"/>
    <s v="Navy"/>
    <n v="59"/>
    <s v="Winner"/>
    <n v="5"/>
    <x v="0"/>
  </r>
  <r>
    <x v="27"/>
    <x v="4"/>
    <n v="1"/>
    <s v="Oklahoma"/>
    <n v="75"/>
    <n v="9"/>
    <s v="Illinois State"/>
    <n v="69"/>
    <s v="Winner"/>
    <n v="1"/>
    <x v="0"/>
  </r>
  <r>
    <x v="27"/>
    <x v="4"/>
    <n v="1"/>
    <s v="Georgetown"/>
    <n v="63"/>
    <n v="8"/>
    <s v="Temple"/>
    <n v="46"/>
    <s v="Winner"/>
    <n v="1"/>
    <x v="0"/>
  </r>
  <r>
    <x v="27"/>
    <x v="4"/>
    <n v="7"/>
    <s v="Notre Dame"/>
    <n v="58"/>
    <n v="2"/>
    <s v="North Carolina"/>
    <n v="60"/>
    <s v="Loser"/>
    <n v="2"/>
    <x v="1"/>
  </r>
  <r>
    <x v="27"/>
    <x v="4"/>
    <n v="5"/>
    <s v="Southern Methodist"/>
    <n v="57"/>
    <n v="4"/>
    <s v="Loyola (Ill.)"/>
    <n v="70"/>
    <s v="Loser"/>
    <n v="4"/>
    <x v="1"/>
  </r>
  <r>
    <x v="27"/>
    <x v="4"/>
    <n v="12"/>
    <s v="Kentucky"/>
    <n v="64"/>
    <n v="4"/>
    <s v="UNLV"/>
    <n v="61"/>
    <s v="Winner"/>
    <n v="12"/>
    <x v="0"/>
  </r>
  <r>
    <x v="27"/>
    <x v="4"/>
    <n v="1"/>
    <s v="St. John's"/>
    <n v="68"/>
    <n v="9"/>
    <s v="Arkansas"/>
    <n v="65"/>
    <s v="Winner"/>
    <n v="1"/>
    <x v="0"/>
  </r>
  <r>
    <x v="27"/>
    <x v="4"/>
    <n v="11"/>
    <s v="Auburn"/>
    <n v="66"/>
    <n v="3"/>
    <s v="Kansas"/>
    <n v="64"/>
    <s v="Winner"/>
    <n v="11"/>
    <x v="0"/>
  </r>
  <r>
    <x v="27"/>
    <x v="4"/>
    <n v="5"/>
    <s v="Louisiana Tech"/>
    <n v="79"/>
    <n v="4"/>
    <s v="Ohio State"/>
    <n v="67"/>
    <s v="Winner"/>
    <n v="5"/>
    <x v="0"/>
  </r>
  <r>
    <x v="27"/>
    <x v="5"/>
    <n v="6"/>
    <s v="Texas Tech"/>
    <n v="53"/>
    <n v="11"/>
    <s v="Boston College"/>
    <n v="55"/>
    <s v="Loser"/>
    <n v="11"/>
    <x v="1"/>
  </r>
  <r>
    <x v="27"/>
    <x v="5"/>
    <n v="7"/>
    <s v="Alabama"/>
    <n v="50"/>
    <n v="10"/>
    <s v="Arizona"/>
    <n v="41"/>
    <s v="Winner"/>
    <n v="7"/>
    <x v="0"/>
  </r>
  <r>
    <x v="27"/>
    <x v="5"/>
    <n v="2"/>
    <s v="Virginia Commonwealth"/>
    <n v="81"/>
    <n v="15"/>
    <s v="Marshall"/>
    <n v="65"/>
    <s v="Winner"/>
    <n v="2"/>
    <x v="0"/>
  </r>
  <r>
    <x v="27"/>
    <x v="5"/>
    <n v="3"/>
    <s v="Illinois"/>
    <n v="76"/>
    <n v="14"/>
    <s v="Northeastern"/>
    <n v="57"/>
    <s v="Winner"/>
    <n v="3"/>
    <x v="0"/>
  </r>
  <r>
    <x v="27"/>
    <x v="5"/>
    <n v="6"/>
    <s v="Georgia"/>
    <n v="67"/>
    <n v="11"/>
    <s v="Wichita State"/>
    <n v="59"/>
    <s v="Winner"/>
    <n v="6"/>
    <x v="0"/>
  </r>
  <r>
    <x v="27"/>
    <x v="5"/>
    <n v="7"/>
    <s v="Syracuse"/>
    <n v="70"/>
    <n v="10"/>
    <s v="DePaul"/>
    <n v="65"/>
    <s v="Winner"/>
    <n v="7"/>
    <x v="0"/>
  </r>
  <r>
    <x v="27"/>
    <x v="5"/>
    <n v="2"/>
    <s v="Georgia Tech"/>
    <n v="65"/>
    <n v="15"/>
    <s v="Mercer"/>
    <n v="58"/>
    <s v="Winner"/>
    <n v="2"/>
    <x v="0"/>
  </r>
  <r>
    <x v="27"/>
    <x v="5"/>
    <n v="3"/>
    <s v="Duke"/>
    <n v="75"/>
    <n v="14"/>
    <s v="Pepperdine"/>
    <n v="62"/>
    <s v="Winner"/>
    <n v="3"/>
    <x v="0"/>
  </r>
  <r>
    <x v="27"/>
    <x v="5"/>
    <n v="7"/>
    <s v="Alabama-Birmingham"/>
    <n v="70"/>
    <n v="10"/>
    <s v="Michigan State"/>
    <n v="68"/>
    <s v="Winner"/>
    <n v="7"/>
    <x v="0"/>
  </r>
  <r>
    <x v="27"/>
    <x v="5"/>
    <n v="1"/>
    <s v="Michigan"/>
    <n v="59"/>
    <n v="16"/>
    <s v="Fairleigh Dickinson"/>
    <n v="55"/>
    <s v="Winner"/>
    <n v="1"/>
    <x v="0"/>
  </r>
  <r>
    <x v="27"/>
    <x v="5"/>
    <n v="8"/>
    <s v="Villanova"/>
    <n v="51"/>
    <n v="9"/>
    <s v="Dayton"/>
    <n v="49"/>
    <s v="Winner"/>
    <n v="8"/>
    <x v="0"/>
  </r>
  <r>
    <x v="27"/>
    <x v="5"/>
    <n v="6"/>
    <s v="Tulsa"/>
    <n v="75"/>
    <n v="11"/>
    <s v="UTEP"/>
    <n v="79"/>
    <s v="Loser"/>
    <n v="11"/>
    <x v="1"/>
  </r>
  <r>
    <x v="27"/>
    <x v="5"/>
    <n v="4"/>
    <s v="LSU"/>
    <n v="55"/>
    <n v="13"/>
    <s v="Navy"/>
    <n v="78"/>
    <s v="Loser"/>
    <n v="13"/>
    <x v="1"/>
  </r>
  <r>
    <x v="27"/>
    <x v="5"/>
    <n v="5"/>
    <s v="Maryland"/>
    <n v="69"/>
    <n v="12"/>
    <s v="Miami (Ohio)"/>
    <n v="68"/>
    <s v="Winner"/>
    <n v="5"/>
    <x v="0"/>
  </r>
  <r>
    <x v="27"/>
    <x v="5"/>
    <n v="2"/>
    <s v="Memphis"/>
    <n v="67"/>
    <n v="15"/>
    <s v="Penn"/>
    <n v="55"/>
    <s v="Winner"/>
    <n v="2"/>
    <x v="0"/>
  </r>
  <r>
    <x v="27"/>
    <x v="5"/>
    <n v="3"/>
    <s v="North Carolina State"/>
    <n v="65"/>
    <n v="14"/>
    <s v="Nevada"/>
    <n v="56"/>
    <s v="Winner"/>
    <n v="3"/>
    <x v="0"/>
  </r>
  <r>
    <x v="27"/>
    <x v="5"/>
    <n v="8"/>
    <s v="Southern California"/>
    <n v="55"/>
    <n v="9"/>
    <s v="Illinois State"/>
    <n v="58"/>
    <s v="Loser"/>
    <n v="9"/>
    <x v="1"/>
  </r>
  <r>
    <x v="27"/>
    <x v="5"/>
    <n v="6"/>
    <s v="Purdue"/>
    <n v="58"/>
    <n v="11"/>
    <s v="Auburn"/>
    <n v="59"/>
    <s v="Loser"/>
    <n v="11"/>
    <x v="1"/>
  </r>
  <r>
    <x v="27"/>
    <x v="5"/>
    <n v="7"/>
    <s v="Notre Dame"/>
    <n v="79"/>
    <n v="10"/>
    <s v="Oregon State"/>
    <n v="70"/>
    <s v="Winner"/>
    <n v="7"/>
    <x v="0"/>
  </r>
  <r>
    <x v="27"/>
    <x v="5"/>
    <n v="2"/>
    <s v="North Carolina"/>
    <n v="76"/>
    <n v="15"/>
    <s v="Middle Tennessee State"/>
    <n v="57"/>
    <s v="Winner"/>
    <n v="2"/>
    <x v="0"/>
  </r>
  <r>
    <x v="27"/>
    <x v="5"/>
    <n v="4"/>
    <s v="Ohio State"/>
    <n v="75"/>
    <n v="13"/>
    <s v="Iowa State"/>
    <n v="64"/>
    <s v="Winner"/>
    <n v="4"/>
    <x v="0"/>
  </r>
  <r>
    <x v="27"/>
    <x v="5"/>
    <n v="1"/>
    <s v="Georgetown"/>
    <n v="68"/>
    <n v="16"/>
    <s v="Lehigh"/>
    <n v="43"/>
    <s v="Winner"/>
    <n v="1"/>
    <x v="0"/>
  </r>
  <r>
    <x v="27"/>
    <x v="5"/>
    <n v="5"/>
    <s v="Louisiana Tech"/>
    <n v="78"/>
    <n v="12"/>
    <s v="Pittsburgh"/>
    <n v="54"/>
    <s v="Winner"/>
    <n v="5"/>
    <x v="0"/>
  </r>
  <r>
    <x v="27"/>
    <x v="5"/>
    <n v="1"/>
    <s v="Oklahoma"/>
    <n v="96"/>
    <n v="16"/>
    <s v="North Carolina A&amp;T"/>
    <n v="83"/>
    <s v="Winner"/>
    <n v="1"/>
    <x v="0"/>
  </r>
  <r>
    <x v="27"/>
    <x v="5"/>
    <n v="5"/>
    <s v="Washington"/>
    <n v="58"/>
    <n v="12"/>
    <s v="Kentucky"/>
    <n v="66"/>
    <s v="Loser"/>
    <n v="12"/>
    <x v="1"/>
  </r>
  <r>
    <x v="27"/>
    <x v="5"/>
    <n v="4"/>
    <s v="Loyola (Ill.)"/>
    <n v="59"/>
    <n v="13"/>
    <s v="Iona"/>
    <n v="58"/>
    <s v="Winner"/>
    <n v="4"/>
    <x v="0"/>
  </r>
  <r>
    <x v="27"/>
    <x v="5"/>
    <n v="5"/>
    <s v="Southern Methodist"/>
    <n v="85"/>
    <n v="12"/>
    <s v="Old Dominion"/>
    <n v="68"/>
    <s v="Winner"/>
    <n v="5"/>
    <x v="0"/>
  </r>
  <r>
    <x v="27"/>
    <x v="5"/>
    <n v="4"/>
    <s v="UNLV"/>
    <n v="85"/>
    <n v="13"/>
    <s v="San Diego State"/>
    <n v="80"/>
    <s v="Winner"/>
    <n v="4"/>
    <x v="0"/>
  </r>
  <r>
    <x v="27"/>
    <x v="5"/>
    <n v="8"/>
    <s v="Temple"/>
    <n v="60"/>
    <n v="9"/>
    <s v="Virginia Tech"/>
    <n v="57"/>
    <s v="Winner"/>
    <n v="8"/>
    <x v="0"/>
  </r>
  <r>
    <x v="27"/>
    <x v="5"/>
    <n v="1"/>
    <s v="St. John's"/>
    <n v="83"/>
    <n v="16"/>
    <s v="Southern"/>
    <n v="59"/>
    <s v="Winner"/>
    <n v="1"/>
    <x v="0"/>
  </r>
  <r>
    <x v="27"/>
    <x v="5"/>
    <n v="3"/>
    <s v="Kansas"/>
    <n v="49"/>
    <n v="14"/>
    <s v="Ohio"/>
    <n v="38"/>
    <s v="Winner"/>
    <n v="3"/>
    <x v="0"/>
  </r>
  <r>
    <x v="27"/>
    <x v="5"/>
    <n v="8"/>
    <s v="Iowa"/>
    <n v="54"/>
    <n v="9"/>
    <s v="Arkansas"/>
    <n v="63"/>
    <s v="Loser"/>
    <n v="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I47" firstHeaderRow="1" firstDataRow="2" firstDataCol="1"/>
  <pivotFields count="9">
    <pivotField showAll="0"/>
    <pivotField axis="axisCol" showAll="0">
      <items count="8">
        <item sd="0" x="2"/>
        <item sd="0" x="1"/>
        <item sd="0" x="5"/>
        <item sd="0" x="0"/>
        <item sd="0" x="6"/>
        <item sd="0" x="4"/>
        <item x="3"/>
        <item t="default"/>
      </items>
    </pivotField>
    <pivotField axis="axisRow" showAll="0" defaultSubtotal="0">
      <items count="14">
        <item x="0"/>
        <item x="1"/>
        <item x="3"/>
        <item x="2"/>
        <item x="9"/>
        <item x="5"/>
        <item x="6"/>
        <item x="10"/>
        <item x="13"/>
        <item x="8"/>
        <item x="4"/>
        <item x="7"/>
        <item x="12"/>
        <item x="11"/>
      </items>
    </pivotField>
    <pivotField showAll="0"/>
    <pivotField showAll="0"/>
    <pivotField showAll="0"/>
    <pivotField showAll="0"/>
    <pivotField showAll="0"/>
    <pivotField axis="axisRow" dataField="1" showAll="0" defaultSubtotal="0">
      <items count="2">
        <item x="1"/>
        <item x="0"/>
      </items>
    </pivotField>
  </pivotFields>
  <rowFields count="2">
    <field x="2"/>
    <field x="8"/>
  </rowFields>
  <rowItems count="4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/>
    </i>
    <i r="1">
      <x v="1"/>
    </i>
    <i>
      <x v="10"/>
    </i>
    <i r="1">
      <x/>
    </i>
    <i r="1">
      <x v="1"/>
    </i>
    <i>
      <x v="11"/>
    </i>
    <i r="1">
      <x/>
    </i>
    <i r="1">
      <x v="1"/>
    </i>
    <i>
      <x v="12"/>
    </i>
    <i r="1">
      <x/>
    </i>
    <i r="1">
      <x v="1"/>
    </i>
    <i>
      <x v="13"/>
    </i>
    <i r="1">
      <x/>
    </i>
    <i r="1"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Outcome" fld="8" subtotal="count" baseField="8" baseItem="1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I7" firstHeaderRow="1" firstDataRow="2" firstDataCol="1"/>
  <pivotFields count="11">
    <pivotField showAll="0">
      <items count="29"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axis="axisCol" showAll="0">
      <items count="8">
        <item x="2"/>
        <item x="1"/>
        <item x="5"/>
        <item x="0"/>
        <item x="6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 defaultSubtotal="0">
      <items count="2">
        <item x="0"/>
        <item x="1"/>
      </items>
    </pivotField>
  </pivotFields>
  <rowFields count="1">
    <field x="10"/>
  </rowFields>
  <rowItems count="3">
    <i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Outcome" fld="10" subtotal="count" showDataAs="percentOfCol" baseField="10" baseItem="0" numFmtId="1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K2" totalsRowShown="0">
  <autoFilter ref="A1:K2"/>
  <tableColumns count="11">
    <tableColumn id="1" name="Year"/>
    <tableColumn id="2" name="Round"/>
    <tableColumn id="3" name="Home Team Seed"/>
    <tableColumn id="4" name="Home Team"/>
    <tableColumn id="5" name="Home Team Score"/>
    <tableColumn id="6" name="Visit Team Seed"/>
    <tableColumn id="7" name="Visit Team"/>
    <tableColumn id="8" name="Visit Team Score"/>
    <tableColumn id="9" name="Result" dataDxfId="2">
      <calculatedColumnFormula>IF($E2&gt;$H2,"Winner","Loser")</calculatedColumnFormula>
    </tableColumn>
    <tableColumn id="10" name="Winning Seed" dataDxfId="1">
      <calculatedColumnFormula>IF($E2&gt;$H2,$C2,$F2)</calculatedColumnFormula>
    </tableColumn>
    <tableColumn id="11" name="Winning Seed Relative" dataDxfId="0">
      <calculatedColumnFormula>IF($E2&gt;$H2,"Higher","Lower")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/>
  </sheetViews>
  <sheetFormatPr defaultRowHeight="15" x14ac:dyDescent="0.25"/>
  <cols>
    <col min="2" max="2" width="22.140625" bestFit="1" customWidth="1"/>
    <col min="3" max="3" width="18.42578125" customWidth="1"/>
    <col min="4" max="4" width="13.5703125" customWidth="1"/>
    <col min="5" max="5" width="18.85546875" customWidth="1"/>
    <col min="6" max="6" width="17.140625" customWidth="1"/>
    <col min="7" max="7" width="12.28515625" customWidth="1"/>
    <col min="8" max="8" width="17.5703125" customWidth="1"/>
    <col min="10" max="10" width="15.7109375" bestFit="1" customWidth="1"/>
    <col min="11" max="11" width="23.7109375" bestFit="1" customWidth="1"/>
  </cols>
  <sheetData>
    <row r="1" spans="1:11" x14ac:dyDescent="0.25">
      <c r="A1" t="s">
        <v>48</v>
      </c>
      <c r="B1" t="s">
        <v>49</v>
      </c>
      <c r="C1" t="s">
        <v>55</v>
      </c>
      <c r="D1" t="s">
        <v>50</v>
      </c>
      <c r="E1" t="s">
        <v>51</v>
      </c>
      <c r="F1" t="s">
        <v>54</v>
      </c>
      <c r="G1" t="s">
        <v>52</v>
      </c>
      <c r="H1" t="s">
        <v>53</v>
      </c>
      <c r="I1" t="s">
        <v>60</v>
      </c>
      <c r="J1" t="s">
        <v>87</v>
      </c>
      <c r="K1" t="s">
        <v>88</v>
      </c>
    </row>
    <row r="2" spans="1:11" x14ac:dyDescent="0.25">
      <c r="A2" t="s">
        <v>91</v>
      </c>
      <c r="B2" t="s">
        <v>92</v>
      </c>
      <c r="C2" t="s">
        <v>93</v>
      </c>
      <c r="D2" t="s">
        <v>94</v>
      </c>
      <c r="E2" t="s">
        <v>95</v>
      </c>
      <c r="F2" t="s">
        <v>98</v>
      </c>
      <c r="G2" t="s">
        <v>96</v>
      </c>
      <c r="H2" t="s">
        <v>97</v>
      </c>
      <c r="I2" t="str">
        <f>IF($E2&gt;$H2,"Winner","Loser")</f>
        <v>Loser</v>
      </c>
      <c r="J2" t="str">
        <f>IF($E2&gt;$H2,$C2,$F2)</f>
        <v>%%=Tournament.VisitTeamSeed</v>
      </c>
      <c r="K2" t="str">
        <f t="shared" ref="K2" si="0">IF($E2&gt;$H2,"Higher","Lower")</f>
        <v>Lower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H18" sqref="H18"/>
    </sheetView>
  </sheetViews>
  <sheetFormatPr defaultRowHeight="15" x14ac:dyDescent="0.25"/>
  <cols>
    <col min="2" max="2" width="14.28515625" bestFit="1" customWidth="1"/>
    <col min="5" max="5" width="17.42578125" bestFit="1" customWidth="1"/>
  </cols>
  <sheetData>
    <row r="1" spans="1:5" x14ac:dyDescent="0.25">
      <c r="A1" s="13">
        <v>1</v>
      </c>
      <c r="B1" s="14" t="s">
        <v>3</v>
      </c>
      <c r="D1" s="21">
        <v>1</v>
      </c>
      <c r="E1" s="22" t="s">
        <v>1</v>
      </c>
    </row>
    <row r="2" spans="1:5" ht="15.75" thickBot="1" x14ac:dyDescent="0.3">
      <c r="A2" s="15">
        <v>16</v>
      </c>
      <c r="B2" s="16" t="s">
        <v>67</v>
      </c>
      <c r="D2" s="23">
        <v>16</v>
      </c>
      <c r="E2" s="24" t="s">
        <v>29</v>
      </c>
    </row>
    <row r="3" spans="1:5" x14ac:dyDescent="0.25">
      <c r="A3" s="13">
        <v>8</v>
      </c>
      <c r="B3" s="14" t="s">
        <v>68</v>
      </c>
      <c r="D3" s="21">
        <v>8</v>
      </c>
      <c r="E3" s="22" t="s">
        <v>74</v>
      </c>
    </row>
    <row r="4" spans="1:5" ht="15.75" thickBot="1" x14ac:dyDescent="0.3">
      <c r="A4" s="15">
        <v>9</v>
      </c>
      <c r="B4" s="16" t="s">
        <v>20</v>
      </c>
      <c r="D4" s="23">
        <v>9</v>
      </c>
      <c r="E4" s="24" t="s">
        <v>40</v>
      </c>
    </row>
    <row r="5" spans="1:5" x14ac:dyDescent="0.25">
      <c r="A5" s="13">
        <v>5</v>
      </c>
      <c r="B5" s="14" t="s">
        <v>69</v>
      </c>
      <c r="D5" s="21">
        <v>5</v>
      </c>
      <c r="E5" s="22" t="s">
        <v>75</v>
      </c>
    </row>
    <row r="6" spans="1:5" ht="15.75" thickBot="1" x14ac:dyDescent="0.3">
      <c r="A6" s="15">
        <v>12</v>
      </c>
      <c r="B6" s="16" t="s">
        <v>44</v>
      </c>
      <c r="D6" s="23">
        <v>12</v>
      </c>
      <c r="E6" s="24" t="s">
        <v>39</v>
      </c>
    </row>
    <row r="7" spans="1:5" x14ac:dyDescent="0.25">
      <c r="A7" s="13">
        <v>4</v>
      </c>
      <c r="B7" s="14" t="s">
        <v>70</v>
      </c>
      <c r="D7" s="21">
        <v>4</v>
      </c>
      <c r="E7" s="22" t="s">
        <v>21</v>
      </c>
    </row>
    <row r="8" spans="1:5" ht="15.75" thickBot="1" x14ac:dyDescent="0.3">
      <c r="A8" s="15">
        <v>13</v>
      </c>
      <c r="B8" s="16" t="s">
        <v>71</v>
      </c>
      <c r="D8" s="23">
        <v>13</v>
      </c>
      <c r="E8" s="24" t="s">
        <v>76</v>
      </c>
    </row>
    <row r="9" spans="1:5" x14ac:dyDescent="0.25">
      <c r="A9" s="13">
        <v>6</v>
      </c>
      <c r="B9" s="14" t="s">
        <v>25</v>
      </c>
      <c r="D9" s="21">
        <v>6</v>
      </c>
      <c r="E9" s="22" t="s">
        <v>37</v>
      </c>
    </row>
    <row r="10" spans="1:5" ht="15.75" thickBot="1" x14ac:dyDescent="0.3">
      <c r="A10" s="15">
        <v>11</v>
      </c>
      <c r="B10" s="16" t="s">
        <v>67</v>
      </c>
      <c r="D10" s="23">
        <v>11</v>
      </c>
      <c r="E10" s="24" t="s">
        <v>42</v>
      </c>
    </row>
    <row r="11" spans="1:5" x14ac:dyDescent="0.25">
      <c r="A11" s="13">
        <v>3</v>
      </c>
      <c r="B11" s="14" t="s">
        <v>72</v>
      </c>
      <c r="D11" s="21">
        <v>3</v>
      </c>
      <c r="E11" s="22" t="s">
        <v>5</v>
      </c>
    </row>
    <row r="12" spans="1:5" ht="15.75" thickBot="1" x14ac:dyDescent="0.3">
      <c r="A12" s="15">
        <v>14</v>
      </c>
      <c r="B12" s="16" t="s">
        <v>47</v>
      </c>
      <c r="D12" s="23">
        <v>14</v>
      </c>
      <c r="E12" s="24" t="s">
        <v>77</v>
      </c>
    </row>
    <row r="13" spans="1:5" x14ac:dyDescent="0.25">
      <c r="A13" s="13">
        <v>7</v>
      </c>
      <c r="B13" s="14" t="s">
        <v>14</v>
      </c>
      <c r="D13" s="21">
        <v>7</v>
      </c>
      <c r="E13" s="22" t="s">
        <v>78</v>
      </c>
    </row>
    <row r="14" spans="1:5" ht="15.75" thickBot="1" x14ac:dyDescent="0.3">
      <c r="A14" s="15">
        <v>10</v>
      </c>
      <c r="B14" s="16" t="s">
        <v>10</v>
      </c>
      <c r="D14" s="23">
        <v>10</v>
      </c>
      <c r="E14" s="24" t="s">
        <v>43</v>
      </c>
    </row>
    <row r="15" spans="1:5" x14ac:dyDescent="0.25">
      <c r="A15" s="13">
        <v>2</v>
      </c>
      <c r="B15" s="14" t="s">
        <v>22</v>
      </c>
      <c r="D15" s="21">
        <v>2</v>
      </c>
      <c r="E15" s="22" t="s">
        <v>13</v>
      </c>
    </row>
    <row r="16" spans="1:5" ht="15.75" thickBot="1" x14ac:dyDescent="0.3">
      <c r="A16" s="15">
        <v>15</v>
      </c>
      <c r="B16" s="16" t="s">
        <v>73</v>
      </c>
      <c r="D16" s="23">
        <v>15</v>
      </c>
      <c r="E16" s="24" t="s">
        <v>79</v>
      </c>
    </row>
    <row r="18" spans="1:5" ht="15.75" thickBot="1" x14ac:dyDescent="0.3"/>
    <row r="19" spans="1:5" x14ac:dyDescent="0.25">
      <c r="A19" s="17">
        <v>1</v>
      </c>
      <c r="B19" s="18" t="s">
        <v>15</v>
      </c>
      <c r="D19" s="25">
        <v>1</v>
      </c>
      <c r="E19" s="26" t="s">
        <v>8</v>
      </c>
    </row>
    <row r="20" spans="1:5" ht="15.75" thickBot="1" x14ac:dyDescent="0.3">
      <c r="A20" s="19">
        <v>16</v>
      </c>
      <c r="B20" s="20" t="s">
        <v>45</v>
      </c>
      <c r="D20" s="27">
        <v>16</v>
      </c>
      <c r="E20" s="28" t="s">
        <v>67</v>
      </c>
    </row>
    <row r="21" spans="1:5" x14ac:dyDescent="0.25">
      <c r="A21" s="17">
        <v>8</v>
      </c>
      <c r="B21" s="18" t="s">
        <v>38</v>
      </c>
      <c r="D21" s="25">
        <v>8</v>
      </c>
      <c r="E21" s="26" t="s">
        <v>85</v>
      </c>
    </row>
    <row r="22" spans="1:5" ht="15.75" thickBot="1" x14ac:dyDescent="0.3">
      <c r="A22" s="19">
        <v>9</v>
      </c>
      <c r="B22" s="20" t="s">
        <v>80</v>
      </c>
      <c r="D22" s="27">
        <v>9</v>
      </c>
      <c r="E22" s="28" t="s">
        <v>24</v>
      </c>
    </row>
    <row r="23" spans="1:5" x14ac:dyDescent="0.25">
      <c r="A23" s="17">
        <v>5</v>
      </c>
      <c r="B23" s="18" t="s">
        <v>9</v>
      </c>
      <c r="D23" s="25">
        <v>5</v>
      </c>
      <c r="E23" s="26" t="s">
        <v>30</v>
      </c>
    </row>
    <row r="24" spans="1:5" ht="15.75" thickBot="1" x14ac:dyDescent="0.3">
      <c r="A24" s="19">
        <v>12</v>
      </c>
      <c r="B24" s="20" t="s">
        <v>81</v>
      </c>
      <c r="D24" s="27">
        <v>12</v>
      </c>
      <c r="E24" s="28" t="s">
        <v>32</v>
      </c>
    </row>
    <row r="25" spans="1:5" x14ac:dyDescent="0.25">
      <c r="A25" s="17">
        <v>4</v>
      </c>
      <c r="B25" s="18" t="s">
        <v>82</v>
      </c>
      <c r="D25" s="25">
        <v>4</v>
      </c>
      <c r="E25" s="26" t="s">
        <v>6</v>
      </c>
    </row>
    <row r="26" spans="1:5" ht="15.75" thickBot="1" x14ac:dyDescent="0.3">
      <c r="A26" s="19">
        <v>13</v>
      </c>
      <c r="B26" s="20" t="s">
        <v>67</v>
      </c>
      <c r="D26" s="27">
        <v>13</v>
      </c>
      <c r="E26" s="28" t="s">
        <v>27</v>
      </c>
    </row>
    <row r="27" spans="1:5" x14ac:dyDescent="0.25">
      <c r="A27" s="17">
        <v>6</v>
      </c>
      <c r="B27" s="18" t="s">
        <v>35</v>
      </c>
      <c r="D27" s="25">
        <v>6</v>
      </c>
      <c r="E27" s="26" t="s">
        <v>34</v>
      </c>
    </row>
    <row r="28" spans="1:5" ht="15.75" thickBot="1" x14ac:dyDescent="0.3">
      <c r="A28" s="19">
        <v>11</v>
      </c>
      <c r="B28" s="20" t="s">
        <v>19</v>
      </c>
      <c r="D28" s="27">
        <v>11</v>
      </c>
      <c r="E28" s="28" t="s">
        <v>41</v>
      </c>
    </row>
    <row r="29" spans="1:5" x14ac:dyDescent="0.25">
      <c r="A29" s="17">
        <v>3</v>
      </c>
      <c r="B29" s="18" t="s">
        <v>17</v>
      </c>
      <c r="D29" s="25">
        <v>3</v>
      </c>
      <c r="E29" s="26" t="s">
        <v>11</v>
      </c>
    </row>
    <row r="30" spans="1:5" ht="15.75" thickBot="1" x14ac:dyDescent="0.3">
      <c r="A30" s="19">
        <v>14</v>
      </c>
      <c r="B30" s="20" t="s">
        <v>28</v>
      </c>
      <c r="D30" s="27">
        <v>14</v>
      </c>
      <c r="E30" s="28" t="s">
        <v>26</v>
      </c>
    </row>
    <row r="31" spans="1:5" x14ac:dyDescent="0.25">
      <c r="A31" s="17">
        <v>7</v>
      </c>
      <c r="B31" s="18" t="s">
        <v>23</v>
      </c>
      <c r="D31" s="25">
        <v>7</v>
      </c>
      <c r="E31" s="26" t="s">
        <v>36</v>
      </c>
    </row>
    <row r="32" spans="1:5" ht="15.75" thickBot="1" x14ac:dyDescent="0.3">
      <c r="A32" s="19">
        <v>10</v>
      </c>
      <c r="B32" s="20" t="s">
        <v>83</v>
      </c>
      <c r="D32" s="27">
        <v>10</v>
      </c>
      <c r="E32" s="28" t="s">
        <v>16</v>
      </c>
    </row>
    <row r="33" spans="1:5" x14ac:dyDescent="0.25">
      <c r="A33" s="17">
        <v>2</v>
      </c>
      <c r="B33" s="18" t="s">
        <v>84</v>
      </c>
      <c r="D33" s="25">
        <v>2</v>
      </c>
      <c r="E33" s="26" t="s">
        <v>86</v>
      </c>
    </row>
    <row r="34" spans="1:5" ht="15.75" thickBot="1" x14ac:dyDescent="0.3">
      <c r="A34" s="19">
        <v>15</v>
      </c>
      <c r="B34" s="20" t="s">
        <v>33</v>
      </c>
      <c r="D34" s="27">
        <v>15</v>
      </c>
      <c r="E34" s="28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7"/>
  <sheetViews>
    <sheetView workbookViewId="0">
      <selection activeCell="A3" sqref="A3"/>
    </sheetView>
  </sheetViews>
  <sheetFormatPr defaultRowHeight="15" x14ac:dyDescent="0.25"/>
  <cols>
    <col min="1" max="1" width="13" customWidth="1"/>
    <col min="2" max="2" width="16.140625" customWidth="1"/>
    <col min="3" max="3" width="9.7109375" bestFit="1" customWidth="1"/>
    <col min="4" max="4" width="11" bestFit="1" customWidth="1"/>
    <col min="5" max="5" width="22.140625" bestFit="1" customWidth="1"/>
    <col min="6" max="6" width="8.140625" customWidth="1"/>
    <col min="7" max="7" width="13.7109375" bestFit="1" customWidth="1"/>
    <col min="8" max="8" width="9" customWidth="1"/>
    <col min="9" max="9" width="11.140625" bestFit="1" customWidth="1"/>
  </cols>
  <sheetData>
    <row r="3" spans="1:9" x14ac:dyDescent="0.25">
      <c r="A3" s="1" t="s">
        <v>61</v>
      </c>
      <c r="B3" s="1" t="s">
        <v>62</v>
      </c>
    </row>
    <row r="4" spans="1:9" x14ac:dyDescent="0.25">
      <c r="A4" s="1" t="s">
        <v>57</v>
      </c>
      <c r="B4" t="s">
        <v>4</v>
      </c>
      <c r="C4" t="s">
        <v>2</v>
      </c>
      <c r="D4" t="s">
        <v>18</v>
      </c>
      <c r="E4" t="s">
        <v>0</v>
      </c>
      <c r="F4" t="s">
        <v>31</v>
      </c>
      <c r="G4" t="s">
        <v>12</v>
      </c>
      <c r="H4" t="s">
        <v>7</v>
      </c>
      <c r="I4" t="s">
        <v>58</v>
      </c>
    </row>
    <row r="5" spans="1:9" x14ac:dyDescent="0.25">
      <c r="A5" s="2">
        <v>1</v>
      </c>
      <c r="B5" s="4"/>
      <c r="C5" s="4"/>
      <c r="D5" s="4"/>
      <c r="E5" s="4"/>
      <c r="F5" s="4"/>
      <c r="G5" s="4"/>
      <c r="H5" s="4"/>
      <c r="I5" s="4"/>
    </row>
    <row r="6" spans="1:9" x14ac:dyDescent="0.25">
      <c r="A6" s="3" t="s">
        <v>59</v>
      </c>
      <c r="B6" s="4">
        <v>0.41025641025641024</v>
      </c>
      <c r="C6" s="4">
        <v>0.52</v>
      </c>
      <c r="D6" s="4">
        <v>0</v>
      </c>
      <c r="E6" s="4">
        <v>0.41666666666666669</v>
      </c>
      <c r="F6" s="4"/>
      <c r="G6" s="4">
        <v>0.125</v>
      </c>
      <c r="H6" s="4">
        <v>0.19387755102040816</v>
      </c>
      <c r="I6" s="4">
        <v>0.18993135011441648</v>
      </c>
    </row>
    <row r="7" spans="1:9" x14ac:dyDescent="0.25">
      <c r="A7" s="3" t="s">
        <v>56</v>
      </c>
      <c r="B7" s="4">
        <v>0.58974358974358976</v>
      </c>
      <c r="C7" s="4">
        <v>0.48</v>
      </c>
      <c r="D7" s="4">
        <v>1</v>
      </c>
      <c r="E7" s="4">
        <v>0.58333333333333337</v>
      </c>
      <c r="F7" s="4"/>
      <c r="G7" s="4">
        <v>0.875</v>
      </c>
      <c r="H7" s="4">
        <v>0.80612244897959184</v>
      </c>
      <c r="I7" s="4">
        <v>0.81006864988558347</v>
      </c>
    </row>
    <row r="8" spans="1:9" x14ac:dyDescent="0.25">
      <c r="A8" s="2">
        <v>2</v>
      </c>
      <c r="B8" s="4"/>
      <c r="C8" s="4"/>
      <c r="D8" s="4"/>
      <c r="E8" s="4"/>
      <c r="F8" s="4"/>
      <c r="G8" s="4"/>
      <c r="H8" s="4"/>
      <c r="I8" s="4"/>
    </row>
    <row r="9" spans="1:9" x14ac:dyDescent="0.25">
      <c r="A9" s="3" t="s">
        <v>59</v>
      </c>
      <c r="B9" s="4"/>
      <c r="C9" s="4">
        <v>0.66666666666666663</v>
      </c>
      <c r="D9" s="4">
        <v>5.3571428571428568E-2</v>
      </c>
      <c r="E9" s="4">
        <v>0.7142857142857143</v>
      </c>
      <c r="F9" s="4"/>
      <c r="G9" s="4"/>
      <c r="H9" s="4"/>
      <c r="I9" s="4">
        <v>0.1328125</v>
      </c>
    </row>
    <row r="10" spans="1:9" x14ac:dyDescent="0.25">
      <c r="A10" s="3" t="s">
        <v>56</v>
      </c>
      <c r="B10" s="4"/>
      <c r="C10" s="4">
        <v>0.33333333333333331</v>
      </c>
      <c r="D10" s="4">
        <v>0.9464285714285714</v>
      </c>
      <c r="E10" s="4">
        <v>0.2857142857142857</v>
      </c>
      <c r="F10" s="4"/>
      <c r="G10" s="4"/>
      <c r="H10" s="4"/>
      <c r="I10" s="4">
        <v>0.8671875</v>
      </c>
    </row>
    <row r="11" spans="1:9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3" t="s">
        <v>59</v>
      </c>
      <c r="B12" s="4"/>
      <c r="C12" s="4">
        <v>0.66666666666666663</v>
      </c>
      <c r="D12" s="4">
        <v>0.14285714285714285</v>
      </c>
      <c r="E12" s="4">
        <v>0.5</v>
      </c>
      <c r="F12" s="4"/>
      <c r="G12" s="4"/>
      <c r="H12" s="4">
        <v>0.50877192982456143</v>
      </c>
      <c r="I12" s="4">
        <v>0.28491620111731841</v>
      </c>
    </row>
    <row r="13" spans="1:9" x14ac:dyDescent="0.25">
      <c r="A13" s="3" t="s">
        <v>56</v>
      </c>
      <c r="B13" s="4"/>
      <c r="C13" s="4">
        <v>0.33333333333333331</v>
      </c>
      <c r="D13" s="4">
        <v>0.8571428571428571</v>
      </c>
      <c r="E13" s="4">
        <v>0.5</v>
      </c>
      <c r="F13" s="4"/>
      <c r="G13" s="4"/>
      <c r="H13" s="4">
        <v>0.49122807017543857</v>
      </c>
      <c r="I13" s="4">
        <v>0.71508379888268159</v>
      </c>
    </row>
    <row r="14" spans="1:9" x14ac:dyDescent="0.25">
      <c r="A14" s="2">
        <v>4</v>
      </c>
      <c r="B14" s="4"/>
      <c r="C14" s="4"/>
      <c r="D14" s="4"/>
      <c r="E14" s="4"/>
      <c r="F14" s="4"/>
      <c r="G14" s="4"/>
      <c r="H14" s="4"/>
      <c r="I14" s="4"/>
    </row>
    <row r="15" spans="1:9" x14ac:dyDescent="0.25">
      <c r="A15" s="3" t="s">
        <v>59</v>
      </c>
      <c r="B15" s="4">
        <v>0.3125</v>
      </c>
      <c r="C15" s="4">
        <v>1</v>
      </c>
      <c r="D15" s="4">
        <v>0.21428571428571427</v>
      </c>
      <c r="E15" s="4">
        <v>1</v>
      </c>
      <c r="F15" s="4"/>
      <c r="G15" s="4"/>
      <c r="H15" s="4"/>
      <c r="I15" s="4">
        <v>0.26666666666666666</v>
      </c>
    </row>
    <row r="16" spans="1:9" x14ac:dyDescent="0.25">
      <c r="A16" s="3" t="s">
        <v>56</v>
      </c>
      <c r="B16" s="4">
        <v>0.6875</v>
      </c>
      <c r="C16" s="4">
        <v>0</v>
      </c>
      <c r="D16" s="4">
        <v>0.7857142857142857</v>
      </c>
      <c r="E16" s="4">
        <v>0</v>
      </c>
      <c r="F16" s="4"/>
      <c r="G16" s="4"/>
      <c r="H16" s="4"/>
      <c r="I16" s="4">
        <v>0.73333333333333328</v>
      </c>
    </row>
    <row r="17" spans="1:9" x14ac:dyDescent="0.25">
      <c r="A17" s="2">
        <v>5</v>
      </c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s="3" t="s">
        <v>59</v>
      </c>
      <c r="B18" s="4">
        <v>0.25</v>
      </c>
      <c r="C18" s="4">
        <v>0.5</v>
      </c>
      <c r="D18" s="4">
        <v>0.3392857142857143</v>
      </c>
      <c r="E18" s="4">
        <v>1</v>
      </c>
      <c r="F18" s="4"/>
      <c r="G18" s="4">
        <v>0.47297297297297297</v>
      </c>
      <c r="H18" s="4"/>
      <c r="I18" s="4">
        <v>0.39500000000000002</v>
      </c>
    </row>
    <row r="19" spans="1:9" x14ac:dyDescent="0.25">
      <c r="A19" s="3" t="s">
        <v>56</v>
      </c>
      <c r="B19" s="4">
        <v>0.75</v>
      </c>
      <c r="C19" s="4">
        <v>0.5</v>
      </c>
      <c r="D19" s="4">
        <v>0.6607142857142857</v>
      </c>
      <c r="E19" s="4">
        <v>0</v>
      </c>
      <c r="F19" s="4"/>
      <c r="G19" s="4">
        <v>0.52702702702702697</v>
      </c>
      <c r="H19" s="4"/>
      <c r="I19" s="4">
        <v>0.60499999999999998</v>
      </c>
    </row>
    <row r="20" spans="1:9" x14ac:dyDescent="0.25">
      <c r="A20" s="2">
        <v>6</v>
      </c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3" t="s">
        <v>59</v>
      </c>
      <c r="B21" s="4">
        <v>0</v>
      </c>
      <c r="C21" s="4">
        <v>0.5</v>
      </c>
      <c r="D21" s="4">
        <v>0.3392857142857143</v>
      </c>
      <c r="E21" s="4">
        <v>0.5</v>
      </c>
      <c r="F21" s="4"/>
      <c r="G21" s="4">
        <v>0.48648648648648651</v>
      </c>
      <c r="H21" s="4">
        <v>0.65789473684210531</v>
      </c>
      <c r="I21" s="4">
        <v>0.44104803493449779</v>
      </c>
    </row>
    <row r="22" spans="1:9" x14ac:dyDescent="0.25">
      <c r="A22" s="3" t="s">
        <v>56</v>
      </c>
      <c r="B22" s="4">
        <v>1</v>
      </c>
      <c r="C22" s="4">
        <v>0.5</v>
      </c>
      <c r="D22" s="4">
        <v>0.6607142857142857</v>
      </c>
      <c r="E22" s="4">
        <v>0.5</v>
      </c>
      <c r="F22" s="4"/>
      <c r="G22" s="4">
        <v>0.51351351351351349</v>
      </c>
      <c r="H22" s="4">
        <v>0.34210526315789475</v>
      </c>
      <c r="I22" s="4">
        <v>0.55895196506550215</v>
      </c>
    </row>
    <row r="23" spans="1:9" x14ac:dyDescent="0.25">
      <c r="A23" s="2">
        <v>7</v>
      </c>
      <c r="B23" s="4"/>
      <c r="C23" s="4"/>
      <c r="D23" s="4"/>
      <c r="E23" s="4"/>
      <c r="F23" s="4"/>
      <c r="G23" s="4"/>
      <c r="H23" s="4"/>
      <c r="I23" s="4"/>
    </row>
    <row r="24" spans="1:9" x14ac:dyDescent="0.25">
      <c r="A24" s="3" t="s">
        <v>59</v>
      </c>
      <c r="B24" s="4"/>
      <c r="C24" s="4"/>
      <c r="D24" s="4">
        <v>0.4017857142857143</v>
      </c>
      <c r="E24" s="4"/>
      <c r="F24" s="4"/>
      <c r="G24" s="4">
        <v>0.71641791044776115</v>
      </c>
      <c r="H24" s="4"/>
      <c r="I24" s="4">
        <v>0.51955307262569828</v>
      </c>
    </row>
    <row r="25" spans="1:9" x14ac:dyDescent="0.25">
      <c r="A25" s="3" t="s">
        <v>56</v>
      </c>
      <c r="B25" s="4"/>
      <c r="C25" s="4"/>
      <c r="D25" s="4">
        <v>0.5982142857142857</v>
      </c>
      <c r="E25" s="4"/>
      <c r="F25" s="4"/>
      <c r="G25" s="4">
        <v>0.28358208955223879</v>
      </c>
      <c r="H25" s="4"/>
      <c r="I25" s="4">
        <v>0.48044692737430167</v>
      </c>
    </row>
    <row r="26" spans="1:9" x14ac:dyDescent="0.25">
      <c r="A26" s="2">
        <v>8</v>
      </c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3" t="s">
        <v>59</v>
      </c>
      <c r="B27" s="4">
        <v>0.42857142857142855</v>
      </c>
      <c r="C27" s="4">
        <v>1</v>
      </c>
      <c r="D27" s="4">
        <v>0.5178571428571429</v>
      </c>
      <c r="E27" s="4"/>
      <c r="F27" s="4"/>
      <c r="G27" s="4"/>
      <c r="H27" s="4">
        <v>0.3</v>
      </c>
      <c r="I27" s="4">
        <v>0.5</v>
      </c>
    </row>
    <row r="28" spans="1:9" x14ac:dyDescent="0.25">
      <c r="A28" s="3" t="s">
        <v>56</v>
      </c>
      <c r="B28" s="4">
        <v>0.5714285714285714</v>
      </c>
      <c r="C28" s="4">
        <v>0</v>
      </c>
      <c r="D28" s="4">
        <v>0.48214285714285715</v>
      </c>
      <c r="E28" s="4"/>
      <c r="F28" s="4"/>
      <c r="G28" s="4"/>
      <c r="H28" s="4">
        <v>0.7</v>
      </c>
      <c r="I28" s="4">
        <v>0.5</v>
      </c>
    </row>
    <row r="29" spans="1:9" x14ac:dyDescent="0.25">
      <c r="A29" s="2">
        <v>9</v>
      </c>
      <c r="B29" s="4"/>
      <c r="C29" s="4"/>
      <c r="D29" s="4"/>
      <c r="E29" s="4"/>
      <c r="F29" s="4"/>
      <c r="G29" s="4"/>
      <c r="H29" s="4"/>
      <c r="I29" s="4"/>
    </row>
    <row r="30" spans="1:9" x14ac:dyDescent="0.25">
      <c r="A30" s="3" t="s">
        <v>59</v>
      </c>
      <c r="B30" s="4">
        <v>1</v>
      </c>
      <c r="C30" s="4"/>
      <c r="D30" s="4"/>
      <c r="E30" s="4"/>
      <c r="F30" s="4"/>
      <c r="G30" s="4"/>
      <c r="H30" s="4">
        <v>0.75</v>
      </c>
      <c r="I30" s="4">
        <v>0.8</v>
      </c>
    </row>
    <row r="31" spans="1:9" x14ac:dyDescent="0.25">
      <c r="A31" s="3" t="s">
        <v>56</v>
      </c>
      <c r="B31" s="4">
        <v>0</v>
      </c>
      <c r="C31" s="4"/>
      <c r="D31" s="4"/>
      <c r="E31" s="4"/>
      <c r="F31" s="4"/>
      <c r="G31" s="4"/>
      <c r="H31" s="4">
        <v>0.25</v>
      </c>
      <c r="I31" s="4">
        <v>0.2</v>
      </c>
    </row>
    <row r="32" spans="1:9" x14ac:dyDescent="0.25">
      <c r="A32" s="2">
        <v>10</v>
      </c>
      <c r="B32" s="4"/>
      <c r="C32" s="4"/>
      <c r="D32" s="4"/>
      <c r="E32" s="4"/>
      <c r="F32" s="4"/>
      <c r="G32" s="4"/>
      <c r="H32" s="4"/>
      <c r="I32" s="4"/>
    </row>
    <row r="33" spans="1:9" x14ac:dyDescent="0.25">
      <c r="A33" s="3" t="s">
        <v>59</v>
      </c>
      <c r="B33" s="4"/>
      <c r="C33" s="4"/>
      <c r="D33" s="4"/>
      <c r="E33" s="4"/>
      <c r="F33" s="4"/>
      <c r="G33" s="4">
        <v>0.53333333333333333</v>
      </c>
      <c r="H33" s="4"/>
      <c r="I33" s="4">
        <v>0.53333333333333333</v>
      </c>
    </row>
    <row r="34" spans="1:9" x14ac:dyDescent="0.25">
      <c r="A34" s="3" t="s">
        <v>56</v>
      </c>
      <c r="B34" s="4"/>
      <c r="C34" s="4"/>
      <c r="D34" s="4"/>
      <c r="E34" s="4"/>
      <c r="F34" s="4"/>
      <c r="G34" s="4">
        <v>0.46666666666666667</v>
      </c>
      <c r="H34" s="4"/>
      <c r="I34" s="4">
        <v>0.46666666666666667</v>
      </c>
    </row>
    <row r="35" spans="1:9" x14ac:dyDescent="0.25">
      <c r="A35" s="2">
        <v>11</v>
      </c>
      <c r="B35" s="4"/>
      <c r="C35" s="4"/>
      <c r="D35" s="4"/>
      <c r="E35" s="4"/>
      <c r="F35" s="4"/>
      <c r="G35" s="4"/>
      <c r="H35" s="4"/>
      <c r="I35" s="4"/>
    </row>
    <row r="36" spans="1:9" x14ac:dyDescent="0.25">
      <c r="A36" s="3" t="s">
        <v>59</v>
      </c>
      <c r="B36" s="4"/>
      <c r="C36" s="4">
        <v>1</v>
      </c>
      <c r="D36" s="4"/>
      <c r="E36" s="4"/>
      <c r="F36" s="4">
        <v>1</v>
      </c>
      <c r="G36" s="4">
        <v>0.60526315789473684</v>
      </c>
      <c r="H36" s="4">
        <v>0.66666666666666663</v>
      </c>
      <c r="I36" s="4">
        <v>0.64912280701754388</v>
      </c>
    </row>
    <row r="37" spans="1:9" x14ac:dyDescent="0.25">
      <c r="A37" s="3" t="s">
        <v>56</v>
      </c>
      <c r="B37" s="4"/>
      <c r="C37" s="4">
        <v>0</v>
      </c>
      <c r="D37" s="4"/>
      <c r="E37" s="4"/>
      <c r="F37" s="4">
        <v>0</v>
      </c>
      <c r="G37" s="4">
        <v>0.39473684210526316</v>
      </c>
      <c r="H37" s="4">
        <v>0.33333333333333331</v>
      </c>
      <c r="I37" s="4">
        <v>0.35087719298245612</v>
      </c>
    </row>
    <row r="38" spans="1:9" x14ac:dyDescent="0.25">
      <c r="A38" s="2">
        <v>12</v>
      </c>
      <c r="B38" s="4"/>
      <c r="C38" s="4"/>
      <c r="D38" s="4"/>
      <c r="E38" s="4"/>
      <c r="F38" s="4"/>
      <c r="G38" s="4"/>
      <c r="H38" s="4"/>
      <c r="I38" s="4"/>
    </row>
    <row r="39" spans="1:9" x14ac:dyDescent="0.25">
      <c r="A39" s="3" t="s">
        <v>59</v>
      </c>
      <c r="B39" s="4">
        <v>1</v>
      </c>
      <c r="C39" s="4"/>
      <c r="D39" s="4"/>
      <c r="E39" s="4"/>
      <c r="F39" s="4">
        <v>1</v>
      </c>
      <c r="G39" s="4">
        <v>0.5</v>
      </c>
      <c r="H39" s="4"/>
      <c r="I39" s="4">
        <v>0.53658536585365857</v>
      </c>
    </row>
    <row r="40" spans="1:9" x14ac:dyDescent="0.25">
      <c r="A40" s="3" t="s">
        <v>56</v>
      </c>
      <c r="B40" s="4">
        <v>0</v>
      </c>
      <c r="C40" s="4"/>
      <c r="D40" s="4"/>
      <c r="E40" s="4"/>
      <c r="F40" s="4">
        <v>0</v>
      </c>
      <c r="G40" s="4">
        <v>0.5</v>
      </c>
      <c r="H40" s="4"/>
      <c r="I40" s="4">
        <v>0.46341463414634149</v>
      </c>
    </row>
    <row r="41" spans="1:9" x14ac:dyDescent="0.25">
      <c r="A41" s="2">
        <v>14</v>
      </c>
      <c r="B41" s="4"/>
      <c r="C41" s="4"/>
      <c r="D41" s="4"/>
      <c r="E41" s="4"/>
      <c r="F41" s="4"/>
      <c r="G41" s="4"/>
      <c r="H41" s="4"/>
      <c r="I41" s="4"/>
    </row>
    <row r="42" spans="1:9" x14ac:dyDescent="0.25">
      <c r="A42" s="3" t="s">
        <v>59</v>
      </c>
      <c r="B42" s="4"/>
      <c r="C42" s="4"/>
      <c r="D42" s="4"/>
      <c r="E42" s="4"/>
      <c r="F42" s="4">
        <v>0</v>
      </c>
      <c r="G42" s="4"/>
      <c r="H42" s="4">
        <v>1</v>
      </c>
      <c r="I42" s="4">
        <v>0.66666666666666663</v>
      </c>
    </row>
    <row r="43" spans="1:9" x14ac:dyDescent="0.25">
      <c r="A43" s="3" t="s">
        <v>56</v>
      </c>
      <c r="B43" s="4"/>
      <c r="C43" s="4"/>
      <c r="D43" s="4"/>
      <c r="E43" s="4"/>
      <c r="F43" s="4">
        <v>1</v>
      </c>
      <c r="G43" s="4"/>
      <c r="H43" s="4">
        <v>0</v>
      </c>
      <c r="I43" s="4">
        <v>0.33333333333333331</v>
      </c>
    </row>
    <row r="44" spans="1:9" x14ac:dyDescent="0.25">
      <c r="A44" s="2">
        <v>16</v>
      </c>
      <c r="B44" s="4"/>
      <c r="C44" s="4"/>
      <c r="D44" s="4"/>
      <c r="E44" s="4"/>
      <c r="F44" s="4"/>
      <c r="G44" s="4"/>
      <c r="H44" s="4"/>
      <c r="I44" s="4"/>
    </row>
    <row r="45" spans="1:9" x14ac:dyDescent="0.25">
      <c r="A45" s="3" t="s">
        <v>59</v>
      </c>
      <c r="B45" s="4"/>
      <c r="C45" s="4"/>
      <c r="D45" s="4"/>
      <c r="E45" s="4"/>
      <c r="F45" s="4">
        <v>0.21428571428571427</v>
      </c>
      <c r="G45" s="4"/>
      <c r="H45" s="4"/>
      <c r="I45" s="4">
        <v>0.21428571428571427</v>
      </c>
    </row>
    <row r="46" spans="1:9" x14ac:dyDescent="0.25">
      <c r="A46" s="3" t="s">
        <v>56</v>
      </c>
      <c r="B46" s="4"/>
      <c r="C46" s="4"/>
      <c r="D46" s="4"/>
      <c r="E46" s="4"/>
      <c r="F46" s="4">
        <v>0.7857142857142857</v>
      </c>
      <c r="G46" s="4"/>
      <c r="H46" s="4"/>
      <c r="I46" s="4">
        <v>0.7857142857142857</v>
      </c>
    </row>
    <row r="47" spans="1:9" x14ac:dyDescent="0.25">
      <c r="A47" s="2" t="s">
        <v>58</v>
      </c>
      <c r="B47" s="4">
        <v>1</v>
      </c>
      <c r="C47" s="4">
        <v>1</v>
      </c>
      <c r="D47" s="4">
        <v>1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K23" sqref="K23"/>
    </sheetView>
  </sheetViews>
  <sheetFormatPr defaultRowHeight="15" x14ac:dyDescent="0.25"/>
  <cols>
    <col min="1" max="1" width="4.7109375" customWidth="1"/>
    <col min="2" max="2" width="17.7109375" customWidth="1"/>
    <col min="3" max="3" width="4.7109375" customWidth="1"/>
    <col min="4" max="4" width="17.7109375" customWidth="1"/>
    <col min="5" max="5" width="4.7109375" customWidth="1"/>
    <col min="6" max="6" width="17.7109375" customWidth="1"/>
    <col min="7" max="7" width="4.7109375" customWidth="1"/>
    <col min="8" max="8" width="17.7109375" customWidth="1"/>
    <col min="9" max="9" width="5.7109375" customWidth="1"/>
    <col min="10" max="10" width="5.85546875" bestFit="1" customWidth="1"/>
    <col min="11" max="11" width="17.7109375" customWidth="1"/>
    <col min="12" max="12" width="5.7109375" customWidth="1"/>
    <col min="13" max="13" width="4.7109375" customWidth="1"/>
    <col min="14" max="14" width="17.7109375" customWidth="1"/>
    <col min="15" max="15" width="4.7109375" customWidth="1"/>
    <col min="16" max="16" width="17.7109375" customWidth="1"/>
    <col min="17" max="17" width="4.7109375" customWidth="1"/>
    <col min="18" max="18" width="17.7109375" customWidth="1"/>
    <col min="19" max="19" width="4.7109375" customWidth="1"/>
    <col min="20" max="20" width="17.7109375" customWidth="1"/>
  </cols>
  <sheetData>
    <row r="1" spans="1:20" ht="27" thickBot="1" x14ac:dyDescent="0.45">
      <c r="A1" s="32" t="s">
        <v>63</v>
      </c>
      <c r="B1" s="33"/>
      <c r="C1" s="33"/>
      <c r="D1" s="33"/>
      <c r="E1" s="33"/>
      <c r="F1" s="33"/>
      <c r="G1" s="33"/>
      <c r="H1" s="37"/>
      <c r="M1" s="34"/>
      <c r="N1" s="35"/>
      <c r="O1" s="35"/>
      <c r="P1" s="35"/>
      <c r="Q1" s="35"/>
      <c r="R1" s="35"/>
      <c r="S1" s="35"/>
      <c r="T1" s="36" t="s">
        <v>66</v>
      </c>
    </row>
    <row r="2" spans="1:20" ht="15.75" thickBot="1" x14ac:dyDescent="0.3"/>
    <row r="3" spans="1:20" ht="15.75" thickBot="1" x14ac:dyDescent="0.3">
      <c r="A3" s="13">
        <v>1</v>
      </c>
      <c r="B3" s="14" t="str">
        <f>'2013Seeding'!B1</f>
        <v>Louisville</v>
      </c>
      <c r="S3" s="21">
        <v>1</v>
      </c>
      <c r="T3" s="22" t="str">
        <f>'2013Seeding'!E1</f>
        <v>Kansas</v>
      </c>
    </row>
    <row r="4" spans="1:20" ht="15.75" thickBot="1" x14ac:dyDescent="0.3">
      <c r="A4" s="15">
        <v>16</v>
      </c>
      <c r="B4" s="16" t="str">
        <f>'2013Seeding'!B2</f>
        <v>Rnd1 Winner</v>
      </c>
      <c r="C4" s="13">
        <f ca="1">IF(RAND()&lt;=GETPIVOTDATA("Result",RoundSuccessBySeed!$A$3,"Round","First Round","Home Team Seed",MIN(A3,A4),"Result","Winner"),A3,A4)</f>
        <v>1</v>
      </c>
      <c r="D4" s="14" t="str">
        <f ca="1">VLOOKUP(C4,A3:B4,2,FALSE)</f>
        <v>Louisville</v>
      </c>
      <c r="Q4" s="21">
        <f ca="1">IF(RAND()&lt;=GETPIVOTDATA("Result",RoundSuccessBySeed!$A$3,"Round","First Round","Home Team Seed",MIN(S3,S4),"Result","Winner"),S3,S4)</f>
        <v>1</v>
      </c>
      <c r="R4" s="22" t="str">
        <f ca="1">VLOOKUP(Q4,S3:T4,2,FALSE)</f>
        <v>Kansas</v>
      </c>
      <c r="S4" s="23">
        <v>16</v>
      </c>
      <c r="T4" s="24" t="str">
        <f>'2013Seeding'!E2</f>
        <v>Western Kentucky</v>
      </c>
    </row>
    <row r="5" spans="1:20" ht="15.75" thickBot="1" x14ac:dyDescent="0.3">
      <c r="A5" s="13">
        <v>8</v>
      </c>
      <c r="B5" s="14" t="str">
        <f>'2013Seeding'!B3</f>
        <v>Colorado St</v>
      </c>
      <c r="C5" s="15">
        <f ca="1">IF(RAND()&lt;=GETPIVOTDATA("Result",RoundSuccessBySeed!$A$3,"Round","First Round","Home Team Seed",MIN(A5,A6),"Result","Winner"),A5,A6)</f>
        <v>8</v>
      </c>
      <c r="D5" s="16" t="str">
        <f ca="1">VLOOKUP(C5,A5:B6,2,FALSE)</f>
        <v>Colorado St</v>
      </c>
      <c r="Q5" s="23">
        <f ca="1">IF(RAND()&lt;=GETPIVOTDATA("Result",RoundSuccessBySeed!$A$3,"Round","First Round","Home Team Seed",MIN(S5,S6),"Result","Winner"),S5,S6)</f>
        <v>9</v>
      </c>
      <c r="R5" s="24" t="str">
        <f ca="1">VLOOKUP(Q5,S5:T6,2,FALSE)</f>
        <v>Villanova</v>
      </c>
      <c r="S5" s="21">
        <v>8</v>
      </c>
      <c r="T5" s="22" t="str">
        <f>'2013Seeding'!E3</f>
        <v>N Carolina</v>
      </c>
    </row>
    <row r="6" spans="1:20" ht="15.75" thickBot="1" x14ac:dyDescent="0.3">
      <c r="A6" s="15">
        <v>9</v>
      </c>
      <c r="B6" s="16" t="str">
        <f>'2013Seeding'!B4</f>
        <v>Missouri</v>
      </c>
      <c r="E6" s="13">
        <f ca="1">IF(RAND()&lt;=GETPIVOTDATA("Result",RoundSuccessBySeed!$A$3,"Round","Second Round","Home Team Seed",MIN(C4,C5),"Result","Winner"),C4,C5)</f>
        <v>1</v>
      </c>
      <c r="F6" s="14" t="str">
        <f ca="1">VLOOKUP(E6,C4:D5,2, FALSE)</f>
        <v>Louisville</v>
      </c>
      <c r="O6" s="21">
        <f ca="1">IF(RAND()&lt;=GETPIVOTDATA("Result",RoundSuccessBySeed!$A$3,"Round","Second Round","Home Team Seed",MIN(Q4,Q5),"Result","Winner"),Q4,Q5)</f>
        <v>9</v>
      </c>
      <c r="P6" s="22" t="str">
        <f ca="1">VLOOKUP(O6,Q4:R5,2, FALSE)</f>
        <v>Villanova</v>
      </c>
      <c r="S6" s="23">
        <v>9</v>
      </c>
      <c r="T6" s="24" t="str">
        <f>'2013Seeding'!E4</f>
        <v>Villanova</v>
      </c>
    </row>
    <row r="7" spans="1:20" ht="15.75" thickBot="1" x14ac:dyDescent="0.3">
      <c r="A7" s="13">
        <v>5</v>
      </c>
      <c r="B7" s="14" t="str">
        <f>'2013Seeding'!B5</f>
        <v>Oklahoma St</v>
      </c>
      <c r="E7" s="15">
        <f ca="1">IF(RAND()&lt;=GETPIVOTDATA("Result",RoundSuccessBySeed!$A$3,"Round","Second Round","Home Team Seed",MIN(C8,C9),"Result","Winner"),C8,C9)</f>
        <v>13</v>
      </c>
      <c r="F7" s="16" t="str">
        <f ca="1">VLOOKUP(E7,C8:D9,2,FALSE)</f>
        <v>New Mexico St</v>
      </c>
      <c r="O7" s="23">
        <f ca="1">IF(RAND()&lt;=GETPIVOTDATA("Result",RoundSuccessBySeed!$A$3,"Round","Second Round","Home Team Seed",MIN(Q8,Q9),"Result","Winner"),Q8,Q9)</f>
        <v>4</v>
      </c>
      <c r="P7" s="24" t="str">
        <f ca="1">VLOOKUP(O7,Q8:R9,2,FALSE)</f>
        <v>Michigan</v>
      </c>
      <c r="S7" s="21">
        <v>5</v>
      </c>
      <c r="T7" s="22" t="str">
        <f>'2013Seeding'!E5</f>
        <v>VCU</v>
      </c>
    </row>
    <row r="8" spans="1:20" ht="15.75" thickBot="1" x14ac:dyDescent="0.3">
      <c r="A8" s="15">
        <v>12</v>
      </c>
      <c r="B8" s="16" t="str">
        <f>'2013Seeding'!B6</f>
        <v>Oregon</v>
      </c>
      <c r="C8" s="13">
        <f ca="1">IF(RAND()&lt;=GETPIVOTDATA("Result",RoundSuccessBySeed!$A$3,"Round","First Round","Home Team Seed",MIN(A7,A8),"Result","Winner"),A7,A8)</f>
        <v>5</v>
      </c>
      <c r="D8" s="14" t="str">
        <f ca="1">VLOOKUP(C8,A7:B8,2,FALSE)</f>
        <v>Oklahoma St</v>
      </c>
      <c r="Q8" s="21">
        <f ca="1">IF(RAND()&lt;=GETPIVOTDATA("Result",RoundSuccessBySeed!$A$3,"Round","First Round","Home Team Seed",MIN(S7,S8),"Result","Winner"),S7,S8)</f>
        <v>12</v>
      </c>
      <c r="R8" s="22" t="str">
        <f ca="1">VLOOKUP(Q8,S7:T8,2,FALSE)</f>
        <v>Akron</v>
      </c>
      <c r="S8" s="23">
        <v>12</v>
      </c>
      <c r="T8" s="24" t="str">
        <f>'2013Seeding'!E6</f>
        <v>Akron</v>
      </c>
    </row>
    <row r="9" spans="1:20" ht="15.75" thickBot="1" x14ac:dyDescent="0.3">
      <c r="A9" s="13">
        <v>4</v>
      </c>
      <c r="B9" s="14" t="str">
        <f>'2013Seeding'!B7</f>
        <v>Saint Louis</v>
      </c>
      <c r="C9" s="15">
        <f ca="1">IF(RAND()&lt;=GETPIVOTDATA("Result",RoundSuccessBySeed!$A$3,"Round","First Round","Home Team Seed",MIN(A9,A10),"Result","Winner"),A9,A10)</f>
        <v>13</v>
      </c>
      <c r="D9" s="16" t="str">
        <f ca="1">VLOOKUP(C9,A9:B10,2,FALSE)</f>
        <v>New Mexico St</v>
      </c>
      <c r="Q9" s="23">
        <f ca="1">IF(RAND()&lt;=GETPIVOTDATA("Result",RoundSuccessBySeed!$A$3,"Round","First Round","Home Team Seed",MIN(S9,S10),"Result","Winner"),S9,S10)</f>
        <v>4</v>
      </c>
      <c r="R9" s="24" t="str">
        <f ca="1">VLOOKUP(Q9,S9:T10,2,FALSE)</f>
        <v>Michigan</v>
      </c>
      <c r="S9" s="21">
        <v>4</v>
      </c>
      <c r="T9" s="22" t="str">
        <f>'2013Seeding'!E7</f>
        <v>Michigan</v>
      </c>
    </row>
    <row r="10" spans="1:20" ht="15.75" thickBot="1" x14ac:dyDescent="0.3">
      <c r="A10" s="15">
        <v>13</v>
      </c>
      <c r="B10" s="16" t="str">
        <f>'2013Seeding'!B8</f>
        <v>New Mexico St</v>
      </c>
      <c r="G10" s="13">
        <f ca="1">IF(RAND()&lt;=GETPIVOTDATA("Result",RoundSuccessBySeed!$A$3,"Round","Sweet 16","Home Team Seed",MIN(E6,E7),"Result","Winner"),E6,E7)</f>
        <v>13</v>
      </c>
      <c r="H10" s="14" t="str">
        <f ca="1">VLOOKUP(G10,E6:F7,2, FALSE)</f>
        <v>New Mexico St</v>
      </c>
      <c r="M10" s="21">
        <f ca="1">IF(RAND()&lt;=GETPIVOTDATA("Result",RoundSuccessBySeed!$A$3,"Round","Sweet 16","Home Team Seed",MIN(O6,O7),"Result","Winner"),O6,O7)</f>
        <v>4</v>
      </c>
      <c r="N10" s="22" t="str">
        <f ca="1">VLOOKUP(M10,O6:P7,2, FALSE)</f>
        <v>Michigan</v>
      </c>
      <c r="S10" s="23">
        <v>13</v>
      </c>
      <c r="T10" s="24" t="str">
        <f>'2013Seeding'!E8</f>
        <v>South Dakota St</v>
      </c>
    </row>
    <row r="11" spans="1:20" ht="15.75" thickBot="1" x14ac:dyDescent="0.3">
      <c r="A11" s="13">
        <v>6</v>
      </c>
      <c r="B11" s="14" t="str">
        <f>'2013Seeding'!B9</f>
        <v>Memphis</v>
      </c>
      <c r="G11" s="15">
        <f ca="1">IF(RAND()&lt;=GETPIVOTDATA("Result",RoundSuccessBySeed!$A$3,"Round","Sweet 16","Home Team Seed",MIN(E14,E15),"Result","Winner"),E14,E15)</f>
        <v>2</v>
      </c>
      <c r="H11" s="16" t="str">
        <f ca="1">VLOOKUP(G11,E14:F15,2,FALSE)</f>
        <v>Duke</v>
      </c>
      <c r="M11" s="23">
        <f ca="1">IF(RAND()&lt;=GETPIVOTDATA("Result",RoundSuccessBySeed!$A$3,"Round","Sweet 16","Home Team Seed",MIN(O14,O15),"Result","Winner"),O14,O15)</f>
        <v>2</v>
      </c>
      <c r="N11" s="24" t="str">
        <f ca="1">VLOOKUP(M11,O14:P15,2,FALSE)</f>
        <v>Georgetown</v>
      </c>
      <c r="S11" s="21">
        <v>6</v>
      </c>
      <c r="T11" s="22" t="str">
        <f>'2013Seeding'!E9</f>
        <v>UCLA</v>
      </c>
    </row>
    <row r="12" spans="1:20" ht="15.75" thickBot="1" x14ac:dyDescent="0.3">
      <c r="A12" s="15">
        <v>11</v>
      </c>
      <c r="B12" s="16" t="str">
        <f>'2013Seeding'!B10</f>
        <v>Rnd1 Winner</v>
      </c>
      <c r="C12" s="13">
        <f ca="1">IF(RAND()&lt;=GETPIVOTDATA("Result",RoundSuccessBySeed!$A$3,"Round","First Round","Home Team Seed",MIN(A11,A12),"Result","Winner"),A11,A12)</f>
        <v>11</v>
      </c>
      <c r="D12" s="14" t="str">
        <f ca="1">VLOOKUP(C12,A11:B12,2,FALSE)</f>
        <v>Rnd1 Winner</v>
      </c>
      <c r="Q12" s="21">
        <f ca="1">IF(RAND()&lt;=GETPIVOTDATA("Result",RoundSuccessBySeed!$A$3,"Round","First Round","Home Team Seed",MIN(S11,S12),"Result","Winner"),S11,S12)</f>
        <v>11</v>
      </c>
      <c r="R12" s="22" t="str">
        <f ca="1">VLOOKUP(Q12,S11:T12,2,FALSE)</f>
        <v>Minnesota</v>
      </c>
      <c r="S12" s="23">
        <v>11</v>
      </c>
      <c r="T12" s="24" t="str">
        <f>'2013Seeding'!E10</f>
        <v>Minnesota</v>
      </c>
    </row>
    <row r="13" spans="1:20" ht="15.75" thickBot="1" x14ac:dyDescent="0.3">
      <c r="A13" s="13">
        <v>3</v>
      </c>
      <c r="B13" s="14" t="str">
        <f>'2013Seeding'!B11</f>
        <v>Michigan St</v>
      </c>
      <c r="C13" s="15">
        <f ca="1">IF(RAND()&lt;=GETPIVOTDATA("Result",RoundSuccessBySeed!$A$3,"Round","First Round","Home Team Seed",MIN(A13,A14),"Result","Winner"),A13,A14)</f>
        <v>3</v>
      </c>
      <c r="D13" s="16" t="str">
        <f ca="1">VLOOKUP(C13,A13:B14,2,FALSE)</f>
        <v>Michigan St</v>
      </c>
      <c r="Q13" s="23">
        <f ca="1">IF(RAND()&lt;=GETPIVOTDATA("Result",RoundSuccessBySeed!$A$3,"Round","First Round","Home Team Seed",MIN(S13,S14),"Result","Winner"),S13,S14)</f>
        <v>3</v>
      </c>
      <c r="R13" s="24" t="str">
        <f ca="1">VLOOKUP(Q13,S13:T14,2,FALSE)</f>
        <v>Florida</v>
      </c>
      <c r="S13" s="21">
        <v>3</v>
      </c>
      <c r="T13" s="22" t="str">
        <f>'2013Seeding'!E11</f>
        <v>Florida</v>
      </c>
    </row>
    <row r="14" spans="1:20" ht="15.75" thickBot="1" x14ac:dyDescent="0.3">
      <c r="A14" s="15">
        <v>14</v>
      </c>
      <c r="B14" s="16" t="str">
        <f>'2013Seeding'!B12</f>
        <v>Valparaiso</v>
      </c>
      <c r="E14" s="13">
        <f ca="1">IF(RAND()&lt;=GETPIVOTDATA("Result",RoundSuccessBySeed!$A$3,"Round","Second Round","Home Team Seed",MIN(C12,C13),"Result","Winner"),C12,C13)</f>
        <v>3</v>
      </c>
      <c r="F14" s="14" t="str">
        <f ca="1">VLOOKUP(E14,C12:D13,2, FALSE)</f>
        <v>Michigan St</v>
      </c>
      <c r="O14" s="21">
        <f ca="1">IF(RAND()&lt;=GETPIVOTDATA("Result",RoundSuccessBySeed!$A$3,"Round","Second Round","Home Team Seed",MIN(Q12,Q13),"Result","Winner"),Q12,Q13)</f>
        <v>3</v>
      </c>
      <c r="P14" s="22" t="str">
        <f ca="1">VLOOKUP(O14,Q12:R13,2, FALSE)</f>
        <v>Florida</v>
      </c>
      <c r="S14" s="23">
        <v>14</v>
      </c>
      <c r="T14" s="24" t="str">
        <f>'2013Seeding'!E12</f>
        <v>Northwestern St</v>
      </c>
    </row>
    <row r="15" spans="1:20" ht="15.75" thickBot="1" x14ac:dyDescent="0.3">
      <c r="A15" s="13">
        <v>7</v>
      </c>
      <c r="B15" s="14" t="str">
        <f>'2013Seeding'!B13</f>
        <v>Creighton</v>
      </c>
      <c r="E15" s="15">
        <f ca="1">IF(RAND()&lt;=GETPIVOTDATA("Result",RoundSuccessBySeed!$A$3,"Round","Second Round","Home Team Seed",MIN(C16,C17),"Result","Winner"),C16,C17)</f>
        <v>2</v>
      </c>
      <c r="F15" s="16" t="str">
        <f ca="1">VLOOKUP(E15,C16:D17,2,FALSE)</f>
        <v>Duke</v>
      </c>
      <c r="O15" s="23">
        <f ca="1">IF(RAND()&lt;=GETPIVOTDATA("Result",RoundSuccessBySeed!$A$3,"Round","Second Round","Home Team Seed",MIN(Q16,Q17),"Result","Winner"),Q16,Q17)</f>
        <v>2</v>
      </c>
      <c r="P15" s="24" t="str">
        <f ca="1">VLOOKUP(O15,Q16:R17,2,FALSE)</f>
        <v>Georgetown</v>
      </c>
      <c r="S15" s="21">
        <v>7</v>
      </c>
      <c r="T15" s="22" t="str">
        <f>'2013Seeding'!E13</f>
        <v>San Diego St</v>
      </c>
    </row>
    <row r="16" spans="1:20" ht="15.75" thickBot="1" x14ac:dyDescent="0.3">
      <c r="A16" s="15">
        <v>10</v>
      </c>
      <c r="B16" s="16" t="str">
        <f>'2013Seeding'!B14</f>
        <v>Cincinnati</v>
      </c>
      <c r="C16" s="13">
        <f ca="1">IF(RAND()&lt;=GETPIVOTDATA("Result",RoundSuccessBySeed!$A$3,"Round","First Round","Home Team Seed",MIN(A15,A16),"Result","Winner"),A15,A16)</f>
        <v>7</v>
      </c>
      <c r="D16" s="14" t="str">
        <f ca="1">VLOOKUP(C16,A15:B16,2,FALSE)</f>
        <v>Creighton</v>
      </c>
      <c r="J16" s="41">
        <f ca="1">IF(RAND()&lt;=GETPIVOTDATA("Result",RoundSuccessBySeed!$A$3,"Round","National Championship","Home Team Seed",MIN(J19,J20),"Result","Winner"),J19,J20)</f>
        <v>2</v>
      </c>
      <c r="K16" s="42" t="str">
        <f ca="1">VLOOKUP(J16,J19:K20,2, FALSE)</f>
        <v>Duke</v>
      </c>
      <c r="Q16" s="21">
        <f ca="1">IF(RAND()&lt;=GETPIVOTDATA("Result",RoundSuccessBySeed!$A$3,"Round","First Round","Home Team Seed",MIN(S15,S16),"Result","Winner"),S15,S16)</f>
        <v>7</v>
      </c>
      <c r="R16" s="22" t="str">
        <f ca="1">VLOOKUP(Q16,S15:T16,2,FALSE)</f>
        <v>San Diego St</v>
      </c>
      <c r="S16" s="23">
        <v>10</v>
      </c>
      <c r="T16" s="24" t="str">
        <f>'2013Seeding'!E14</f>
        <v>Oklahoma</v>
      </c>
    </row>
    <row r="17" spans="1:20" ht="15.75" thickBot="1" x14ac:dyDescent="0.3">
      <c r="A17" s="13">
        <v>2</v>
      </c>
      <c r="B17" s="14" t="str">
        <f>'2013Seeding'!B15</f>
        <v>Duke</v>
      </c>
      <c r="C17" s="15">
        <f ca="1">IF(RAND()&lt;=GETPIVOTDATA("Result",RoundSuccessBySeed!$A$3,"Round","First Round","Home Team Seed",MIN(A17,A18),"Result","Winner"),A17,A18)</f>
        <v>2</v>
      </c>
      <c r="D17" s="16" t="str">
        <f ca="1">VLOOKUP(C17,A17:B18,2,FALSE)</f>
        <v>Duke</v>
      </c>
      <c r="Q17" s="23">
        <f ca="1">IF(RAND()&lt;=GETPIVOTDATA("Result",RoundSuccessBySeed!$A$3,"Round","First Round","Home Team Seed",MIN(S17,S18),"Result","Winner"),S17,S18)</f>
        <v>2</v>
      </c>
      <c r="R17" s="24" t="str">
        <f ca="1">VLOOKUP(Q17,S17:T18,2,FALSE)</f>
        <v>Georgetown</v>
      </c>
      <c r="S17" s="21">
        <v>2</v>
      </c>
      <c r="T17" s="22" t="str">
        <f>'2013Seeding'!E15</f>
        <v>Georgetown</v>
      </c>
    </row>
    <row r="18" spans="1:20" ht="15.75" thickBot="1" x14ac:dyDescent="0.3">
      <c r="A18" s="15">
        <v>15</v>
      </c>
      <c r="B18" s="16" t="str">
        <f>'2013Seeding'!B16</f>
        <v>Albany</v>
      </c>
      <c r="S18" s="23">
        <v>15</v>
      </c>
      <c r="T18" s="24" t="str">
        <f>'2013Seeding'!E16</f>
        <v>Florida Gulf Coast</v>
      </c>
    </row>
    <row r="19" spans="1:20" x14ac:dyDescent="0.25">
      <c r="G19" s="9">
        <f ca="1">IF(RAND()&lt;=GETPIVOTDATA("Result",RoundSuccessBySeed!$A$3,"Round","Elite Eight","Home Team Seed",MIN(G10,G11),"Result","Winner"),G10,G11)</f>
        <v>2</v>
      </c>
      <c r="H19" s="10" t="str">
        <f ca="1">VLOOKUP(G19,G10:H11,2, FALSE)</f>
        <v>Duke</v>
      </c>
      <c r="J19" s="5">
        <f ca="1">IF(RAND()&lt;=GETPIVOTDATA("Result",RoundSuccessBySeed!$A$3,"Round","Final Four","Home Team Seed",MIN(G19,G20),"Result","Winner"),G19,G20)</f>
        <v>2</v>
      </c>
      <c r="K19" s="6" t="str">
        <f ca="1">VLOOKUP(J19,G19:H20,2, FALSE)</f>
        <v>Duke</v>
      </c>
      <c r="M19" s="9">
        <f ca="1">IF(RAND()&lt;=GETPIVOTDATA("Result",RoundSuccessBySeed!$A$3,"Round","Elite Eight","Home Team Seed",MIN(M10,M11),"Result","Winner"),M10,M11)</f>
        <v>2</v>
      </c>
      <c r="N19" s="10" t="str">
        <f ca="1">VLOOKUP(M19,M10:N11,2, FALSE)</f>
        <v>Georgetown</v>
      </c>
    </row>
    <row r="20" spans="1:20" ht="15.75" thickBot="1" x14ac:dyDescent="0.3">
      <c r="G20" s="11">
        <f ca="1">IF(RAND()&lt;=GETPIVOTDATA("Result",RoundSuccessBySeed!$A$3,"Round","Elite Eight","Home Team Seed",MIN(G28,G29),"Result","Winner"),G28,G29)</f>
        <v>2</v>
      </c>
      <c r="H20" s="12" t="str">
        <f ca="1">VLOOKUP(G20,G28:H29,2,FALSE)</f>
        <v>Ohio St</v>
      </c>
      <c r="J20" s="7">
        <f ca="1">IF(RAND()&lt;=GETPIVOTDATA("Result",RoundSuccessBySeed!$A$3,"Round","Elite Eight","Home Team Seed",MIN(M19,M20),"Result","Winner"),M19,M20)</f>
        <v>2</v>
      </c>
      <c r="K20" s="8" t="str">
        <f ca="1">VLOOKUP(J20,M19:N20,2,FALSE)</f>
        <v>Georgetown</v>
      </c>
      <c r="M20" s="11">
        <f ca="1">IF(RAND()&lt;=GETPIVOTDATA("Result",RoundSuccessBySeed!$A$3,"Round","Elite Eight","Home Team Seed",MIN(M28,M29),"Result","Winner"),M28,M29)</f>
        <v>2</v>
      </c>
      <c r="N20" s="12" t="str">
        <f ca="1">VLOOKUP(M20,M28:N29,2,FALSE)</f>
        <v>Miami (FL)</v>
      </c>
    </row>
    <row r="21" spans="1:20" ht="15.75" thickBot="1" x14ac:dyDescent="0.3">
      <c r="A21" s="17">
        <v>1</v>
      </c>
      <c r="B21" s="18" t="str">
        <f>'2013Seeding'!B19</f>
        <v>Gonzaga</v>
      </c>
      <c r="S21" s="25">
        <v>1</v>
      </c>
      <c r="T21" s="26" t="str">
        <f>'2013Seeding'!E19</f>
        <v>Indiana</v>
      </c>
    </row>
    <row r="22" spans="1:20" ht="15.75" thickBot="1" x14ac:dyDescent="0.3">
      <c r="A22" s="19">
        <v>16</v>
      </c>
      <c r="B22" s="20" t="str">
        <f>'2013Seeding'!B20</f>
        <v>Southern</v>
      </c>
      <c r="C22" s="17">
        <f ca="1">IF(RAND()&lt;=GETPIVOTDATA("Result",RoundSuccessBySeed!$A$3,"Round","First Round","Home Team Seed",MIN(A21,A22),"Result","Winner"),A21,A22)</f>
        <v>1</v>
      </c>
      <c r="D22" s="18" t="str">
        <f ca="1">VLOOKUP(C22,A21:B22,2,FALSE)</f>
        <v>Gonzaga</v>
      </c>
      <c r="Q22" s="25">
        <f ca="1">IF(RAND()&lt;=GETPIVOTDATA("Result",RoundSuccessBySeed!$A$3,"Round","First Round","Home Team Seed",MIN(S21,S22),"Result","Winner"),S21,S22)</f>
        <v>1</v>
      </c>
      <c r="R22" s="26" t="str">
        <f ca="1">VLOOKUP(Q22,S21:T22,2,FALSE)</f>
        <v>Indiana</v>
      </c>
      <c r="S22" s="27">
        <v>16</v>
      </c>
      <c r="T22" s="28" t="str">
        <f>'2013Seeding'!E20</f>
        <v>Rnd1 Winner</v>
      </c>
    </row>
    <row r="23" spans="1:20" ht="15.75" thickBot="1" x14ac:dyDescent="0.3">
      <c r="A23" s="17">
        <v>8</v>
      </c>
      <c r="B23" s="18" t="str">
        <f>'2013Seeding'!B21</f>
        <v>Pittsburgh</v>
      </c>
      <c r="C23" s="19">
        <f ca="1">IF(RAND()&lt;=GETPIVOTDATA("Result",RoundSuccessBySeed!$A$3,"Round","First Round","Home Team Seed",MIN(A23,A24),"Result","Winner"),A23,A24)</f>
        <v>9</v>
      </c>
      <c r="D23" s="20" t="str">
        <f ca="1">VLOOKUP(C23,A23:B24,2,FALSE)</f>
        <v>Wichita St</v>
      </c>
      <c r="Q23" s="27">
        <f ca="1">IF(RAND()&lt;=GETPIVOTDATA("Result",RoundSuccessBySeed!$A$3,"Round","First Round","Home Team Seed",MIN(S23,S24),"Result","Winner"),S23,S24)</f>
        <v>9</v>
      </c>
      <c r="R23" s="28" t="str">
        <f ca="1">VLOOKUP(Q23,S23:T24,2,FALSE)</f>
        <v>Temple</v>
      </c>
      <c r="S23" s="25">
        <v>8</v>
      </c>
      <c r="T23" s="26" t="str">
        <f>'2013Seeding'!E21</f>
        <v>NC State</v>
      </c>
    </row>
    <row r="24" spans="1:20" ht="15.75" thickBot="1" x14ac:dyDescent="0.3">
      <c r="A24" s="19">
        <v>9</v>
      </c>
      <c r="B24" s="20" t="str">
        <f>'2013Seeding'!B22</f>
        <v>Wichita St</v>
      </c>
      <c r="E24" s="17">
        <f ca="1">IF(RAND()&lt;=GETPIVOTDATA("Result",RoundSuccessBySeed!$A$3,"Round","Second Round","Home Team Seed",MIN(C22,C23),"Result","Winner"),C22,C23)</f>
        <v>1</v>
      </c>
      <c r="F24" s="18" t="str">
        <f ca="1">VLOOKUP(E24,C22:D23,2, FALSE)</f>
        <v>Gonzaga</v>
      </c>
      <c r="O24" s="25">
        <f ca="1">IF(RAND()&lt;=GETPIVOTDATA("Result",RoundSuccessBySeed!$A$3,"Round","Second Round","Home Team Seed",MIN(Q22,Q23),"Result","Winner"),Q22,Q23)</f>
        <v>1</v>
      </c>
      <c r="P24" s="26" t="str">
        <f ca="1">VLOOKUP(O24,Q22:R23,2, FALSE)</f>
        <v>Indiana</v>
      </c>
      <c r="S24" s="27">
        <v>9</v>
      </c>
      <c r="T24" s="28" t="str">
        <f>'2013Seeding'!E22</f>
        <v>Temple</v>
      </c>
    </row>
    <row r="25" spans="1:20" ht="15.75" thickBot="1" x14ac:dyDescent="0.3">
      <c r="A25" s="17">
        <v>5</v>
      </c>
      <c r="B25" s="18" t="str">
        <f>'2013Seeding'!B23</f>
        <v>Wisconsin</v>
      </c>
      <c r="E25" s="19">
        <f ca="1">IF(RAND()&lt;=GETPIVOTDATA("Result",RoundSuccessBySeed!$A$3,"Round","Second Round","Home Team Seed",MIN(C26,C27),"Result","Winner"),C26,C27)</f>
        <v>12</v>
      </c>
      <c r="F25" s="20" t="str">
        <f ca="1">VLOOKUP(E25,C26:D27,2,FALSE)</f>
        <v>Ole Miss</v>
      </c>
      <c r="O25" s="27">
        <f ca="1">IF(RAND()&lt;=GETPIVOTDATA("Result",RoundSuccessBySeed!$A$3,"Round","Second Round","Home Team Seed",MIN(Q26,Q27),"Result","Winner"),Q26,Q27)</f>
        <v>4</v>
      </c>
      <c r="P25" s="28" t="str">
        <f ca="1">VLOOKUP(O25,Q26:R27,2,FALSE)</f>
        <v>Syracuse</v>
      </c>
      <c r="S25" s="25">
        <v>5</v>
      </c>
      <c r="T25" s="26" t="str">
        <f>'2013Seeding'!E23</f>
        <v>UNLV</v>
      </c>
    </row>
    <row r="26" spans="1:20" ht="15.75" thickBot="1" x14ac:dyDescent="0.3">
      <c r="A26" s="19">
        <v>12</v>
      </c>
      <c r="B26" s="20" t="str">
        <f>'2013Seeding'!B24</f>
        <v>Ole Miss</v>
      </c>
      <c r="C26" s="17">
        <f ca="1">IF(RAND()&lt;=GETPIVOTDATA("Result",RoundSuccessBySeed!$A$3,"Round","First Round","Home Team Seed",MIN(A25,A26),"Result","Winner"),A25,A26)</f>
        <v>12</v>
      </c>
      <c r="D26" s="18" t="str">
        <f ca="1">VLOOKUP(C26,A25:B26,2,FALSE)</f>
        <v>Ole Miss</v>
      </c>
      <c r="Q26" s="25">
        <f ca="1">IF(RAND()&lt;=GETPIVOTDATA("Result",RoundSuccessBySeed!$A$3,"Round","First Round","Home Team Seed",MIN(S25,S26),"Result","Winner"),S25,S26)</f>
        <v>5</v>
      </c>
      <c r="R26" s="26" t="str">
        <f ca="1">VLOOKUP(Q26,S25:T26,2,FALSE)</f>
        <v>UNLV</v>
      </c>
      <c r="S26" s="27">
        <v>12</v>
      </c>
      <c r="T26" s="28" t="str">
        <f>'2013Seeding'!E24</f>
        <v>California</v>
      </c>
    </row>
    <row r="27" spans="1:20" ht="15.75" thickBot="1" x14ac:dyDescent="0.3">
      <c r="A27" s="17">
        <v>4</v>
      </c>
      <c r="B27" s="18" t="str">
        <f>'2013Seeding'!B25</f>
        <v>Kansas St</v>
      </c>
      <c r="C27" s="19">
        <f ca="1">IF(RAND()&lt;=GETPIVOTDATA("Result",RoundSuccessBySeed!$A$3,"Round","First Round","Home Team Seed",MIN(A27,A28),"Result","Winner"),A27,A28)</f>
        <v>13</v>
      </c>
      <c r="D27" s="20" t="str">
        <f ca="1">VLOOKUP(C27,A27:B28,2,FALSE)</f>
        <v>Rnd1 Winner</v>
      </c>
      <c r="Q27" s="27">
        <f ca="1">IF(RAND()&lt;=GETPIVOTDATA("Result",RoundSuccessBySeed!$A$3,"Round","First Round","Home Team Seed",MIN(S27,S28),"Result","Winner"),S27,S28)</f>
        <v>4</v>
      </c>
      <c r="R27" s="28" t="str">
        <f ca="1">VLOOKUP(Q27,S27:T28,2,FALSE)</f>
        <v>Syracuse</v>
      </c>
      <c r="S27" s="25">
        <v>4</v>
      </c>
      <c r="T27" s="26" t="str">
        <f>'2013Seeding'!E25</f>
        <v>Syracuse</v>
      </c>
    </row>
    <row r="28" spans="1:20" ht="15.75" thickBot="1" x14ac:dyDescent="0.3">
      <c r="A28" s="19">
        <v>13</v>
      </c>
      <c r="B28" s="20" t="str">
        <f>'2013Seeding'!B26</f>
        <v>Rnd1 Winner</v>
      </c>
      <c r="G28" s="17">
        <f ca="1">IF(RAND()&lt;=GETPIVOTDATA("Result",RoundSuccessBySeed!$A$3,"Round","Sweet 16","Home Team Seed",MIN(E24,E25),"Result","Winner"),E24,E25)</f>
        <v>1</v>
      </c>
      <c r="H28" s="18" t="str">
        <f ca="1">VLOOKUP(G28,E24:F25,2, FALSE)</f>
        <v>Gonzaga</v>
      </c>
      <c r="M28" s="25">
        <f ca="1">IF(RAND()&lt;=GETPIVOTDATA("Result",RoundSuccessBySeed!$A$3,"Round","Sweet 16","Home Team Seed",MIN(O24,O25),"Result","Winner"),O24,O25)</f>
        <v>4</v>
      </c>
      <c r="N28" s="26" t="str">
        <f ca="1">VLOOKUP(M28,O24:P25,2, FALSE)</f>
        <v>Syracuse</v>
      </c>
      <c r="S28" s="27">
        <v>13</v>
      </c>
      <c r="T28" s="28" t="str">
        <f>'2013Seeding'!E26</f>
        <v>Montana</v>
      </c>
    </row>
    <row r="29" spans="1:20" ht="15.75" thickBot="1" x14ac:dyDescent="0.3">
      <c r="A29" s="17">
        <v>6</v>
      </c>
      <c r="B29" s="18" t="str">
        <f>'2013Seeding'!B27</f>
        <v>Arizona</v>
      </c>
      <c r="G29" s="19">
        <f ca="1">IF(RAND()&lt;=GETPIVOTDATA("Result",RoundSuccessBySeed!$A$3,"Round","Sweet 16","Home Team Seed",MIN(E32,E33),"Result","Winner"),E32,E33)</f>
        <v>2</v>
      </c>
      <c r="H29" s="20" t="str">
        <f ca="1">VLOOKUP(G29,E32:F33,2,FALSE)</f>
        <v>Ohio St</v>
      </c>
      <c r="M29" s="27">
        <f ca="1">IF(RAND()&lt;=GETPIVOTDATA("Result",RoundSuccessBySeed!$A$3,"Round","Sweet 16","Home Team Seed",MIN(O32,O33),"Result","Winner"),O32,O33)</f>
        <v>2</v>
      </c>
      <c r="N29" s="28" t="str">
        <f ca="1">VLOOKUP(M29,O32:P33,2,FALSE)</f>
        <v>Miami (FL)</v>
      </c>
      <c r="S29" s="25">
        <v>6</v>
      </c>
      <c r="T29" s="26" t="str">
        <f>'2013Seeding'!E27</f>
        <v>Butler</v>
      </c>
    </row>
    <row r="30" spans="1:20" ht="15.75" thickBot="1" x14ac:dyDescent="0.3">
      <c r="A30" s="19">
        <v>11</v>
      </c>
      <c r="B30" s="20" t="str">
        <f>'2013Seeding'!B28</f>
        <v>Belmont</v>
      </c>
      <c r="C30" s="17">
        <f ca="1">IF(RAND()&lt;=GETPIVOTDATA("Result",RoundSuccessBySeed!$A$3,"Round","First Round","Home Team Seed",MIN(A29,A30),"Result","Winner"),A29,A30)</f>
        <v>6</v>
      </c>
      <c r="D30" s="18" t="str">
        <f ca="1">VLOOKUP(C30,A29:B30,2,FALSE)</f>
        <v>Arizona</v>
      </c>
      <c r="Q30" s="25">
        <f ca="1">IF(RAND()&lt;=GETPIVOTDATA("Result",RoundSuccessBySeed!$A$3,"Round","First Round","Home Team Seed",MIN(S29,S30),"Result","Winner"),S29,S30)</f>
        <v>6</v>
      </c>
      <c r="R30" s="26" t="str">
        <f ca="1">VLOOKUP(Q30,S29:T30,2,FALSE)</f>
        <v>Butler</v>
      </c>
      <c r="S30" s="27">
        <v>11</v>
      </c>
      <c r="T30" s="28" t="str">
        <f>'2013Seeding'!E28</f>
        <v>Bucknell</v>
      </c>
    </row>
    <row r="31" spans="1:20" ht="15.75" thickBot="1" x14ac:dyDescent="0.3">
      <c r="A31" s="17">
        <v>3</v>
      </c>
      <c r="B31" s="18" t="str">
        <f>'2013Seeding'!B29</f>
        <v>New Mexico</v>
      </c>
      <c r="C31" s="19">
        <f ca="1">IF(RAND()&lt;=GETPIVOTDATA("Result",RoundSuccessBySeed!$A$3,"Round","First Round","Home Team Seed",MIN(A31,A32),"Result","Winner"),A31,A32)</f>
        <v>3</v>
      </c>
      <c r="D31" s="20" t="str">
        <f ca="1">VLOOKUP(C31,A31:B32,2,FALSE)</f>
        <v>New Mexico</v>
      </c>
      <c r="Q31" s="27">
        <f ca="1">IF(RAND()&lt;=GETPIVOTDATA("Result",RoundSuccessBySeed!$A$3,"Round","First Round","Home Team Seed",MIN(S31,S32),"Result","Winner"),S31,S32)</f>
        <v>3</v>
      </c>
      <c r="R31" s="28" t="str">
        <f ca="1">VLOOKUP(Q31,S31:T32,2,FALSE)</f>
        <v>Marquette</v>
      </c>
      <c r="S31" s="25">
        <v>3</v>
      </c>
      <c r="T31" s="26" t="str">
        <f>'2013Seeding'!E29</f>
        <v>Marquette</v>
      </c>
    </row>
    <row r="32" spans="1:20" ht="15.75" thickBot="1" x14ac:dyDescent="0.3">
      <c r="A32" s="19">
        <v>14</v>
      </c>
      <c r="B32" s="20" t="str">
        <f>'2013Seeding'!B30</f>
        <v>Harvard</v>
      </c>
      <c r="E32" s="17">
        <f ca="1">IF(RAND()&lt;=GETPIVOTDATA("Result",RoundSuccessBySeed!$A$3,"Round","Second Round","Home Team Seed",MIN(C30,C31),"Result","Winner"),C30,C31)</f>
        <v>3</v>
      </c>
      <c r="F32" s="18" t="str">
        <f ca="1">VLOOKUP(E32,C30:D31,2, FALSE)</f>
        <v>New Mexico</v>
      </c>
      <c r="O32" s="25">
        <f ca="1">IF(RAND()&lt;=GETPIVOTDATA("Result",RoundSuccessBySeed!$A$3,"Round","Second Round","Home Team Seed",MIN(Q30,Q31),"Result","Winner"),Q30,Q31)</f>
        <v>3</v>
      </c>
      <c r="P32" s="26" t="str">
        <f ca="1">VLOOKUP(O32,Q30:R31,2, FALSE)</f>
        <v>Marquette</v>
      </c>
      <c r="S32" s="27">
        <v>14</v>
      </c>
      <c r="T32" s="28" t="str">
        <f>'2013Seeding'!E30</f>
        <v>Davidson</v>
      </c>
    </row>
    <row r="33" spans="1:20" ht="15.75" thickBot="1" x14ac:dyDescent="0.3">
      <c r="A33" s="17">
        <v>7</v>
      </c>
      <c r="B33" s="18" t="str">
        <f>'2013Seeding'!B31</f>
        <v>Notre Dame</v>
      </c>
      <c r="E33" s="19">
        <f ca="1">IF(RAND()&lt;=GETPIVOTDATA("Result",RoundSuccessBySeed!$A$3,"Round","Second Round","Home Team Seed",MIN(C34,C35),"Result","Winner"),C34,C35)</f>
        <v>2</v>
      </c>
      <c r="F33" s="20" t="str">
        <f ca="1">VLOOKUP(E33,C34:D35,2,FALSE)</f>
        <v>Ohio St</v>
      </c>
      <c r="O33" s="27">
        <f ca="1">IF(RAND()&lt;=GETPIVOTDATA("Result",RoundSuccessBySeed!$A$3,"Round","Second Round","Home Team Seed",MIN(Q34,Q35),"Result","Winner"),Q34,Q35)</f>
        <v>2</v>
      </c>
      <c r="P33" s="28" t="str">
        <f ca="1">VLOOKUP(O33,Q34:R35,2,FALSE)</f>
        <v>Miami (FL)</v>
      </c>
      <c r="S33" s="25">
        <v>7</v>
      </c>
      <c r="T33" s="26" t="str">
        <f>'2013Seeding'!E31</f>
        <v>Illinois</v>
      </c>
    </row>
    <row r="34" spans="1:20" ht="15.75" thickBot="1" x14ac:dyDescent="0.3">
      <c r="A34" s="19">
        <v>10</v>
      </c>
      <c r="B34" s="20" t="str">
        <f>'2013Seeding'!B32</f>
        <v>Iowa St</v>
      </c>
      <c r="C34" s="17">
        <f ca="1">IF(RAND()&lt;=GETPIVOTDATA("Result",RoundSuccessBySeed!$A$3,"Round","First Round","Home Team Seed",MIN(A33,A34),"Result","Winner"),A33,A34)</f>
        <v>10</v>
      </c>
      <c r="D34" s="18" t="str">
        <f ca="1">VLOOKUP(C34,A33:B34,2,FALSE)</f>
        <v>Iowa St</v>
      </c>
      <c r="Q34" s="25">
        <f ca="1">IF(RAND()&lt;=GETPIVOTDATA("Result",RoundSuccessBySeed!$A$3,"Round","First Round","Home Team Seed",MIN(S33,S34),"Result","Winner"),S33,S34)</f>
        <v>7</v>
      </c>
      <c r="R34" s="26" t="str">
        <f ca="1">VLOOKUP(Q34,S33:T34,2,FALSE)</f>
        <v>Illinois</v>
      </c>
      <c r="S34" s="27">
        <v>10</v>
      </c>
      <c r="T34" s="28" t="str">
        <f>'2013Seeding'!E32</f>
        <v>Colorado</v>
      </c>
    </row>
    <row r="35" spans="1:20" ht="15.75" thickBot="1" x14ac:dyDescent="0.3">
      <c r="A35" s="17">
        <v>2</v>
      </c>
      <c r="B35" s="18" t="str">
        <f>'2013Seeding'!B33</f>
        <v>Ohio St</v>
      </c>
      <c r="C35" s="19">
        <f ca="1">IF(RAND()&lt;=GETPIVOTDATA("Result",RoundSuccessBySeed!$A$3,"Round","First Round","Home Team Seed",MIN(A35,A36),"Result","Winner"),A35,A36)</f>
        <v>2</v>
      </c>
      <c r="D35" s="20" t="str">
        <f ca="1">VLOOKUP(C35,A35:B36,2,FALSE)</f>
        <v>Ohio St</v>
      </c>
      <c r="Q35" s="27">
        <f ca="1">IF(RAND()&lt;=GETPIVOTDATA("Result",RoundSuccessBySeed!$A$3,"Round","First Round","Home Team Seed",MIN(S35,S36),"Result","Winner"),S35,S36)</f>
        <v>2</v>
      </c>
      <c r="R35" s="28" t="str">
        <f ca="1">VLOOKUP(Q35,S35:T36,2,FALSE)</f>
        <v>Miami (FL)</v>
      </c>
      <c r="S35" s="25">
        <v>2</v>
      </c>
      <c r="T35" s="26" t="str">
        <f>'2013Seeding'!E33</f>
        <v>Miami (FL)</v>
      </c>
    </row>
    <row r="36" spans="1:20" ht="15.75" thickBot="1" x14ac:dyDescent="0.3">
      <c r="A36" s="19">
        <v>15</v>
      </c>
      <c r="B36" s="20" t="str">
        <f>'2013Seeding'!B34</f>
        <v>Iona</v>
      </c>
      <c r="S36" s="27">
        <v>15</v>
      </c>
      <c r="T36" s="28" t="str">
        <f>'2013Seeding'!E34</f>
        <v>Pacific</v>
      </c>
    </row>
    <row r="37" spans="1:20" ht="15.75" thickBot="1" x14ac:dyDescent="0.3"/>
    <row r="38" spans="1:20" ht="27" thickBot="1" x14ac:dyDescent="0.45">
      <c r="A38" s="38" t="s">
        <v>64</v>
      </c>
      <c r="B38" s="39"/>
      <c r="C38" s="39"/>
      <c r="D38" s="39"/>
      <c r="E38" s="39"/>
      <c r="F38" s="39"/>
      <c r="G38" s="39"/>
      <c r="H38" s="40"/>
      <c r="M38" s="29"/>
      <c r="N38" s="30"/>
      <c r="O38" s="30"/>
      <c r="P38" s="30"/>
      <c r="Q38" s="30"/>
      <c r="R38" s="30"/>
      <c r="S38" s="30"/>
      <c r="T38" s="31" t="s">
        <v>65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7"/>
  <sheetViews>
    <sheetView workbookViewId="0">
      <selection activeCell="A3" sqref="A3"/>
    </sheetView>
  </sheetViews>
  <sheetFormatPr defaultRowHeight="15" x14ac:dyDescent="0.25"/>
  <cols>
    <col min="1" max="1" width="13" customWidth="1"/>
    <col min="2" max="2" width="16.140625" bestFit="1" customWidth="1"/>
    <col min="3" max="3" width="9.7109375" bestFit="1" customWidth="1"/>
    <col min="4" max="4" width="11" bestFit="1" customWidth="1"/>
    <col min="5" max="5" width="22.140625" bestFit="1" customWidth="1"/>
    <col min="6" max="6" width="8.140625" customWidth="1"/>
    <col min="7" max="7" width="13.7109375" bestFit="1" customWidth="1"/>
    <col min="8" max="8" width="9" customWidth="1"/>
    <col min="9" max="9" width="11.140625" customWidth="1"/>
  </cols>
  <sheetData>
    <row r="3" spans="1:9" x14ac:dyDescent="0.25">
      <c r="A3" s="1" t="s">
        <v>61</v>
      </c>
      <c r="B3" s="1" t="s">
        <v>62</v>
      </c>
    </row>
    <row r="4" spans="1:9" x14ac:dyDescent="0.25">
      <c r="A4" s="1" t="s">
        <v>57</v>
      </c>
      <c r="B4" t="s">
        <v>4</v>
      </c>
      <c r="C4" t="s">
        <v>2</v>
      </c>
      <c r="D4" t="s">
        <v>18</v>
      </c>
      <c r="E4" t="s">
        <v>0</v>
      </c>
      <c r="F4" t="s">
        <v>31</v>
      </c>
      <c r="G4" t="s">
        <v>12</v>
      </c>
      <c r="H4" t="s">
        <v>7</v>
      </c>
      <c r="I4" t="s">
        <v>58</v>
      </c>
    </row>
    <row r="5" spans="1:9" x14ac:dyDescent="0.25">
      <c r="A5" s="2" t="s">
        <v>89</v>
      </c>
      <c r="B5" s="4">
        <v>0.6071428571428571</v>
      </c>
      <c r="C5" s="4">
        <v>0.35714285714285715</v>
      </c>
      <c r="D5" s="4">
        <v>0.7488839285714286</v>
      </c>
      <c r="E5" s="4">
        <v>0.42857142857142855</v>
      </c>
      <c r="F5" s="4">
        <v>0.66666666666666663</v>
      </c>
      <c r="G5" s="4">
        <v>0.5558035714285714</v>
      </c>
      <c r="H5" s="4">
        <v>0.59375</v>
      </c>
      <c r="I5" s="4">
        <v>0.65375982042648706</v>
      </c>
    </row>
    <row r="6" spans="1:9" x14ac:dyDescent="0.25">
      <c r="A6" s="2" t="s">
        <v>90</v>
      </c>
      <c r="B6" s="4">
        <v>0.39285714285714285</v>
      </c>
      <c r="C6" s="4">
        <v>0.6428571428571429</v>
      </c>
      <c r="D6" s="4">
        <v>0.25111607142857145</v>
      </c>
      <c r="E6" s="4">
        <v>0.5714285714285714</v>
      </c>
      <c r="F6" s="4">
        <v>0.33333333333333331</v>
      </c>
      <c r="G6" s="4">
        <v>0.44419642857142855</v>
      </c>
      <c r="H6" s="4">
        <v>0.40625</v>
      </c>
      <c r="I6" s="4">
        <v>0.34624017957351289</v>
      </c>
    </row>
    <row r="7" spans="1:9" x14ac:dyDescent="0.25">
      <c r="A7" s="2" t="s">
        <v>58</v>
      </c>
      <c r="B7" s="4">
        <v>1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K13" sqref="K13"/>
    </sheetView>
  </sheetViews>
  <sheetFormatPr defaultRowHeight="15" x14ac:dyDescent="0.25"/>
  <cols>
    <col min="1" max="1" width="4.7109375" customWidth="1"/>
    <col min="2" max="2" width="17.7109375" customWidth="1"/>
    <col min="3" max="3" width="4.7109375" customWidth="1"/>
    <col min="4" max="4" width="17.7109375" customWidth="1"/>
    <col min="5" max="5" width="4.7109375" customWidth="1"/>
    <col min="6" max="6" width="17.7109375" customWidth="1"/>
    <col min="7" max="7" width="4.7109375" customWidth="1"/>
    <col min="8" max="8" width="17.7109375" customWidth="1"/>
    <col min="9" max="9" width="5.7109375" customWidth="1"/>
    <col min="10" max="10" width="5.85546875" bestFit="1" customWidth="1"/>
    <col min="11" max="11" width="17.7109375" customWidth="1"/>
    <col min="12" max="12" width="5.7109375" customWidth="1"/>
    <col min="13" max="13" width="4.7109375" customWidth="1"/>
    <col min="14" max="14" width="17.7109375" customWidth="1"/>
    <col min="15" max="15" width="4.7109375" customWidth="1"/>
    <col min="16" max="16" width="17.7109375" customWidth="1"/>
    <col min="17" max="17" width="4.7109375" customWidth="1"/>
    <col min="18" max="18" width="17.7109375" customWidth="1"/>
    <col min="19" max="19" width="4.7109375" customWidth="1"/>
    <col min="20" max="20" width="17.7109375" customWidth="1"/>
  </cols>
  <sheetData>
    <row r="1" spans="1:20" ht="27" thickBot="1" x14ac:dyDescent="0.45">
      <c r="A1" s="32" t="s">
        <v>63</v>
      </c>
      <c r="B1" s="33"/>
      <c r="C1" s="33"/>
      <c r="D1" s="33"/>
      <c r="E1" s="33"/>
      <c r="F1" s="33"/>
      <c r="G1" s="33"/>
      <c r="H1" s="37"/>
      <c r="M1" s="34"/>
      <c r="N1" s="35"/>
      <c r="O1" s="35"/>
      <c r="P1" s="35"/>
      <c r="Q1" s="35"/>
      <c r="R1" s="35"/>
      <c r="S1" s="35"/>
      <c r="T1" s="36" t="s">
        <v>66</v>
      </c>
    </row>
    <row r="2" spans="1:20" ht="15.75" thickBot="1" x14ac:dyDescent="0.3"/>
    <row r="3" spans="1:20" ht="15.75" thickBot="1" x14ac:dyDescent="0.3">
      <c r="A3" s="13">
        <v>1</v>
      </c>
      <c r="B3" s="14" t="str">
        <f>'2013Seeding'!B1</f>
        <v>Louisville</v>
      </c>
      <c r="S3" s="21">
        <v>1</v>
      </c>
      <c r="T3" s="22" t="str">
        <f>'2013Seeding'!E1</f>
        <v>Kansas</v>
      </c>
    </row>
    <row r="4" spans="1:20" ht="15.75" thickBot="1" x14ac:dyDescent="0.3">
      <c r="A4" s="15">
        <v>16</v>
      </c>
      <c r="B4" s="16" t="str">
        <f>'2013Seeding'!B2</f>
        <v>Rnd1 Winner</v>
      </c>
      <c r="C4" s="13">
        <f ca="1">IF(RAND()&lt;=GETPIVOTDATA("Result",RoundSuccessBySeed!$A$3,"Round","First Round","Home Team Seed",MIN(A3,A4),"Result","Winner"),A3,A4)</f>
        <v>1</v>
      </c>
      <c r="D4" s="14" t="str">
        <f ca="1">VLOOKUP(C4,A3:B4,2,FALSE)</f>
        <v>Louisville</v>
      </c>
      <c r="Q4" s="21">
        <f ca="1">IF(RAND()&lt;=GETPIVOTDATA("Result",RoundSuccessBySeed!$A$3,"Round","First Round","Home Team Seed",MIN(S3,S4),"Result","Winner"),S3,S4)</f>
        <v>1</v>
      </c>
      <c r="R4" s="22" t="str">
        <f ca="1">VLOOKUP(Q4,S3:T4,2,FALSE)</f>
        <v>Kansas</v>
      </c>
      <c r="S4" s="23">
        <v>16</v>
      </c>
      <c r="T4" s="24" t="str">
        <f>'2013Seeding'!E2</f>
        <v>Western Kentucky</v>
      </c>
    </row>
    <row r="5" spans="1:20" ht="15.75" thickBot="1" x14ac:dyDescent="0.3">
      <c r="A5" s="13">
        <v>8</v>
      </c>
      <c r="B5" s="14" t="str">
        <f>'2013Seeding'!B3</f>
        <v>Colorado St</v>
      </c>
      <c r="C5" s="15">
        <f ca="1">IF(RAND()&lt;=GETPIVOTDATA("Result",RoundSuccessBySeed!$A$3,"Round","First Round","Home Team Seed",MIN(A5,A6),"Result","Winner"),A5,A6)</f>
        <v>8</v>
      </c>
      <c r="D5" s="16" t="str">
        <f ca="1">VLOOKUP(C5,A5:B6,2,FALSE)</f>
        <v>Colorado St</v>
      </c>
      <c r="Q5" s="23">
        <f ca="1">IF(RAND()&lt;=GETPIVOTDATA("Result",RoundSuccessBySeed!$A$3,"Round","First Round","Home Team Seed",MIN(S5,S6),"Result","Winner"),S5,S6)</f>
        <v>8</v>
      </c>
      <c r="R5" s="24" t="str">
        <f ca="1">VLOOKUP(Q5,S5:T6,2,FALSE)</f>
        <v>N Carolina</v>
      </c>
      <c r="S5" s="21">
        <v>8</v>
      </c>
      <c r="T5" s="22" t="str">
        <f>'2013Seeding'!E3</f>
        <v>N Carolina</v>
      </c>
    </row>
    <row r="6" spans="1:20" ht="15.75" thickBot="1" x14ac:dyDescent="0.3">
      <c r="A6" s="15">
        <v>9</v>
      </c>
      <c r="B6" s="16" t="str">
        <f>'2013Seeding'!B4</f>
        <v>Missouri</v>
      </c>
      <c r="E6" s="13">
        <f ca="1">IF(RAND()&lt;=GETPIVOTDATA("Result",RoundSuccessBySeed!$A$3,"Round","Second Round","Home Team Seed",MIN(C4,C5),"Result","Winner"),C4,C5)</f>
        <v>1</v>
      </c>
      <c r="F6" s="14" t="str">
        <f ca="1">VLOOKUP(E6,C4:D5,2, FALSE)</f>
        <v>Louisville</v>
      </c>
      <c r="O6" s="21">
        <f ca="1">IF(RAND()&lt;=GETPIVOTDATA("Result",RoundSuccessBySeed!$A$3,"Round","Second Round","Home Team Seed",MIN(Q4,Q5),"Result","Winner"),Q4,Q5)</f>
        <v>1</v>
      </c>
      <c r="P6" s="22" t="str">
        <f ca="1">VLOOKUP(O6,Q4:R5,2, FALSE)</f>
        <v>Kansas</v>
      </c>
      <c r="S6" s="23">
        <v>9</v>
      </c>
      <c r="T6" s="24" t="str">
        <f>'2013Seeding'!E4</f>
        <v>Villanova</v>
      </c>
    </row>
    <row r="7" spans="1:20" ht="15.75" thickBot="1" x14ac:dyDescent="0.3">
      <c r="A7" s="13">
        <v>5</v>
      </c>
      <c r="B7" s="14" t="str">
        <f>'2013Seeding'!B5</f>
        <v>Oklahoma St</v>
      </c>
      <c r="E7" s="15">
        <f ca="1">IF(RAND()&lt;=GETPIVOTDATA("Result",RoundSuccessBySeed!$A$3,"Round","Second Round","Home Team Seed",MIN(C8,C9),"Result","Winner"),C8,C9)</f>
        <v>4</v>
      </c>
      <c r="F7" s="16" t="str">
        <f ca="1">VLOOKUP(E7,C8:D9,2,FALSE)</f>
        <v>Saint Louis</v>
      </c>
      <c r="O7" s="23">
        <f ca="1">IF(RAND()&lt;=GETPIVOTDATA("Result",RoundSuccessBySeed!$A$3,"Round","Second Round","Home Team Seed",MIN(Q8,Q9),"Result","Winner"),Q8,Q9)</f>
        <v>4</v>
      </c>
      <c r="P7" s="24" t="str">
        <f ca="1">VLOOKUP(O7,Q8:R9,2,FALSE)</f>
        <v>Michigan</v>
      </c>
      <c r="S7" s="21">
        <v>5</v>
      </c>
      <c r="T7" s="22" t="str">
        <f>'2013Seeding'!E5</f>
        <v>VCU</v>
      </c>
    </row>
    <row r="8" spans="1:20" ht="15.75" thickBot="1" x14ac:dyDescent="0.3">
      <c r="A8" s="15">
        <v>12</v>
      </c>
      <c r="B8" s="16" t="str">
        <f>'2013Seeding'!B6</f>
        <v>Oregon</v>
      </c>
      <c r="C8" s="13">
        <f ca="1">IF(RAND()&lt;=GETPIVOTDATA("Result",RoundSuccessBySeed!$A$3,"Round","First Round","Home Team Seed",MIN(A7,A8),"Result","Winner"),A7,A8)</f>
        <v>12</v>
      </c>
      <c r="D8" s="14" t="str">
        <f ca="1">VLOOKUP(C8,A7:B8,2,FALSE)</f>
        <v>Oregon</v>
      </c>
      <c r="Q8" s="21">
        <f ca="1">IF(RAND()&lt;=GETPIVOTDATA("Result",RoundSuccessBySeed!$A$3,"Round","First Round","Home Team Seed",MIN(S7,S8),"Result","Winner"),S7,S8)</f>
        <v>12</v>
      </c>
      <c r="R8" s="22" t="str">
        <f ca="1">VLOOKUP(Q8,S7:T8,2,FALSE)</f>
        <v>Akron</v>
      </c>
      <c r="S8" s="23">
        <v>12</v>
      </c>
      <c r="T8" s="24" t="str">
        <f>'2013Seeding'!E6</f>
        <v>Akron</v>
      </c>
    </row>
    <row r="9" spans="1:20" ht="15.75" thickBot="1" x14ac:dyDescent="0.3">
      <c r="A9" s="13">
        <v>4</v>
      </c>
      <c r="B9" s="14" t="str">
        <f>'2013Seeding'!B7</f>
        <v>Saint Louis</v>
      </c>
      <c r="C9" s="15">
        <f ca="1">IF(RAND()&lt;=GETPIVOTDATA("Result",RoundSuccessBySeed!$A$3,"Round","First Round","Home Team Seed",MIN(A9,A10),"Result","Winner"),A9,A10)</f>
        <v>4</v>
      </c>
      <c r="D9" s="16" t="str">
        <f ca="1">VLOOKUP(C9,A9:B10,2,FALSE)</f>
        <v>Saint Louis</v>
      </c>
      <c r="Q9" s="23">
        <f ca="1">IF(RAND()&lt;=GETPIVOTDATA("Result",RoundSuccessBySeed!$A$3,"Round","First Round","Home Team Seed",MIN(S9,S10),"Result","Winner"),S9,S10)</f>
        <v>4</v>
      </c>
      <c r="R9" s="24" t="str">
        <f ca="1">VLOOKUP(Q9,S9:T10,2,FALSE)</f>
        <v>Michigan</v>
      </c>
      <c r="S9" s="21">
        <v>4</v>
      </c>
      <c r="T9" s="22" t="str">
        <f>'2013Seeding'!E7</f>
        <v>Michigan</v>
      </c>
    </row>
    <row r="10" spans="1:20" ht="15.75" thickBot="1" x14ac:dyDescent="0.3">
      <c r="A10" s="15">
        <v>13</v>
      </c>
      <c r="B10" s="16" t="str">
        <f>'2013Seeding'!B8</f>
        <v>New Mexico St</v>
      </c>
      <c r="G10" s="13">
        <f ca="1">IF(RAND()&lt;=GETPIVOTDATA("Winning Seed Relative",RoundSuccessByRelativeSeed!$A$3,"Round","Elite Eight","Winning Seed Relative",IF(E6&gt;E7,"Higher","Lower")),E6,E7)</f>
        <v>4</v>
      </c>
      <c r="H10" s="14" t="str">
        <f ca="1">VLOOKUP(G10,E6:F7,2, FALSE)</f>
        <v>Saint Louis</v>
      </c>
      <c r="M10" s="21">
        <f ca="1">IF(RAND()&lt;=GETPIVOTDATA("Winning Seed Relative",RoundSuccessByRelativeSeed!$A$3,"Round","Elite Eight","Winning Seed Relative",IF(O6&gt;O7,"Higher","Lower")),O6,O7)</f>
        <v>1</v>
      </c>
      <c r="N10" s="22" t="str">
        <f ca="1">VLOOKUP(M10,O6:P7,2, FALSE)</f>
        <v>Kansas</v>
      </c>
      <c r="S10" s="23">
        <v>13</v>
      </c>
      <c r="T10" s="24" t="str">
        <f>'2013Seeding'!E8</f>
        <v>South Dakota St</v>
      </c>
    </row>
    <row r="11" spans="1:20" ht="15.75" thickBot="1" x14ac:dyDescent="0.3">
      <c r="A11" s="13">
        <v>6</v>
      </c>
      <c r="B11" s="14" t="str">
        <f>'2013Seeding'!B9</f>
        <v>Memphis</v>
      </c>
      <c r="G11" s="15">
        <f ca="1">IF(RAND()&lt;=GETPIVOTDATA("Winning Seed Relative",RoundSuccessByRelativeSeed!$A$3,"Round","Elite Eight","Winning Seed Relative",IF(E14&gt;E15,"Higher","Lower")),E14,E15)</f>
        <v>2</v>
      </c>
      <c r="H11" s="16" t="str">
        <f ca="1">VLOOKUP(G11,E14:F15,2,FALSE)</f>
        <v>Duke</v>
      </c>
      <c r="M11" s="23">
        <f ca="1">IF(RAND()&lt;=GETPIVOTDATA("Winning Seed Relative",RoundSuccessByRelativeSeed!$A$3,"Round","Elite Eight","Winning Seed Relative",IF(O14&gt;O15,"Higher","Lower")),O14,O15)</f>
        <v>2</v>
      </c>
      <c r="N11" s="24" t="str">
        <f ca="1">VLOOKUP(M11,O14:P15,2,FALSE)</f>
        <v>Georgetown</v>
      </c>
      <c r="S11" s="21">
        <v>6</v>
      </c>
      <c r="T11" s="22" t="str">
        <f>'2013Seeding'!E9</f>
        <v>UCLA</v>
      </c>
    </row>
    <row r="12" spans="1:20" ht="15.75" thickBot="1" x14ac:dyDescent="0.3">
      <c r="A12" s="15">
        <v>11</v>
      </c>
      <c r="B12" s="16" t="str">
        <f>'2013Seeding'!B10</f>
        <v>Rnd1 Winner</v>
      </c>
      <c r="C12" s="13">
        <f ca="1">IF(RAND()&lt;=GETPIVOTDATA("Result",RoundSuccessBySeed!$A$3,"Round","First Round","Home Team Seed",MIN(A11,A12),"Result","Winner"),A11,A12)</f>
        <v>6</v>
      </c>
      <c r="D12" s="14" t="str">
        <f ca="1">VLOOKUP(C12,A11:B12,2,FALSE)</f>
        <v>Memphis</v>
      </c>
      <c r="Q12" s="21">
        <f ca="1">IF(RAND()&lt;=GETPIVOTDATA("Result",RoundSuccessBySeed!$A$3,"Round","First Round","Home Team Seed",MIN(S11,S12),"Result","Winner"),S11,S12)</f>
        <v>6</v>
      </c>
      <c r="R12" s="22" t="str">
        <f ca="1">VLOOKUP(Q12,S11:T12,2,FALSE)</f>
        <v>UCLA</v>
      </c>
      <c r="S12" s="23">
        <v>11</v>
      </c>
      <c r="T12" s="24" t="str">
        <f>'2013Seeding'!E10</f>
        <v>Minnesota</v>
      </c>
    </row>
    <row r="13" spans="1:20" ht="15.75" thickBot="1" x14ac:dyDescent="0.3">
      <c r="A13" s="13">
        <v>3</v>
      </c>
      <c r="B13" s="14" t="str">
        <f>'2013Seeding'!B11</f>
        <v>Michigan St</v>
      </c>
      <c r="C13" s="15">
        <f ca="1">IF(RAND()&lt;=GETPIVOTDATA("Result",RoundSuccessBySeed!$A$3,"Round","First Round","Home Team Seed",MIN(A13,A14),"Result","Winner"),A13,A14)</f>
        <v>3</v>
      </c>
      <c r="D13" s="16" t="str">
        <f ca="1">VLOOKUP(C13,A13:B14,2,FALSE)</f>
        <v>Michigan St</v>
      </c>
      <c r="Q13" s="23">
        <f ca="1">IF(RAND()&lt;=GETPIVOTDATA("Result",RoundSuccessBySeed!$A$3,"Round","First Round","Home Team Seed",MIN(S13,S14),"Result","Winner"),S13,S14)</f>
        <v>3</v>
      </c>
      <c r="R13" s="24" t="str">
        <f ca="1">VLOOKUP(Q13,S13:T14,2,FALSE)</f>
        <v>Florida</v>
      </c>
      <c r="S13" s="21">
        <v>3</v>
      </c>
      <c r="T13" s="22" t="str">
        <f>'2013Seeding'!E11</f>
        <v>Florida</v>
      </c>
    </row>
    <row r="14" spans="1:20" ht="15.75" thickBot="1" x14ac:dyDescent="0.3">
      <c r="A14" s="15">
        <v>14</v>
      </c>
      <c r="B14" s="16" t="str">
        <f>'2013Seeding'!B12</f>
        <v>Valparaiso</v>
      </c>
      <c r="E14" s="13">
        <f ca="1">IF(RAND()&lt;=GETPIVOTDATA("Result",RoundSuccessBySeed!$A$3,"Round","Second Round","Home Team Seed",MIN(C12,C13),"Result","Winner"),C12,C13)</f>
        <v>3</v>
      </c>
      <c r="F14" s="14" t="str">
        <f ca="1">VLOOKUP(E14,C12:D13,2, FALSE)</f>
        <v>Michigan St</v>
      </c>
      <c r="O14" s="21">
        <f ca="1">IF(RAND()&lt;=GETPIVOTDATA("Result",RoundSuccessBySeed!$A$3,"Round","Second Round","Home Team Seed",MIN(Q12,Q13),"Result","Winner"),Q12,Q13)</f>
        <v>3</v>
      </c>
      <c r="P14" s="22" t="str">
        <f ca="1">VLOOKUP(O14,Q12:R13,2, FALSE)</f>
        <v>Florida</v>
      </c>
      <c r="S14" s="23">
        <v>14</v>
      </c>
      <c r="T14" s="24" t="str">
        <f>'2013Seeding'!E12</f>
        <v>Northwestern St</v>
      </c>
    </row>
    <row r="15" spans="1:20" ht="15.75" thickBot="1" x14ac:dyDescent="0.3">
      <c r="A15" s="13">
        <v>7</v>
      </c>
      <c r="B15" s="14" t="str">
        <f>'2013Seeding'!B13</f>
        <v>Creighton</v>
      </c>
      <c r="E15" s="15">
        <f ca="1">IF(RAND()&lt;=GETPIVOTDATA("Result",RoundSuccessBySeed!$A$3,"Round","Second Round","Home Team Seed",MIN(C16,C17),"Result","Winner"),C16,C17)</f>
        <v>2</v>
      </c>
      <c r="F15" s="16" t="str">
        <f ca="1">VLOOKUP(E15,C16:D17,2,FALSE)</f>
        <v>Duke</v>
      </c>
      <c r="O15" s="23">
        <f ca="1">IF(RAND()&lt;=GETPIVOTDATA("Result",RoundSuccessBySeed!$A$3,"Round","Second Round","Home Team Seed",MIN(Q16,Q17),"Result","Winner"),Q16,Q17)</f>
        <v>2</v>
      </c>
      <c r="P15" s="24" t="str">
        <f ca="1">VLOOKUP(O15,Q16:R17,2,FALSE)</f>
        <v>Georgetown</v>
      </c>
      <c r="S15" s="21">
        <v>7</v>
      </c>
      <c r="T15" s="22" t="str">
        <f>'2013Seeding'!E13</f>
        <v>San Diego St</v>
      </c>
    </row>
    <row r="16" spans="1:20" ht="15.75" thickBot="1" x14ac:dyDescent="0.3">
      <c r="A16" s="15">
        <v>10</v>
      </c>
      <c r="B16" s="16" t="str">
        <f>'2013Seeding'!B14</f>
        <v>Cincinnati</v>
      </c>
      <c r="C16" s="13">
        <f ca="1">IF(RAND()&lt;=GETPIVOTDATA("Result",RoundSuccessBySeed!$A$3,"Round","First Round","Home Team Seed",MIN(A15,A16),"Result","Winner"),A15,A16)</f>
        <v>7</v>
      </c>
      <c r="D16" s="14" t="str">
        <f ca="1">VLOOKUP(C16,A15:B16,2,FALSE)</f>
        <v>Creighton</v>
      </c>
      <c r="J16" s="41">
        <f ca="1">IF(RAND()&lt;=GETPIVOTDATA("Winning Seed Relative",RoundSuccessByRelativeSeed!$A$3,"Round","National Championship","Winning Seed Relative",IF(J19&gt;J20,"Higher","Lower")),J19,J20)</f>
        <v>13</v>
      </c>
      <c r="K16" s="42" t="str">
        <f ca="1">VLOOKUP(J16,J19:K20,2, FALSE)</f>
        <v>Montana</v>
      </c>
      <c r="Q16" s="21">
        <f ca="1">IF(RAND()&lt;=GETPIVOTDATA("Result",RoundSuccessBySeed!$A$3,"Round","First Round","Home Team Seed",MIN(S15,S16),"Result","Winner"),S15,S16)</f>
        <v>10</v>
      </c>
      <c r="R16" s="22" t="str">
        <f ca="1">VLOOKUP(Q16,S15:T16,2,FALSE)</f>
        <v>Oklahoma</v>
      </c>
      <c r="S16" s="23">
        <v>10</v>
      </c>
      <c r="T16" s="24" t="str">
        <f>'2013Seeding'!E14</f>
        <v>Oklahoma</v>
      </c>
    </row>
    <row r="17" spans="1:20" ht="15.75" thickBot="1" x14ac:dyDescent="0.3">
      <c r="A17" s="13">
        <v>2</v>
      </c>
      <c r="B17" s="14" t="str">
        <f>'2013Seeding'!B15</f>
        <v>Duke</v>
      </c>
      <c r="C17" s="15">
        <f ca="1">IF(RAND()&lt;=GETPIVOTDATA("Result",RoundSuccessBySeed!$A$3,"Round","First Round","Home Team Seed",MIN(A17,A18),"Result","Winner"),A17,A18)</f>
        <v>2</v>
      </c>
      <c r="D17" s="16" t="str">
        <f ca="1">VLOOKUP(C17,A17:B18,2,FALSE)</f>
        <v>Duke</v>
      </c>
      <c r="Q17" s="23">
        <f ca="1">IF(RAND()&lt;=GETPIVOTDATA("Result",RoundSuccessBySeed!$A$3,"Round","First Round","Home Team Seed",MIN(S17,S18),"Result","Winner"),S17,S18)</f>
        <v>2</v>
      </c>
      <c r="R17" s="24" t="str">
        <f ca="1">VLOOKUP(Q17,S17:T18,2,FALSE)</f>
        <v>Georgetown</v>
      </c>
      <c r="S17" s="21">
        <v>2</v>
      </c>
      <c r="T17" s="22" t="str">
        <f>'2013Seeding'!E15</f>
        <v>Georgetown</v>
      </c>
    </row>
    <row r="18" spans="1:20" ht="15.75" thickBot="1" x14ac:dyDescent="0.3">
      <c r="A18" s="15">
        <v>15</v>
      </c>
      <c r="B18" s="16" t="str">
        <f>'2013Seeding'!B16</f>
        <v>Albany</v>
      </c>
      <c r="S18" s="23">
        <v>15</v>
      </c>
      <c r="T18" s="24" t="str">
        <f>'2013Seeding'!E16</f>
        <v>Florida Gulf Coast</v>
      </c>
    </row>
    <row r="19" spans="1:20" x14ac:dyDescent="0.25">
      <c r="G19" s="9">
        <f ca="1">IF(RAND()&lt;=GETPIVOTDATA("Winning Seed Relative",RoundSuccessByRelativeSeed!$A$3,"Round","Elite Eight","Winning Seed Relative",IF(G10&gt;G11,"Higher","Lower")),G10,G11)</f>
        <v>4</v>
      </c>
      <c r="H19" s="10" t="str">
        <f ca="1">VLOOKUP(G19,G10:H11,2, FALSE)</f>
        <v>Saint Louis</v>
      </c>
      <c r="J19" s="5">
        <f ca="1">IF(RAND()&lt;=GETPIVOTDATA("Winning Seed Relative",RoundSuccessByRelativeSeed!$A$3,"Round","Final Four","Winning Seed Relative",IF(G19&gt;G20,"Higher","Lower")),G19,G20)</f>
        <v>4</v>
      </c>
      <c r="K19" s="6" t="str">
        <f ca="1">VLOOKUP(J19,G19:H20,2, FALSE)</f>
        <v>Saint Louis</v>
      </c>
      <c r="M19" s="9">
        <f ca="1">IF(RAND()&lt;=GETPIVOTDATA("Winning Seed Relative",RoundSuccessByRelativeSeed!$A$3,"Round","Elite Eight","Winning Seed Relative",IF(M10&gt;M11,"Higher","Lower")),M10,M11)</f>
        <v>2</v>
      </c>
      <c r="N19" s="10" t="str">
        <f ca="1">VLOOKUP(M19,M10:N11,2, FALSE)</f>
        <v>Georgetown</v>
      </c>
    </row>
    <row r="20" spans="1:20" ht="15.75" thickBot="1" x14ac:dyDescent="0.3">
      <c r="G20" s="11">
        <f ca="1">IF(RAND()&lt;=GETPIVOTDATA("Winning Seed Relative",RoundSuccessByRelativeSeed!$A$3,"Round","Elite Eight","Winning Seed Relative",IF(G28&gt;G29,"Higher","Lower")),G28,G29)</f>
        <v>3</v>
      </c>
      <c r="H20" s="12" t="str">
        <f ca="1">VLOOKUP(G20,G28:H29,2,FALSE)</f>
        <v>New Mexico</v>
      </c>
      <c r="J20" s="7">
        <f ca="1">IF(RAND()&lt;=GETPIVOTDATA("Winning Seed Relative",RoundSuccessByRelativeSeed!$A$3,"Round","Final Four","Winning Seed Relative",IF(M19&gt;M20,"Higher","Lower")),M19,M20)</f>
        <v>13</v>
      </c>
      <c r="K20" s="8" t="str">
        <f ca="1">VLOOKUP(J20,M19:N20,2,FALSE)</f>
        <v>Montana</v>
      </c>
      <c r="M20" s="11">
        <f ca="1">IF(RAND()&lt;=GETPIVOTDATA("Winning Seed Relative",RoundSuccessByRelativeSeed!$A$3,"Round","Elite Eight","Winning Seed Relative",IF(M28&gt;M29,"Higher","Lower")),M28,M29)</f>
        <v>13</v>
      </c>
      <c r="N20" s="12" t="str">
        <f ca="1">VLOOKUP(M20,M28:N29,2,FALSE)</f>
        <v>Montana</v>
      </c>
    </row>
    <row r="21" spans="1:20" ht="15.75" thickBot="1" x14ac:dyDescent="0.3">
      <c r="A21" s="17">
        <v>1</v>
      </c>
      <c r="B21" s="18" t="str">
        <f>'2013Seeding'!B19</f>
        <v>Gonzaga</v>
      </c>
      <c r="S21" s="25">
        <v>1</v>
      </c>
      <c r="T21" s="26" t="str">
        <f>'2013Seeding'!E19</f>
        <v>Indiana</v>
      </c>
    </row>
    <row r="22" spans="1:20" ht="15.75" thickBot="1" x14ac:dyDescent="0.3">
      <c r="A22" s="19">
        <v>16</v>
      </c>
      <c r="B22" s="20" t="str">
        <f>'2013Seeding'!B20</f>
        <v>Southern</v>
      </c>
      <c r="C22" s="17">
        <f ca="1">IF(RAND()&lt;=GETPIVOTDATA("Result",RoundSuccessBySeed!$A$3,"Round","First Round","Home Team Seed",MIN(A21,A22),"Result","Winner"),A21,A22)</f>
        <v>1</v>
      </c>
      <c r="D22" s="18" t="str">
        <f ca="1">VLOOKUP(C22,A21:B22,2,FALSE)</f>
        <v>Gonzaga</v>
      </c>
      <c r="Q22" s="25">
        <f ca="1">IF(RAND()&lt;=GETPIVOTDATA("Result",RoundSuccessBySeed!$A$3,"Round","First Round","Home Team Seed",MIN(S21,S22),"Result","Winner"),S21,S22)</f>
        <v>1</v>
      </c>
      <c r="R22" s="26" t="str">
        <f ca="1">VLOOKUP(Q22,S21:T22,2,FALSE)</f>
        <v>Indiana</v>
      </c>
      <c r="S22" s="27">
        <v>16</v>
      </c>
      <c r="T22" s="28" t="str">
        <f>'2013Seeding'!E20</f>
        <v>Rnd1 Winner</v>
      </c>
    </row>
    <row r="23" spans="1:20" ht="15.75" thickBot="1" x14ac:dyDescent="0.3">
      <c r="A23" s="17">
        <v>8</v>
      </c>
      <c r="B23" s="18" t="str">
        <f>'2013Seeding'!B21</f>
        <v>Pittsburgh</v>
      </c>
      <c r="C23" s="19">
        <f ca="1">IF(RAND()&lt;=GETPIVOTDATA("Result",RoundSuccessBySeed!$A$3,"Round","First Round","Home Team Seed",MIN(A23,A24),"Result","Winner"),A23,A24)</f>
        <v>9</v>
      </c>
      <c r="D23" s="20" t="str">
        <f ca="1">VLOOKUP(C23,A23:B24,2,FALSE)</f>
        <v>Wichita St</v>
      </c>
      <c r="Q23" s="27">
        <f ca="1">IF(RAND()&lt;=GETPIVOTDATA("Result",RoundSuccessBySeed!$A$3,"Round","First Round","Home Team Seed",MIN(S23,S24),"Result","Winner"),S23,S24)</f>
        <v>8</v>
      </c>
      <c r="R23" s="28" t="str">
        <f ca="1">VLOOKUP(Q23,S23:T24,2,FALSE)</f>
        <v>NC State</v>
      </c>
      <c r="S23" s="25">
        <v>8</v>
      </c>
      <c r="T23" s="26" t="str">
        <f>'2013Seeding'!E21</f>
        <v>NC State</v>
      </c>
    </row>
    <row r="24" spans="1:20" ht="15.75" thickBot="1" x14ac:dyDescent="0.3">
      <c r="A24" s="19">
        <v>9</v>
      </c>
      <c r="B24" s="20" t="str">
        <f>'2013Seeding'!B22</f>
        <v>Wichita St</v>
      </c>
      <c r="E24" s="17">
        <f ca="1">IF(RAND()&lt;=GETPIVOTDATA("Result",RoundSuccessBySeed!$A$3,"Round","Second Round","Home Team Seed",MIN(C22,C23),"Result","Winner"),C22,C23)</f>
        <v>1</v>
      </c>
      <c r="F24" s="18" t="str">
        <f ca="1">VLOOKUP(E24,C22:D23,2, FALSE)</f>
        <v>Gonzaga</v>
      </c>
      <c r="O24" s="25">
        <f ca="1">IF(RAND()&lt;=GETPIVOTDATA("Result",RoundSuccessBySeed!$A$3,"Round","Second Round","Home Team Seed",MIN(Q22,Q23),"Result","Winner"),Q22,Q23)</f>
        <v>1</v>
      </c>
      <c r="P24" s="26" t="str">
        <f ca="1">VLOOKUP(O24,Q22:R23,2, FALSE)</f>
        <v>Indiana</v>
      </c>
      <c r="S24" s="27">
        <v>9</v>
      </c>
      <c r="T24" s="28" t="str">
        <f>'2013Seeding'!E22</f>
        <v>Temple</v>
      </c>
    </row>
    <row r="25" spans="1:20" ht="15.75" thickBot="1" x14ac:dyDescent="0.3">
      <c r="A25" s="17">
        <v>5</v>
      </c>
      <c r="B25" s="18" t="str">
        <f>'2013Seeding'!B23</f>
        <v>Wisconsin</v>
      </c>
      <c r="E25" s="19">
        <f ca="1">IF(RAND()&lt;=GETPIVOTDATA("Result",RoundSuccessBySeed!$A$3,"Round","Second Round","Home Team Seed",MIN(C26,C27),"Result","Winner"),C26,C27)</f>
        <v>4</v>
      </c>
      <c r="F25" s="20" t="str">
        <f ca="1">VLOOKUP(E25,C26:D27,2,FALSE)</f>
        <v>Kansas St</v>
      </c>
      <c r="O25" s="27">
        <f ca="1">IF(RAND()&lt;=GETPIVOTDATA("Result",RoundSuccessBySeed!$A$3,"Round","Second Round","Home Team Seed",MIN(Q26,Q27),"Result","Winner"),Q26,Q27)</f>
        <v>13</v>
      </c>
      <c r="P25" s="28" t="str">
        <f ca="1">VLOOKUP(O25,Q26:R27,2,FALSE)</f>
        <v>Montana</v>
      </c>
      <c r="S25" s="25">
        <v>5</v>
      </c>
      <c r="T25" s="26" t="str">
        <f>'2013Seeding'!E23</f>
        <v>UNLV</v>
      </c>
    </row>
    <row r="26" spans="1:20" ht="15.75" thickBot="1" x14ac:dyDescent="0.3">
      <c r="A26" s="19">
        <v>12</v>
      </c>
      <c r="B26" s="20" t="str">
        <f>'2013Seeding'!B24</f>
        <v>Ole Miss</v>
      </c>
      <c r="C26" s="17">
        <f ca="1">IF(RAND()&lt;=GETPIVOTDATA("Result",RoundSuccessBySeed!$A$3,"Round","First Round","Home Team Seed",MIN(A25,A26),"Result","Winner"),A25,A26)</f>
        <v>5</v>
      </c>
      <c r="D26" s="18" t="str">
        <f ca="1">VLOOKUP(C26,A25:B26,2,FALSE)</f>
        <v>Wisconsin</v>
      </c>
      <c r="Q26" s="25">
        <f ca="1">IF(RAND()&lt;=GETPIVOTDATA("Result",RoundSuccessBySeed!$A$3,"Round","First Round","Home Team Seed",MIN(S25,S26),"Result","Winner"),S25,S26)</f>
        <v>5</v>
      </c>
      <c r="R26" s="26" t="str">
        <f ca="1">VLOOKUP(Q26,S25:T26,2,FALSE)</f>
        <v>UNLV</v>
      </c>
      <c r="S26" s="27">
        <v>12</v>
      </c>
      <c r="T26" s="28" t="str">
        <f>'2013Seeding'!E24</f>
        <v>California</v>
      </c>
    </row>
    <row r="27" spans="1:20" ht="15.75" thickBot="1" x14ac:dyDescent="0.3">
      <c r="A27" s="17">
        <v>4</v>
      </c>
      <c r="B27" s="18" t="str">
        <f>'2013Seeding'!B25</f>
        <v>Kansas St</v>
      </c>
      <c r="C27" s="19">
        <f ca="1">IF(RAND()&lt;=GETPIVOTDATA("Result",RoundSuccessBySeed!$A$3,"Round","First Round","Home Team Seed",MIN(A27,A28),"Result","Winner"),A27,A28)</f>
        <v>4</v>
      </c>
      <c r="D27" s="20" t="str">
        <f ca="1">VLOOKUP(C27,A27:B28,2,FALSE)</f>
        <v>Kansas St</v>
      </c>
      <c r="Q27" s="27">
        <f ca="1">IF(RAND()&lt;=GETPIVOTDATA("Result",RoundSuccessBySeed!$A$3,"Round","First Round","Home Team Seed",MIN(S27,S28),"Result","Winner"),S27,S28)</f>
        <v>13</v>
      </c>
      <c r="R27" s="28" t="str">
        <f ca="1">VLOOKUP(Q27,S27:T28,2,FALSE)</f>
        <v>Montana</v>
      </c>
      <c r="S27" s="25">
        <v>4</v>
      </c>
      <c r="T27" s="26" t="str">
        <f>'2013Seeding'!E25</f>
        <v>Syracuse</v>
      </c>
    </row>
    <row r="28" spans="1:20" ht="15.75" thickBot="1" x14ac:dyDescent="0.3">
      <c r="A28" s="19">
        <v>13</v>
      </c>
      <c r="B28" s="20" t="str">
        <f>'2013Seeding'!B26</f>
        <v>Rnd1 Winner</v>
      </c>
      <c r="G28" s="17">
        <f ca="1">IF(RAND()&lt;=GETPIVOTDATA("Winning Seed Relative",RoundSuccessByRelativeSeed!$A$3,"Round","Elite Eight","Winning Seed Relative",IF(E24&gt;E25,"Higher","Lower")),E24,E25)</f>
        <v>4</v>
      </c>
      <c r="H28" s="18" t="str">
        <f ca="1">VLOOKUP(G28,E24:F25,2, FALSE)</f>
        <v>Kansas St</v>
      </c>
      <c r="M28" s="25">
        <f ca="1">IF(RAND()&lt;=GETPIVOTDATA("Winning Seed Relative",RoundSuccessByRelativeSeed!$A$3,"Round","Elite Eight","Winning Seed Relative",IF(O24&gt;O25,"Higher","Lower")),O24,O25)</f>
        <v>13</v>
      </c>
      <c r="N28" s="26" t="str">
        <f ca="1">VLOOKUP(M28,O24:P25,2, FALSE)</f>
        <v>Montana</v>
      </c>
      <c r="S28" s="27">
        <v>13</v>
      </c>
      <c r="T28" s="28" t="str">
        <f>'2013Seeding'!E26</f>
        <v>Montana</v>
      </c>
    </row>
    <row r="29" spans="1:20" ht="15.75" thickBot="1" x14ac:dyDescent="0.3">
      <c r="A29" s="17">
        <v>6</v>
      </c>
      <c r="B29" s="18" t="str">
        <f>'2013Seeding'!B27</f>
        <v>Arizona</v>
      </c>
      <c r="G29" s="19">
        <f ca="1">IF(RAND()&lt;=GETPIVOTDATA("Winning Seed Relative",RoundSuccessByRelativeSeed!$A$3,"Round","Elite Eight","Winning Seed Relative",IF(E32&gt;E33,"Higher","Lower")),E32,E33)</f>
        <v>3</v>
      </c>
      <c r="H29" s="20" t="str">
        <f ca="1">VLOOKUP(G29,E32:F33,2,FALSE)</f>
        <v>New Mexico</v>
      </c>
      <c r="M29" s="27">
        <f ca="1">IF(RAND()&lt;=GETPIVOTDATA("Winning Seed Relative",RoundSuccessByRelativeSeed!$A$3,"Round","Elite Eight","Winning Seed Relative",IF(O32&gt;O33,"Higher","Lower")),O32,O33)</f>
        <v>3</v>
      </c>
      <c r="N29" s="28" t="str">
        <f ca="1">VLOOKUP(M29,O32:P33,2,FALSE)</f>
        <v>Marquette</v>
      </c>
      <c r="S29" s="25">
        <v>6</v>
      </c>
      <c r="T29" s="26" t="str">
        <f>'2013Seeding'!E27</f>
        <v>Butler</v>
      </c>
    </row>
    <row r="30" spans="1:20" ht="15.75" thickBot="1" x14ac:dyDescent="0.3">
      <c r="A30" s="19">
        <v>11</v>
      </c>
      <c r="B30" s="20" t="str">
        <f>'2013Seeding'!B28</f>
        <v>Belmont</v>
      </c>
      <c r="C30" s="17">
        <f ca="1">IF(RAND()&lt;=GETPIVOTDATA("Result",RoundSuccessBySeed!$A$3,"Round","First Round","Home Team Seed",MIN(A29,A30),"Result","Winner"),A29,A30)</f>
        <v>6</v>
      </c>
      <c r="D30" s="18" t="str">
        <f ca="1">VLOOKUP(C30,A29:B30,2,FALSE)</f>
        <v>Arizona</v>
      </c>
      <c r="Q30" s="25">
        <f ca="1">IF(RAND()&lt;=GETPIVOTDATA("Result",RoundSuccessBySeed!$A$3,"Round","First Round","Home Team Seed",MIN(S29,S30),"Result","Winner"),S29,S30)</f>
        <v>6</v>
      </c>
      <c r="R30" s="26" t="str">
        <f ca="1">VLOOKUP(Q30,S29:T30,2,FALSE)</f>
        <v>Butler</v>
      </c>
      <c r="S30" s="27">
        <v>11</v>
      </c>
      <c r="T30" s="28" t="str">
        <f>'2013Seeding'!E28</f>
        <v>Bucknell</v>
      </c>
    </row>
    <row r="31" spans="1:20" ht="15.75" thickBot="1" x14ac:dyDescent="0.3">
      <c r="A31" s="17">
        <v>3</v>
      </c>
      <c r="B31" s="18" t="str">
        <f>'2013Seeding'!B29</f>
        <v>New Mexico</v>
      </c>
      <c r="C31" s="19">
        <f ca="1">IF(RAND()&lt;=GETPIVOTDATA("Result",RoundSuccessBySeed!$A$3,"Round","First Round","Home Team Seed",MIN(A31,A32),"Result","Winner"),A31,A32)</f>
        <v>3</v>
      </c>
      <c r="D31" s="20" t="str">
        <f ca="1">VLOOKUP(C31,A31:B32,2,FALSE)</f>
        <v>New Mexico</v>
      </c>
      <c r="Q31" s="27">
        <f ca="1">IF(RAND()&lt;=GETPIVOTDATA("Result",RoundSuccessBySeed!$A$3,"Round","First Round","Home Team Seed",MIN(S31,S32),"Result","Winner"),S31,S32)</f>
        <v>3</v>
      </c>
      <c r="R31" s="28" t="str">
        <f ca="1">VLOOKUP(Q31,S31:T32,2,FALSE)</f>
        <v>Marquette</v>
      </c>
      <c r="S31" s="25">
        <v>3</v>
      </c>
      <c r="T31" s="26" t="str">
        <f>'2013Seeding'!E29</f>
        <v>Marquette</v>
      </c>
    </row>
    <row r="32" spans="1:20" ht="15.75" thickBot="1" x14ac:dyDescent="0.3">
      <c r="A32" s="19">
        <v>14</v>
      </c>
      <c r="B32" s="20" t="str">
        <f>'2013Seeding'!B30</f>
        <v>Harvard</v>
      </c>
      <c r="E32" s="17">
        <f ca="1">IF(RAND()&lt;=GETPIVOTDATA("Result",RoundSuccessBySeed!$A$3,"Round","Second Round","Home Team Seed",MIN(C30,C31),"Result","Winner"),C30,C31)</f>
        <v>3</v>
      </c>
      <c r="F32" s="18" t="str">
        <f ca="1">VLOOKUP(E32,C30:D31,2, FALSE)</f>
        <v>New Mexico</v>
      </c>
      <c r="O32" s="25">
        <f ca="1">IF(RAND()&lt;=GETPIVOTDATA("Result",RoundSuccessBySeed!$A$3,"Round","Second Round","Home Team Seed",MIN(Q30,Q31),"Result","Winner"),Q30,Q31)</f>
        <v>3</v>
      </c>
      <c r="P32" s="26" t="str">
        <f ca="1">VLOOKUP(O32,Q30:R31,2, FALSE)</f>
        <v>Marquette</v>
      </c>
      <c r="S32" s="27">
        <v>14</v>
      </c>
      <c r="T32" s="28" t="str">
        <f>'2013Seeding'!E30</f>
        <v>Davidson</v>
      </c>
    </row>
    <row r="33" spans="1:20" ht="15.75" thickBot="1" x14ac:dyDescent="0.3">
      <c r="A33" s="17">
        <v>7</v>
      </c>
      <c r="B33" s="18" t="str">
        <f>'2013Seeding'!B31</f>
        <v>Notre Dame</v>
      </c>
      <c r="E33" s="19">
        <f ca="1">IF(RAND()&lt;=GETPIVOTDATA("Result",RoundSuccessBySeed!$A$3,"Round","Second Round","Home Team Seed",MIN(C34,C35),"Result","Winner"),C34,C35)</f>
        <v>2</v>
      </c>
      <c r="F33" s="20" t="str">
        <f ca="1">VLOOKUP(E33,C34:D35,2,FALSE)</f>
        <v>Ohio St</v>
      </c>
      <c r="O33" s="27">
        <f ca="1">IF(RAND()&lt;=GETPIVOTDATA("Result",RoundSuccessBySeed!$A$3,"Round","Second Round","Home Team Seed",MIN(Q34,Q35),"Result","Winner"),Q34,Q35)</f>
        <v>2</v>
      </c>
      <c r="P33" s="28" t="str">
        <f ca="1">VLOOKUP(O33,Q34:R35,2,FALSE)</f>
        <v>Miami (FL)</v>
      </c>
      <c r="S33" s="25">
        <v>7</v>
      </c>
      <c r="T33" s="26" t="str">
        <f>'2013Seeding'!E31</f>
        <v>Illinois</v>
      </c>
    </row>
    <row r="34" spans="1:20" ht="15.75" thickBot="1" x14ac:dyDescent="0.3">
      <c r="A34" s="19">
        <v>10</v>
      </c>
      <c r="B34" s="20" t="str">
        <f>'2013Seeding'!B32</f>
        <v>Iowa St</v>
      </c>
      <c r="C34" s="17">
        <f ca="1">IF(RAND()&lt;=GETPIVOTDATA("Result",RoundSuccessBySeed!$A$3,"Round","First Round","Home Team Seed",MIN(A33,A34),"Result","Winner"),A33,A34)</f>
        <v>7</v>
      </c>
      <c r="D34" s="18" t="str">
        <f ca="1">VLOOKUP(C34,A33:B34,2,FALSE)</f>
        <v>Notre Dame</v>
      </c>
      <c r="Q34" s="25">
        <f ca="1">IF(RAND()&lt;=GETPIVOTDATA("Result",RoundSuccessBySeed!$A$3,"Round","First Round","Home Team Seed",MIN(S33,S34),"Result","Winner"),S33,S34)</f>
        <v>7</v>
      </c>
      <c r="R34" s="26" t="str">
        <f ca="1">VLOOKUP(Q34,S33:T34,2,FALSE)</f>
        <v>Illinois</v>
      </c>
      <c r="S34" s="27">
        <v>10</v>
      </c>
      <c r="T34" s="28" t="str">
        <f>'2013Seeding'!E32</f>
        <v>Colorado</v>
      </c>
    </row>
    <row r="35" spans="1:20" ht="15.75" thickBot="1" x14ac:dyDescent="0.3">
      <c r="A35" s="17">
        <v>2</v>
      </c>
      <c r="B35" s="18" t="str">
        <f>'2013Seeding'!B33</f>
        <v>Ohio St</v>
      </c>
      <c r="C35" s="19">
        <f ca="1">IF(RAND()&lt;=GETPIVOTDATA("Result",RoundSuccessBySeed!$A$3,"Round","First Round","Home Team Seed",MIN(A35,A36),"Result","Winner"),A35,A36)</f>
        <v>2</v>
      </c>
      <c r="D35" s="20" t="str">
        <f ca="1">VLOOKUP(C35,A35:B36,2,FALSE)</f>
        <v>Ohio St</v>
      </c>
      <c r="Q35" s="27">
        <f ca="1">IF(RAND()&lt;=GETPIVOTDATA("Result",RoundSuccessBySeed!$A$3,"Round","First Round","Home Team Seed",MIN(S35,S36),"Result","Winner"),S35,S36)</f>
        <v>2</v>
      </c>
      <c r="R35" s="28" t="str">
        <f ca="1">VLOOKUP(Q35,S35:T36,2,FALSE)</f>
        <v>Miami (FL)</v>
      </c>
      <c r="S35" s="25">
        <v>2</v>
      </c>
      <c r="T35" s="26" t="str">
        <f>'2013Seeding'!E33</f>
        <v>Miami (FL)</v>
      </c>
    </row>
    <row r="36" spans="1:20" ht="15.75" thickBot="1" x14ac:dyDescent="0.3">
      <c r="A36" s="19">
        <v>15</v>
      </c>
      <c r="B36" s="20" t="str">
        <f>'2013Seeding'!B34</f>
        <v>Iona</v>
      </c>
      <c r="S36" s="27">
        <v>15</v>
      </c>
      <c r="T36" s="28" t="str">
        <f>'2013Seeding'!E34</f>
        <v>Pacific</v>
      </c>
    </row>
    <row r="37" spans="1:20" ht="15.75" thickBot="1" x14ac:dyDescent="0.3"/>
    <row r="38" spans="1:20" ht="27" thickBot="1" x14ac:dyDescent="0.45">
      <c r="A38" s="38" t="s">
        <v>64</v>
      </c>
      <c r="B38" s="39"/>
      <c r="C38" s="39"/>
      <c r="D38" s="39"/>
      <c r="E38" s="39"/>
      <c r="F38" s="39"/>
      <c r="G38" s="39"/>
      <c r="H38" s="40"/>
      <c r="M38" s="29"/>
      <c r="N38" s="30"/>
      <c r="O38" s="30"/>
      <c r="P38" s="30"/>
      <c r="Q38" s="30"/>
      <c r="R38" s="30"/>
      <c r="S38" s="30"/>
      <c r="T38" s="31" t="s">
        <v>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2013Seeding</vt:lpstr>
      <vt:lpstr>RoundSuccessBySeed</vt:lpstr>
      <vt:lpstr>Bracket</vt:lpstr>
      <vt:lpstr>RoundSuccessByRelativeSeed</vt:lpstr>
      <vt:lpstr>Bracket (2)</vt:lpstr>
    </vt:vector>
  </TitlesOfParts>
  <Company>SoftArtisans,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Evans</dc:creator>
  <cp:lastModifiedBy>Chad Evans</cp:lastModifiedBy>
  <dcterms:created xsi:type="dcterms:W3CDTF">2013-03-15T18:42:13Z</dcterms:created>
  <dcterms:modified xsi:type="dcterms:W3CDTF">2013-03-18T20:05:26Z</dcterms:modified>
</cp:coreProperties>
</file>