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Webinars\TournamentBracket_2014\Templates\"/>
    </mc:Choice>
  </mc:AlternateContent>
  <bookViews>
    <workbookView xWindow="360" yWindow="120" windowWidth="15315" windowHeight="7740" activeTab="1"/>
  </bookViews>
  <sheets>
    <sheet name="Data" sheetId="1" r:id="rId1"/>
    <sheet name="CurrentYearSeeding" sheetId="5" r:id="rId2"/>
    <sheet name="KenPom" sheetId="9" r:id="rId3"/>
    <sheet name="RoundSuccess" sheetId="8" r:id="rId4"/>
    <sheet name="Bracket" sheetId="3" r:id="rId5"/>
    <sheet name="Bracket (2)" sheetId="6" r:id="rId6"/>
    <sheet name="Bracket (3)" sheetId="10" r:id="rId7"/>
  </sheets>
  <definedNames>
    <definedName name="KenPomTable">KenPom!$B$2:$C$353</definedName>
    <definedName name="RoundSuccessByRelativeSeed">RoundSuccess!$B$1:$I$3</definedName>
    <definedName name="RoundSuccessBySeed">RoundSuccess!$A$6:$I$22</definedName>
  </definedNames>
  <calcPr calcId="1"/>
</workbook>
</file>

<file path=xl/sharedStrings.xml><?xml version="1.0" encoding="utf-8"?>
<sst xmlns="http://schemas.openxmlformats.org/spreadsheetml/2006/main" uniqueCount="509">
  <si>
    <t>Kansas</t>
  </si>
  <si>
    <t>Louisville</t>
  </si>
  <si>
    <t>Florida</t>
  </si>
  <si>
    <t>Syracuse</t>
  </si>
  <si>
    <t>Wisconsin</t>
  </si>
  <si>
    <t>Cincinnati</t>
  </si>
  <si>
    <t>Creighton</t>
  </si>
  <si>
    <t>Gonzaga</t>
  </si>
  <si>
    <t>Colorado</t>
  </si>
  <si>
    <t>New Mexico</t>
  </si>
  <si>
    <t>Michigan</t>
  </si>
  <si>
    <t>Duke</t>
  </si>
  <si>
    <t>Memphis</t>
  </si>
  <si>
    <t>Harvard</t>
  </si>
  <si>
    <t>Arizona</t>
  </si>
  <si>
    <t>UCLA</t>
  </si>
  <si>
    <t>Pittsburgh</t>
  </si>
  <si>
    <t>Villanova</t>
  </si>
  <si>
    <t>Oklahoma</t>
  </si>
  <si>
    <t>Oregon</t>
  </si>
  <si>
    <t>Year</t>
  </si>
  <si>
    <t>Round</t>
  </si>
  <si>
    <t>Home Team</t>
  </si>
  <si>
    <t>Home Team Score</t>
  </si>
  <si>
    <t>Visit Team</t>
  </si>
  <si>
    <t>Visit Team Score</t>
  </si>
  <si>
    <t>Visit Team Seed</t>
  </si>
  <si>
    <t>Home Team Seed</t>
  </si>
  <si>
    <t>Result</t>
  </si>
  <si>
    <t>Midwest</t>
  </si>
  <si>
    <t>West</t>
  </si>
  <si>
    <t>East</t>
  </si>
  <si>
    <t>South</t>
  </si>
  <si>
    <t>Rnd1 Winner</t>
  </si>
  <si>
    <t>Oklahoma St</t>
  </si>
  <si>
    <t>New Mexico St</t>
  </si>
  <si>
    <t>Michigan St</t>
  </si>
  <si>
    <t>VCU</t>
  </si>
  <si>
    <t>San Diego St</t>
  </si>
  <si>
    <t>Kansas St</t>
  </si>
  <si>
    <t>Iowa St</t>
  </si>
  <si>
    <t>Ohio St</t>
  </si>
  <si>
    <t>Winning Seed</t>
  </si>
  <si>
    <t>Winning Seed Relative</t>
  </si>
  <si>
    <t>Lower</t>
  </si>
  <si>
    <t>%%=Tournament.Year</t>
  </si>
  <si>
    <t>%%=Tournament.Round</t>
  </si>
  <si>
    <t>%%=Tournament.HostTeamSeed</t>
  </si>
  <si>
    <t>%%=Tournament.HostTeam</t>
  </si>
  <si>
    <t>%%=Tournament.HostTeamScore</t>
  </si>
  <si>
    <t>%%=Tournament.VisitTeam</t>
  </si>
  <si>
    <t>%%=Tournament.VisitTeamScore</t>
  </si>
  <si>
    <t>%%=Tournament.VisitTeamSeed</t>
  </si>
  <si>
    <t>Kentucky</t>
  </si>
  <si>
    <t>Manhattan</t>
  </si>
  <si>
    <t>Massachusetts</t>
  </si>
  <si>
    <t>Mercer</t>
  </si>
  <si>
    <t>Texas</t>
  </si>
  <si>
    <t>Wofford</t>
  </si>
  <si>
    <t>North Dakota St</t>
  </si>
  <si>
    <t>Arizona St</t>
  </si>
  <si>
    <t>Weber St</t>
  </si>
  <si>
    <t>Baylor</t>
  </si>
  <si>
    <t>Nebraska</t>
  </si>
  <si>
    <t>American</t>
  </si>
  <si>
    <t>Tulsa</t>
  </si>
  <si>
    <t>Dayton</t>
  </si>
  <si>
    <t>Stanford</t>
  </si>
  <si>
    <t>Virginia</t>
  </si>
  <si>
    <t>Delaware</t>
  </si>
  <si>
    <t>Providence</t>
  </si>
  <si>
    <t>Connecticut</t>
  </si>
  <si>
    <t>St Joseph's</t>
  </si>
  <si>
    <t>Milwaukee</t>
  </si>
  <si>
    <t>National Championship</t>
  </si>
  <si>
    <t>Higher</t>
  </si>
  <si>
    <t>Final Four</t>
  </si>
  <si>
    <t>Elite Eight</t>
  </si>
  <si>
    <t>Sweet 16</t>
  </si>
  <si>
    <t>Second Round</t>
  </si>
  <si>
    <t>First Round</t>
  </si>
  <si>
    <t>Play-In</t>
  </si>
  <si>
    <t>Winner</t>
  </si>
  <si>
    <t>Rank</t>
  </si>
  <si>
    <t>Team</t>
  </si>
  <si>
    <t>Pyth</t>
  </si>
  <si>
    <t>SMU</t>
  </si>
  <si>
    <t>Louisiana Tech</t>
  </si>
  <si>
    <t>Utah</t>
  </si>
  <si>
    <t>Maryland</t>
  </si>
  <si>
    <t>Clemson</t>
  </si>
  <si>
    <t>Georgetown</t>
  </si>
  <si>
    <t>Illinois</t>
  </si>
  <si>
    <t>Minnesota</t>
  </si>
  <si>
    <t>Arkansas</t>
  </si>
  <si>
    <t>Green Bay</t>
  </si>
  <si>
    <t>Marquette</t>
  </si>
  <si>
    <t>Southern Miss</t>
  </si>
  <si>
    <t>West Virginia</t>
  </si>
  <si>
    <t>LSU</t>
  </si>
  <si>
    <t>Vermont</t>
  </si>
  <si>
    <t>Miami FL</t>
  </si>
  <si>
    <t>California</t>
  </si>
  <si>
    <t>Indiana</t>
  </si>
  <si>
    <t>Georgia</t>
  </si>
  <si>
    <t>Iona</t>
  </si>
  <si>
    <t>Missouri</t>
  </si>
  <si>
    <t>Saint Mary's</t>
  </si>
  <si>
    <t>Boise St.</t>
  </si>
  <si>
    <t>San Francisco</t>
  </si>
  <si>
    <t>Penn St.</t>
  </si>
  <si>
    <t>Middle Tennessee</t>
  </si>
  <si>
    <t>Texas Tech</t>
  </si>
  <si>
    <t>Cleveland St.</t>
  </si>
  <si>
    <t>UC Irvine</t>
  </si>
  <si>
    <t>Seton Hall</t>
  </si>
  <si>
    <t>St. Bonaventure</t>
  </si>
  <si>
    <t>UNLV</t>
  </si>
  <si>
    <t>Mississippi</t>
  </si>
  <si>
    <t>UTEP</t>
  </si>
  <si>
    <t>Richmond</t>
  </si>
  <si>
    <t>Butler</t>
  </si>
  <si>
    <t>Northern Iowa</t>
  </si>
  <si>
    <t>Washington</t>
  </si>
  <si>
    <t>Princeton</t>
  </si>
  <si>
    <t>Alabama</t>
  </si>
  <si>
    <t>Buffalo</t>
  </si>
  <si>
    <t>Notre Dame</t>
  </si>
  <si>
    <t>Purdue</t>
  </si>
  <si>
    <t>Oregon St.</t>
  </si>
  <si>
    <t>Indiana St.</t>
  </si>
  <si>
    <t>Rhode Island</t>
  </si>
  <si>
    <t>La Salle</t>
  </si>
  <si>
    <t>Toledo</t>
  </si>
  <si>
    <t>Belmont</t>
  </si>
  <si>
    <t>Canisius</t>
  </si>
  <si>
    <t>Georgia Tech</t>
  </si>
  <si>
    <t>Portland</t>
  </si>
  <si>
    <t>UC Santa Barbara</t>
  </si>
  <si>
    <t>Wake Forest</t>
  </si>
  <si>
    <t>Wyoming</t>
  </si>
  <si>
    <t>Davidson</t>
  </si>
  <si>
    <t>Ohio</t>
  </si>
  <si>
    <t>Vanderbilt</t>
  </si>
  <si>
    <t>South Carolina</t>
  </si>
  <si>
    <t>Eastern Michigan</t>
  </si>
  <si>
    <t>Fresno St.</t>
  </si>
  <si>
    <t>South Dakota St.</t>
  </si>
  <si>
    <t>Boston University</t>
  </si>
  <si>
    <t>Columbia</t>
  </si>
  <si>
    <t>Wright St.</t>
  </si>
  <si>
    <t>Towson</t>
  </si>
  <si>
    <t>Houston</t>
  </si>
  <si>
    <t>Texas A&amp;M</t>
  </si>
  <si>
    <t>Utah St.</t>
  </si>
  <si>
    <t>Akron</t>
  </si>
  <si>
    <t>Drexel</t>
  </si>
  <si>
    <t>Northwestern</t>
  </si>
  <si>
    <t>Auburn</t>
  </si>
  <si>
    <t>George Mason</t>
  </si>
  <si>
    <t>Colorado St.</t>
  </si>
  <si>
    <t>Illinois St.</t>
  </si>
  <si>
    <t>Denver</t>
  </si>
  <si>
    <t>Boston College</t>
  </si>
  <si>
    <t>San Diego</t>
  </si>
  <si>
    <t>IPFW</t>
  </si>
  <si>
    <t>Duquesne</t>
  </si>
  <si>
    <t>Long Beach St.</t>
  </si>
  <si>
    <t>Nevada</t>
  </si>
  <si>
    <t>Hawaii</t>
  </si>
  <si>
    <t>Missouri St.</t>
  </si>
  <si>
    <t>Quinnipiac</t>
  </si>
  <si>
    <t>Bucknell</t>
  </si>
  <si>
    <t>Holy Cross</t>
  </si>
  <si>
    <t>Santa Clara</t>
  </si>
  <si>
    <t>Southern Illinois</t>
  </si>
  <si>
    <t>Brown</t>
  </si>
  <si>
    <t>UAB</t>
  </si>
  <si>
    <t>Murray St.</t>
  </si>
  <si>
    <t>USC</t>
  </si>
  <si>
    <t>Pacific</t>
  </si>
  <si>
    <t>Temple</t>
  </si>
  <si>
    <t>USC Upstate</t>
  </si>
  <si>
    <t>Valparaiso</t>
  </si>
  <si>
    <t>Arkansas St.</t>
  </si>
  <si>
    <t>William &amp; Mary</t>
  </si>
  <si>
    <t>Stony Brook</t>
  </si>
  <si>
    <t>Pepperdine</t>
  </si>
  <si>
    <t>Northwestern St.</t>
  </si>
  <si>
    <t>UCF</t>
  </si>
  <si>
    <t>Rutgers</t>
  </si>
  <si>
    <t>Yale</t>
  </si>
  <si>
    <t>Siena</t>
  </si>
  <si>
    <t>Wagner</t>
  </si>
  <si>
    <t>DePaul</t>
  </si>
  <si>
    <t>Charlotte</t>
  </si>
  <si>
    <t>Nebraska Omaha</t>
  </si>
  <si>
    <t>Western Kentucky</t>
  </si>
  <si>
    <t>Florida Gulf Coast</t>
  </si>
  <si>
    <t>Colgate</t>
  </si>
  <si>
    <t>Old Dominion</t>
  </si>
  <si>
    <t>Youngstown St.</t>
  </si>
  <si>
    <t>Loyola Marymount</t>
  </si>
  <si>
    <t>Robert Morris</t>
  </si>
  <si>
    <t>Washington St.</t>
  </si>
  <si>
    <t>Morehead St.</t>
  </si>
  <si>
    <t>Oral Roberts</t>
  </si>
  <si>
    <t>Virginia Tech</t>
  </si>
  <si>
    <t>Oakland</t>
  </si>
  <si>
    <t>Kent St.</t>
  </si>
  <si>
    <t>Detroit</t>
  </si>
  <si>
    <t>Sam Houston St.</t>
  </si>
  <si>
    <t>Drake</t>
  </si>
  <si>
    <t>South Florida</t>
  </si>
  <si>
    <t>Utah Valley</t>
  </si>
  <si>
    <t>Bryant</t>
  </si>
  <si>
    <t>Elon</t>
  </si>
  <si>
    <t>Fordham</t>
  </si>
  <si>
    <t>Southern</t>
  </si>
  <si>
    <t>St. Francis NY</t>
  </si>
  <si>
    <t>Northeastern</t>
  </si>
  <si>
    <t>Marist</t>
  </si>
  <si>
    <t>College of Charleston</t>
  </si>
  <si>
    <t>Northern Illinois</t>
  </si>
  <si>
    <t>Evansville</t>
  </si>
  <si>
    <t>Bradley</t>
  </si>
  <si>
    <t>UT Arlington</t>
  </si>
  <si>
    <t>Montana</t>
  </si>
  <si>
    <t>Lafayette</t>
  </si>
  <si>
    <t>Miami OH</t>
  </si>
  <si>
    <t>Cal St. Northridge</t>
  </si>
  <si>
    <t>Rider</t>
  </si>
  <si>
    <t>Mississippi St.</t>
  </si>
  <si>
    <t>Texas A&amp;M Corpus Chris</t>
  </si>
  <si>
    <t>Bowling Green</t>
  </si>
  <si>
    <t>VMI</t>
  </si>
  <si>
    <t>Hampton</t>
  </si>
  <si>
    <t>FIU</t>
  </si>
  <si>
    <t>Arkansas Little Rock</t>
  </si>
  <si>
    <t>Northern Colorado</t>
  </si>
  <si>
    <t>UNC Asheville</t>
  </si>
  <si>
    <t>Morgan St.</t>
  </si>
  <si>
    <t>Eastern Washington</t>
  </si>
  <si>
    <t>Cal St. Bakersfield</t>
  </si>
  <si>
    <t>Hartford</t>
  </si>
  <si>
    <t>North Texas</t>
  </si>
  <si>
    <t>Army</t>
  </si>
  <si>
    <t>TCU</t>
  </si>
  <si>
    <t>East Carolina</t>
  </si>
  <si>
    <t>Winthrop</t>
  </si>
  <si>
    <t>Western Carolina</t>
  </si>
  <si>
    <t>Grand Canyon</t>
  </si>
  <si>
    <t>Texas Southern 16</t>
  </si>
  <si>
    <t>Southeast Missouri St.</t>
  </si>
  <si>
    <t>Saint Peter's</t>
  </si>
  <si>
    <t>Dartmouth</t>
  </si>
  <si>
    <t>Seattle</t>
  </si>
  <si>
    <t>Charleston Southern</t>
  </si>
  <si>
    <t>Idaho</t>
  </si>
  <si>
    <t>Florida Atlantic</t>
  </si>
  <si>
    <t>North Dakota</t>
  </si>
  <si>
    <t>East Tennessee St.</t>
  </si>
  <si>
    <t>Troy</t>
  </si>
  <si>
    <t>High Point</t>
  </si>
  <si>
    <t>Loyola Chicago</t>
  </si>
  <si>
    <t>Incarnate Word</t>
  </si>
  <si>
    <t>Gardner Webb</t>
  </si>
  <si>
    <t>Idaho St.</t>
  </si>
  <si>
    <t>Lehigh</t>
  </si>
  <si>
    <t>Cal St. Fullerton</t>
  </si>
  <si>
    <t>Marshall</t>
  </si>
  <si>
    <t>Northern Arizona</t>
  </si>
  <si>
    <t>South Dakota</t>
  </si>
  <si>
    <t>Norfolk St.</t>
  </si>
  <si>
    <t>Radford</t>
  </si>
  <si>
    <t>Air Force</t>
  </si>
  <si>
    <t>Lipscomb</t>
  </si>
  <si>
    <t>Portland St.</t>
  </si>
  <si>
    <t>North Florida</t>
  </si>
  <si>
    <t>South Alabama</t>
  </si>
  <si>
    <t>Sacramento St.</t>
  </si>
  <si>
    <t>Illinois Chicago</t>
  </si>
  <si>
    <t>James Madison</t>
  </si>
  <si>
    <t>Tennessee Tech</t>
  </si>
  <si>
    <t>Penn</t>
  </si>
  <si>
    <t>Hofstra</t>
  </si>
  <si>
    <t>Louisiana Monroe</t>
  </si>
  <si>
    <t>Chattanooga</t>
  </si>
  <si>
    <t>UMKC</t>
  </si>
  <si>
    <t>Fairfield</t>
  </si>
  <si>
    <t>Niagara</t>
  </si>
  <si>
    <t>Monmouth</t>
  </si>
  <si>
    <t>UC Riverside</t>
  </si>
  <si>
    <t>Savannah St.</t>
  </si>
  <si>
    <t>Texas St.</t>
  </si>
  <si>
    <t>Western Illinois</t>
  </si>
  <si>
    <t>UNC Wilmington</t>
  </si>
  <si>
    <t>Fairleigh Dickinson</t>
  </si>
  <si>
    <t>Tulane</t>
  </si>
  <si>
    <t>Chicago St.</t>
  </si>
  <si>
    <t>Central Michigan</t>
  </si>
  <si>
    <t>Tennessee St.</t>
  </si>
  <si>
    <t>SIU Edwardsville</t>
  </si>
  <si>
    <t>Alabama St.</t>
  </si>
  <si>
    <t>Liberty</t>
  </si>
  <si>
    <t>Austin Peay</t>
  </si>
  <si>
    <t>Georgia Southern</t>
  </si>
  <si>
    <t>Coppin St.</t>
  </si>
  <si>
    <t>Loyola MD</t>
  </si>
  <si>
    <t>Nicholls St.</t>
  </si>
  <si>
    <t>Texas Pan American</t>
  </si>
  <si>
    <t>Eastern Illinois</t>
  </si>
  <si>
    <t>Alabama A&amp;M</t>
  </si>
  <si>
    <t>Navy</t>
  </si>
  <si>
    <t>Central Connecticut</t>
  </si>
  <si>
    <t>Sacred Heart</t>
  </si>
  <si>
    <t>Jacksonville</t>
  </si>
  <si>
    <t>Florida A&amp;M</t>
  </si>
  <si>
    <t>Montana St.</t>
  </si>
  <si>
    <t>San Jose St.</t>
  </si>
  <si>
    <t>Jackson St.</t>
  </si>
  <si>
    <t>Ball St.</t>
  </si>
  <si>
    <t>Southeastern Louisiana</t>
  </si>
  <si>
    <t>UTSA</t>
  </si>
  <si>
    <t>McNeese St.</t>
  </si>
  <si>
    <t>St. Francis PA</t>
  </si>
  <si>
    <t>NJIT</t>
  </si>
  <si>
    <t>Jacksonville St.</t>
  </si>
  <si>
    <t>New Orleans</t>
  </si>
  <si>
    <t>Rice</t>
  </si>
  <si>
    <t>Northern Kentucky</t>
  </si>
  <si>
    <t>Samford</t>
  </si>
  <si>
    <t>UNC Greensboro</t>
  </si>
  <si>
    <t>UC Davis</t>
  </si>
  <si>
    <t>Prairie View A&amp;M</t>
  </si>
  <si>
    <t>Tennessee Martin</t>
  </si>
  <si>
    <t>Alcorn St.</t>
  </si>
  <si>
    <t>LIU Brooklyn</t>
  </si>
  <si>
    <t>Delaware St.</t>
  </si>
  <si>
    <t>Arkansas Pine Bluff</t>
  </si>
  <si>
    <t>UMass Lowell</t>
  </si>
  <si>
    <t>UMBC</t>
  </si>
  <si>
    <t>Central Arkansas</t>
  </si>
  <si>
    <t>IUPUI</t>
  </si>
  <si>
    <t>New Hampshire</t>
  </si>
  <si>
    <t>Campbell</t>
  </si>
  <si>
    <t>Appalachian St.</t>
  </si>
  <si>
    <t>Howard</t>
  </si>
  <si>
    <t>Binghamton</t>
  </si>
  <si>
    <t>Maryland Eastern Shore</t>
  </si>
  <si>
    <t>Stetson</t>
  </si>
  <si>
    <t>Bethune Cookman</t>
  </si>
  <si>
    <t>Maine</t>
  </si>
  <si>
    <t>Kennesaw St.</t>
  </si>
  <si>
    <t>Lamar</t>
  </si>
  <si>
    <t>Furman</t>
  </si>
  <si>
    <t>North Carolina A&amp;T</t>
  </si>
  <si>
    <t>Cornell</t>
  </si>
  <si>
    <t>Houston Baptist</t>
  </si>
  <si>
    <t>South Carolina St.</t>
  </si>
  <si>
    <t>Mississippi Valley St.</t>
  </si>
  <si>
    <t>The Citadel</t>
  </si>
  <si>
    <t>Longwood</t>
  </si>
  <si>
    <t>Abilene Christian</t>
  </si>
  <si>
    <t>Grambling St.</t>
  </si>
  <si>
    <t>Presbyterian</t>
  </si>
  <si>
    <t>Southern Utah</t>
  </si>
  <si>
    <t>Wichita St</t>
  </si>
  <si>
    <t>Tennessee</t>
  </si>
  <si>
    <t>North Carolina</t>
  </si>
  <si>
    <t>Iowa</t>
  </si>
  <si>
    <t>Saint Louis</t>
  </si>
  <si>
    <t>St John's</t>
  </si>
  <si>
    <t>Florida St</t>
  </si>
  <si>
    <t>Xavier</t>
  </si>
  <si>
    <t>George Washington</t>
  </si>
  <si>
    <t>BYU</t>
  </si>
  <si>
    <t>Stephen F. Austin</t>
  </si>
  <si>
    <t>Georgia St</t>
  </si>
  <si>
    <t>North Carolina St</t>
  </si>
  <si>
    <t>North Carolina Central</t>
  </si>
  <si>
    <t>Western Michigan</t>
  </si>
  <si>
    <t>Louisiana Lafayette</t>
  </si>
  <si>
    <t>Eastern Kentucky</t>
  </si>
  <si>
    <t>Cal Poly</t>
  </si>
  <si>
    <t>Albany</t>
  </si>
  <si>
    <t>Mount St. Mary's</t>
  </si>
  <si>
    <t>Coastal Carolina</t>
  </si>
  <si>
    <t>2013</t>
  </si>
  <si>
    <t>Wichita State</t>
  </si>
  <si>
    <t>Ohio State</t>
  </si>
  <si>
    <t>Michigan State</t>
  </si>
  <si>
    <t>Miami (Fla.)</t>
  </si>
  <si>
    <t>St. Louis</t>
  </si>
  <si>
    <t>Colorado State</t>
  </si>
  <si>
    <t>Virginia Commonwealth</t>
  </si>
  <si>
    <t>San Diego State</t>
  </si>
  <si>
    <t>Iowa State</t>
  </si>
  <si>
    <t>Oklahoma State</t>
  </si>
  <si>
    <t>New Mexico State</t>
  </si>
  <si>
    <t>St. Mary's (Cal.)</t>
  </si>
  <si>
    <t>Albany (N.Y.)</t>
  </si>
  <si>
    <t>South Dakota State</t>
  </si>
  <si>
    <t>Northwestern State</t>
  </si>
  <si>
    <t>North Carolina State</t>
  </si>
  <si>
    <t>Kansas State</t>
  </si>
  <si>
    <t>Middle Tennessee State</t>
  </si>
  <si>
    <t>Long Island</t>
  </si>
  <si>
    <t>Boise State</t>
  </si>
  <si>
    <t>2012</t>
  </si>
  <si>
    <t>Norfolk State</t>
  </si>
  <si>
    <t>Florida State</t>
  </si>
  <si>
    <t>Southern Mississippi</t>
  </si>
  <si>
    <t>Brigham Young</t>
  </si>
  <si>
    <t>Long Beach State</t>
  </si>
  <si>
    <t>Loyola (Md.)</t>
  </si>
  <si>
    <t>Mississippi Valley State</t>
  </si>
  <si>
    <t>2011</t>
  </si>
  <si>
    <t>Morehead State</t>
  </si>
  <si>
    <t>St. Peter's</t>
  </si>
  <si>
    <t>Indiana State</t>
  </si>
  <si>
    <t>Texas-San Antonio</t>
  </si>
  <si>
    <t>Penn State</t>
  </si>
  <si>
    <t>St. John's</t>
  </si>
  <si>
    <t>Utah State</t>
  </si>
  <si>
    <t>Alabama State</t>
  </si>
  <si>
    <t>Southern California</t>
  </si>
  <si>
    <t>Arkansas-Little Rock</t>
  </si>
  <si>
    <t>Alabama-Birmingham</t>
  </si>
  <si>
    <t>2010</t>
  </si>
  <si>
    <t>Arkansas-Pine Bluff</t>
  </si>
  <si>
    <t>Morgan State</t>
  </si>
  <si>
    <t>East Tennessee State</t>
  </si>
  <si>
    <t>Sam Houston State</t>
  </si>
  <si>
    <t>2009</t>
  </si>
  <si>
    <t>Cleveland State</t>
  </si>
  <si>
    <t>Arizona State</t>
  </si>
  <si>
    <t>Portland State</t>
  </si>
  <si>
    <t>North Dakota State</t>
  </si>
  <si>
    <t>Cal State Northridge</t>
  </si>
  <si>
    <t>Mississippi State</t>
  </si>
  <si>
    <t>2008</t>
  </si>
  <si>
    <t>Washington State</t>
  </si>
  <si>
    <t>Texas-Arlington</t>
  </si>
  <si>
    <t>Maryland-Baltimore County</t>
  </si>
  <si>
    <t>St. Joseph's</t>
  </si>
  <si>
    <t>Cal State Fullerton</t>
  </si>
  <si>
    <t>Kent State</t>
  </si>
  <si>
    <t>Coppin State</t>
  </si>
  <si>
    <t>2007</t>
  </si>
  <si>
    <t>Jackson State</t>
  </si>
  <si>
    <t>Miami (Ohio)</t>
  </si>
  <si>
    <t>Texas A&amp;M-Corpus Christi</t>
  </si>
  <si>
    <t>Weber State</t>
  </si>
  <si>
    <t>Wright State</t>
  </si>
  <si>
    <t>Central Connecticut State</t>
  </si>
  <si>
    <t>2006</t>
  </si>
  <si>
    <t>Wisconsin-Milwaukee</t>
  </si>
  <si>
    <t>2005</t>
  </si>
  <si>
    <t>Delaware State</t>
  </si>
  <si>
    <t>Central Florida</t>
  </si>
  <si>
    <t>Louisiana-Lafayette</t>
  </si>
  <si>
    <t>2004</t>
  </si>
  <si>
    <t>Illinois-Chicago</t>
  </si>
  <si>
    <t>2003</t>
  </si>
  <si>
    <t>South Carolina State</t>
  </si>
  <si>
    <t>Texas Southern</t>
  </si>
  <si>
    <t>2002</t>
  </si>
  <si>
    <t>McNeese State</t>
  </si>
  <si>
    <t>Alcorn State</t>
  </si>
  <si>
    <t>2001</t>
  </si>
  <si>
    <t>Fresno State</t>
  </si>
  <si>
    <t>Georgia State</t>
  </si>
  <si>
    <t>2000</t>
  </si>
  <si>
    <t>Appalachian State</t>
  </si>
  <si>
    <t>Ball State</t>
  </si>
  <si>
    <t>Southeast Missouri State</t>
  </si>
  <si>
    <t>1999</t>
  </si>
  <si>
    <t>Missouri State</t>
  </si>
  <si>
    <t>Arkansas State</t>
  </si>
  <si>
    <t>1998</t>
  </si>
  <si>
    <t>Illinois State</t>
  </si>
  <si>
    <t>Prairie View</t>
  </si>
  <si>
    <t>Nicholls State</t>
  </si>
  <si>
    <t>1997</t>
  </si>
  <si>
    <t>Texas State</t>
  </si>
  <si>
    <t>1996</t>
  </si>
  <si>
    <t>Louisiana-Monroe</t>
  </si>
  <si>
    <t>Montana State</t>
  </si>
  <si>
    <t>San Jose State</t>
  </si>
  <si>
    <t>Wisconsin-Green Bay</t>
  </si>
  <si>
    <t>1995</t>
  </si>
  <si>
    <t>Florida International</t>
  </si>
  <si>
    <t>1994</t>
  </si>
  <si>
    <t>Tennessee State</t>
  </si>
  <si>
    <t>1993</t>
  </si>
  <si>
    <t>Southern Methodist</t>
  </si>
  <si>
    <t>1992</t>
  </si>
  <si>
    <t>1991</t>
  </si>
  <si>
    <t>St. Francis (Pa.)</t>
  </si>
  <si>
    <t>1990</t>
  </si>
  <si>
    <t>Oregon State</t>
  </si>
  <si>
    <t>1989</t>
  </si>
  <si>
    <t>1988</t>
  </si>
  <si>
    <t>1987</t>
  </si>
  <si>
    <t>Idaho State</t>
  </si>
  <si>
    <t>1986</t>
  </si>
  <si>
    <t>1985</t>
  </si>
  <si>
    <t>Loyola (Ill.)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</si>
</sst>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theme="4" tint="0.39994506668294322"/>
        <bgColor indexed="65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8" applyNumberFormat="0" applyFill="0" applyAlignment="0" applyProtection="0"/>
    <xf numFmtId="9" fontId="3" fillId="0" borderId="0" applyFont="0" applyFill="0" applyBorder="0" applyAlignment="0" applyProtection="0"/>
    <xf numFmtId="0" fontId="4" fillId="6" borderId="0" applyNumberFormat="0" applyBorder="0" applyAlignment="0" applyProtection="0"/>
  </cellStyleXfs>
  <cellXfs count="77">
    <xf numFmtId="0" fontId="0" fillId="0" borderId="0" xfId="0"/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3" borderId="1" xfId="0" applyFill="1" applyBorder="1"/>
    <xf numFmtId="0" fontId="0" fillId="3" borderId="2" xfId="0" applyFill="1" applyBorder="1"/>
    <xf numFmtId="0" fontId="0" fillId="3" borderId="3" xfId="0" applyFill="1" applyBorder="1"/>
    <xf numFmtId="0" fontId="0" fillId="3" borderId="4" xfId="0" applyFill="1" applyBorder="1"/>
    <xf numFmtId="0" fontId="0" fillId="4" borderId="1" xfId="0" applyFill="1" applyBorder="1"/>
    <xf numFmtId="0" fontId="0" fillId="4" borderId="2" xfId="0" applyFill="1" applyBorder="1"/>
    <xf numFmtId="0" fontId="0" fillId="4" borderId="3" xfId="0" applyFill="1" applyBorder="1"/>
    <xf numFmtId="0" fontId="0" fillId="4" borderId="4" xfId="0" applyFill="1" applyBorder="1"/>
    <xf numFmtId="0" fontId="0" fillId="5" borderId="1" xfId="0" applyFill="1" applyBorder="1"/>
    <xf numFmtId="0" fontId="0" fillId="5" borderId="2" xfId="0" applyFill="1" applyBorder="1"/>
    <xf numFmtId="0" fontId="0" fillId="5" borderId="3" xfId="0" applyFill="1" applyBorder="1"/>
    <xf numFmtId="0" fontId="0" fillId="5" borderId="4" xfId="0" applyFill="1" applyBorder="1"/>
    <xf numFmtId="0" fontId="1" fillId="5" borderId="5" xfId="0" applyFont="1" applyFill="1" applyBorder="1"/>
    <xf numFmtId="0" fontId="1" fillId="5" borderId="6" xfId="0" applyFont="1" applyFill="1" applyBorder="1"/>
    <xf numFmtId="0" fontId="1" fillId="5" borderId="7" xfId="0" applyFont="1" applyFill="1" applyBorder="1" applyAlignment="1">
      <alignment horizontal="right"/>
    </xf>
    <xf numFmtId="0" fontId="1" fillId="2" borderId="5" xfId="0" applyFont="1" applyFill="1" applyBorder="1"/>
    <xf numFmtId="0" fontId="1" fillId="2" borderId="6" xfId="0" applyFont="1" applyFill="1" applyBorder="1"/>
    <xf numFmtId="0" fontId="1" fillId="4" borderId="5" xfId="0" applyFont="1" applyFill="1" applyBorder="1"/>
    <xf numFmtId="0" fontId="1" fillId="4" borderId="6" xfId="0" applyFont="1" applyFill="1" applyBorder="1"/>
    <xf numFmtId="0" fontId="1" fillId="4" borderId="7" xfId="0" applyFont="1" applyFill="1" applyBorder="1" applyAlignment="1">
      <alignment horizontal="right"/>
    </xf>
    <xf numFmtId="0" fontId="1" fillId="2" borderId="7" xfId="0" applyFont="1" applyFill="1" applyBorder="1"/>
    <xf numFmtId="0" fontId="1" fillId="3" borderId="5" xfId="0" applyFont="1" applyFill="1" applyBorder="1"/>
    <xf numFmtId="0" fontId="1" fillId="3" borderId="6" xfId="0" applyFont="1" applyFill="1" applyBorder="1"/>
    <xf numFmtId="0" fontId="1" fillId="3" borderId="7" xfId="0" applyFont="1" applyFill="1" applyBorder="1"/>
    <xf numFmtId="0" fontId="2" fillId="0" borderId="8" xfId="1"/>
    <xf numFmtId="0" fontId="2" fillId="0" borderId="8" xfId="1" applyAlignment="1">
      <alignment horizontal="right"/>
    </xf>
    <xf numFmtId="0" fontId="0" fillId="0" borderId="0" xfId="0" applyFont="1" applyFill="1" applyBorder="1"/>
    <xf numFmtId="0" fontId="4" fillId="6" borderId="0" xfId="3" applyBorder="1"/>
    <xf numFmtId="0" fontId="4" fillId="6" borderId="0" xfId="3"/>
    <xf numFmtId="0" fontId="4" fillId="6" borderId="0" xfId="3" applyBorder="1" applyAlignment="1">
      <alignment horizontal="left"/>
    </xf>
    <xf numFmtId="10" fontId="0" fillId="0" borderId="9" xfId="2" applyNumberFormat="1" applyFont="1" applyFill="1" applyBorder="1"/>
    <xf numFmtId="10" fontId="0" fillId="0" borderId="10" xfId="2" applyNumberFormat="1" applyFont="1" applyFill="1" applyBorder="1"/>
    <xf numFmtId="10" fontId="0" fillId="0" borderId="11" xfId="2" applyNumberFormat="1" applyFont="1" applyFill="1" applyBorder="1"/>
    <xf numFmtId="10" fontId="0" fillId="0" borderId="12" xfId="2" applyNumberFormat="1" applyFont="1" applyFill="1" applyBorder="1"/>
    <xf numFmtId="10" fontId="0" fillId="0" borderId="13" xfId="2" applyNumberFormat="1" applyFont="1" applyFill="1" applyBorder="1"/>
    <xf numFmtId="10" fontId="0" fillId="0" borderId="14" xfId="2" applyNumberFormat="1" applyFont="1" applyFill="1" applyBorder="1"/>
    <xf numFmtId="0" fontId="3" fillId="0" borderId="0" xfId="0" applyFont="1" applyFill="1" applyBorder="1"/>
    <xf numFmtId="0" fontId="4" fillId="6" borderId="15" xfId="0" applyFont="1" applyFill="1" applyBorder="1"/>
    <xf numFmtId="0" fontId="4" fillId="6" borderId="16" xfId="0" applyFont="1" applyFill="1" applyBorder="1"/>
    <xf numFmtId="0" fontId="4" fillId="6" borderId="17" xfId="0" applyFont="1" applyFill="1" applyBorder="1"/>
    <xf numFmtId="0" fontId="3" fillId="8" borderId="1" xfId="0" applyFont="1" applyFill="1" applyBorder="1"/>
    <xf numFmtId="0" fontId="3" fillId="8" borderId="2" xfId="0" applyFont="1" applyFill="1" applyBorder="1"/>
    <xf numFmtId="0" fontId="3" fillId="10" borderId="1" xfId="0" applyFont="1" applyFill="1" applyBorder="1"/>
    <xf numFmtId="0" fontId="3" fillId="10" borderId="2" xfId="0" applyFont="1" applyFill="1" applyBorder="1"/>
    <xf numFmtId="0" fontId="3" fillId="8" borderId="3" xfId="0" applyFont="1" applyFill="1" applyBorder="1"/>
    <xf numFmtId="0" fontId="3" fillId="8" borderId="4" xfId="0" applyFont="1" applyFill="1" applyBorder="1"/>
    <xf numFmtId="0" fontId="3" fillId="10" borderId="3" xfId="0" applyFont="1" applyFill="1" applyBorder="1"/>
    <xf numFmtId="0" fontId="3" fillId="10" borderId="4" xfId="0" applyFont="1" applyFill="1" applyBorder="1"/>
    <xf numFmtId="0" fontId="3" fillId="6" borderId="5" xfId="0" applyFont="1" applyFill="1" applyBorder="1" applyAlignment="1">
      <alignment horizontal="right"/>
    </xf>
    <xf numFmtId="0" fontId="3" fillId="6" borderId="7" xfId="0" applyFont="1" applyFill="1" applyBorder="1" applyAlignment="1">
      <alignment horizontal="left"/>
    </xf>
    <xf numFmtId="0" fontId="3" fillId="7" borderId="1" xfId="0" applyFont="1" applyFill="1" applyBorder="1"/>
    <xf numFmtId="0" fontId="3" fillId="7" borderId="2" xfId="0" applyFont="1" applyFill="1" applyBorder="1"/>
    <xf numFmtId="0" fontId="3" fillId="6" borderId="1" xfId="0" applyFont="1" applyFill="1" applyBorder="1"/>
    <xf numFmtId="0" fontId="3" fillId="6" borderId="2" xfId="0" applyFont="1" applyFill="1" applyBorder="1"/>
    <xf numFmtId="0" fontId="3" fillId="7" borderId="3" xfId="0" applyFont="1" applyFill="1" applyBorder="1"/>
    <xf numFmtId="0" fontId="3" fillId="7" borderId="4" xfId="0" applyFont="1" applyFill="1" applyBorder="1"/>
    <xf numFmtId="0" fontId="3" fillId="6" borderId="3" xfId="0" applyFont="1" applyFill="1" applyBorder="1"/>
    <xf numFmtId="0" fontId="3" fillId="6" borderId="4" xfId="0" applyFont="1" applyFill="1" applyBorder="1"/>
    <xf numFmtId="0" fontId="3" fillId="9" borderId="1" xfId="0" applyFont="1" applyFill="1" applyBorder="1"/>
    <xf numFmtId="0" fontId="3" fillId="9" borderId="2" xfId="0" applyFont="1" applyFill="1" applyBorder="1"/>
    <xf numFmtId="0" fontId="3" fillId="11" borderId="1" xfId="0" applyFont="1" applyFill="1" applyBorder="1"/>
    <xf numFmtId="0" fontId="3" fillId="11" borderId="2" xfId="0" applyFont="1" applyFill="1" applyBorder="1"/>
    <xf numFmtId="0" fontId="3" fillId="9" borderId="3" xfId="0" applyFont="1" applyFill="1" applyBorder="1"/>
    <xf numFmtId="0" fontId="3" fillId="9" borderId="4" xfId="0" applyFont="1" applyFill="1" applyBorder="1"/>
    <xf numFmtId="0" fontId="3" fillId="11" borderId="3" xfId="0" applyFont="1" applyFill="1" applyBorder="1"/>
    <xf numFmtId="0" fontId="3" fillId="11" borderId="4" xfId="0" applyFont="1" applyFill="1" applyBorder="1"/>
    <xf numFmtId="0" fontId="4" fillId="12" borderId="18" xfId="0" applyFont="1" applyFill="1" applyBorder="1" applyAlignment="1">
      <alignment horizontal="center"/>
    </xf>
    <xf numFmtId="0" fontId="4" fillId="6" borderId="15" xfId="0" applyFont="1" applyFill="1" applyBorder="1" applyAlignment="1">
      <alignment horizontal="left"/>
    </xf>
    <xf numFmtId="10" fontId="3" fillId="0" borderId="15" xfId="0" applyNumberFormat="1" applyFont="1" applyFill="1" applyBorder="1"/>
    <xf numFmtId="10" fontId="3" fillId="0" borderId="16" xfId="0" applyNumberFormat="1" applyFont="1" applyFill="1" applyBorder="1"/>
    <xf numFmtId="10" fontId="3" fillId="0" borderId="17" xfId="0" applyNumberFormat="1" applyFont="1" applyFill="1" applyBorder="1"/>
    <xf numFmtId="0" fontId="4" fillId="6" borderId="18" xfId="0" applyFont="1" applyFill="1" applyBorder="1" applyAlignment="1">
      <alignment horizontal="left"/>
    </xf>
  </cellXfs>
  <cellStyles count="4">
    <cellStyle name="Accent1" xfId="3" builtinId="29"/>
    <cellStyle name="Heading 1" xfId="1" builtinId="16"/>
    <cellStyle name="Normal" xfId="0" builtinId="0"/>
    <cellStyle name="Percent" xfId="2" builtinId="5"/>
  </cellStyles>
  <dxfs count="3">
    <dxf>
      <numFmt numFmtId="0" formatCode="General"/>
    </dxf>
    <dxf>
      <numFmt numFmtId="0" formatCode="General"/>
    </dxf>
    <dxf>
      <numFmt numFmtId="0" formatCode="General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Id="rId8" Type="http://schemas.openxmlformats.org/officeDocument/2006/relationships/theme" Target="theme/theme1.xml" /><Relationship Id="rId3" Type="http://schemas.openxmlformats.org/officeDocument/2006/relationships/worksheet" Target="worksheets/sheet3.xml" /><Relationship Id="rId7" Type="http://schemas.openxmlformats.org/officeDocument/2006/relationships/worksheet" Target="worksheets/sheet7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5" Type="http://schemas.openxmlformats.org/officeDocument/2006/relationships/worksheet" Target="worksheets/sheet5.xml" /><Relationship Id="rId10" Type="http://schemas.openxmlformats.org/officeDocument/2006/relationships/sharedStrings" Target="sharedStrings.xml" /><Relationship Id="rId4" Type="http://schemas.openxmlformats.org/officeDocument/2006/relationships/worksheet" Target="worksheets/sheet4.xml" /><Relationship Id="rId9" Type="http://schemas.openxmlformats.org/officeDocument/2006/relationships/styles" Target="styles.xml" /></Relationships>
</file>

<file path=xl/tables/table1.xml><?xml version="1.0" encoding="utf-8"?>
<table xmlns="http://schemas.openxmlformats.org/spreadsheetml/2006/main" id="1" name="Table1" displayName="Table1" ref="A1:K1850" totalsRowShown="0">
  <autoFilter ref="A1:K1850"/>
  <tableColumns count="11">
    <tableColumn id="1" name="Year"/>
    <tableColumn id="2" name="Round"/>
    <tableColumn id="3" name="Home Team Seed"/>
    <tableColumn id="4" name="Home Team"/>
    <tableColumn id="5" name="Home Team Score"/>
    <tableColumn id="6" name="Visit Team Seed"/>
    <tableColumn id="7" name="Visit Team"/>
    <tableColumn id="8" name="Visit Team Score"/>
    <tableColumn id="9" name="Result" dataDxfId="2">
      <calculatedColumnFormula>IF($E2&gt;$H2,"Winner","Loser")</calculatedColumnFormula>
    </tableColumn>
    <tableColumn id="10" name="Winning Seed" dataDxfId="1">
      <calculatedColumnFormula>IF($E2&gt;$H2,$C2,$F2)</calculatedColumnFormula>
    </tableColumn>
    <tableColumn id="11" name="Winning Seed Relative" dataDxfId="0">
      <calculatedColumnFormula>IF($E2&gt;$H2,"Higher","Lower")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50"/>
  <sheetViews>
    <sheetView workbookViewId="0"/>
  </sheetViews>
  <sheetFormatPr defaultRowHeight="15" x14ac:dyDescent="0.25"/>
  <cols>
    <col min="2" max="2" width="22.140625" bestFit="1" customWidth="1"/>
    <col min="3" max="3" width="18.42578125" customWidth="1"/>
    <col min="4" max="4" width="13.5703125" customWidth="1"/>
    <col min="5" max="5" width="18.85546875" customWidth="1"/>
    <col min="6" max="6" width="17.140625" customWidth="1"/>
    <col min="7" max="7" width="12.28515625" customWidth="1"/>
    <col min="8" max="8" width="17.5703125" customWidth="1"/>
    <col min="10" max="10" width="15.7109375" bestFit="1" customWidth="1"/>
    <col min="11" max="11" width="23.7109375" bestFit="1" customWidth="1"/>
  </cols>
  <sheetData>
    <row r="1" spans="1:11" x14ac:dyDescent="0.25">
      <c r="A1" t="s">
        <v>20</v>
      </c>
      <c r="B1" t="s">
        <v>21</v>
      </c>
      <c r="C1" t="s">
        <v>27</v>
      </c>
      <c r="D1" t="s">
        <v>22</v>
      </c>
      <c r="E1" t="s">
        <v>23</v>
      </c>
      <c r="F1" t="s">
        <v>26</v>
      </c>
      <c r="G1" t="s">
        <v>24</v>
      </c>
      <c r="H1" t="s">
        <v>25</v>
      </c>
      <c r="I1" t="s">
        <v>28</v>
      </c>
      <c r="J1" t="s">
        <v>42</v>
      </c>
      <c r="K1" t="s">
        <v>43</v>
      </c>
    </row>
    <row r="2" spans="1:11" x14ac:dyDescent="0.25">
      <c r="A2">
        <v>2013</v>
      </c>
      <c r="B2" t="s">
        <v>74</v>
      </c>
      <c r="C2">
        <v>1</v>
      </c>
      <c r="D2" t="s">
        <v>1</v>
      </c>
      <c r="E2">
        <v>82</v>
      </c>
      <c r="F2">
        <v>4</v>
      </c>
      <c r="G2" t="s">
        <v>10</v>
      </c>
      <c r="H2">
        <v>76</v>
      </c>
      <c r="I2" t="str">
        <f>IF($E2&gt;$H2,"Winner","Loser")</f>
        <v>Loser</v>
      </c>
      <c r="J2" t="str">
        <f>IF($E2&gt;$H2,$C2,$F2)</f>
        <v>%%=Tournament.VisitTeamSeed</v>
      </c>
      <c r="K2" t="str">
        <f ref="K2:K1850" si="0" t="shared">IF($E2&gt;$H2,"Higher","Lower")</f>
        <v>Lower</v>
      </c>
    </row>
    <row r="3" spans="1:11" x14ac:dyDescent="0.25">
      <c r="A3">
        <v>2013</v>
      </c>
      <c r="B3" t="s">
        <v>76</v>
      </c>
      <c r="C3">
        <v>4</v>
      </c>
      <c r="D3" t="s">
        <v>10</v>
      </c>
      <c r="E3">
        <v>61</v>
      </c>
      <c r="F3">
        <v>4</v>
      </c>
      <c r="G3" t="s">
        <v>3</v>
      </c>
      <c r="H3">
        <v>56</v>
      </c>
      <c r="I3" t="str">
        <f>IF($E3&gt;$H3,"Winner","Loser")</f>
        <v>Loser</v>
      </c>
      <c r="J3" t="str">
        <f>IF($E3&gt;$H3,$C3,$F3)</f>
        <v>%%=Tournament.VisitTeamSeed</v>
      </c>
      <c r="K3" t="str">
        <f si="0" t="shared"/>
        <v>Lower</v>
      </c>
    </row>
    <row r="4" spans="1:11" x14ac:dyDescent="0.25">
      <c r="A4">
        <v>2013</v>
      </c>
      <c r="B4" t="s">
        <v>76</v>
      </c>
      <c r="C4">
        <v>1</v>
      </c>
      <c r="D4" t="s">
        <v>1</v>
      </c>
      <c r="E4">
        <v>72</v>
      </c>
      <c r="F4">
        <v>9</v>
      </c>
      <c r="G4" t="s">
        <v>389</v>
      </c>
      <c r="H4">
        <v>68</v>
      </c>
      <c r="I4" t="str">
        <f>IF($E4&gt;$H4,"Winner","Loser")</f>
        <v>Loser</v>
      </c>
      <c r="J4" t="str">
        <f>IF($E4&gt;$H4,$C4,$F4)</f>
        <v>%%=Tournament.VisitTeamSeed</v>
      </c>
      <c r="K4" t="str">
        <f si="0" t="shared"/>
        <v>Lower</v>
      </c>
    </row>
    <row r="5" spans="1:11" x14ac:dyDescent="0.25">
      <c r="A5">
        <v>2013</v>
      </c>
      <c r="B5" t="s">
        <v>77</v>
      </c>
      <c r="C5">
        <v>4</v>
      </c>
      <c r="D5" t="s">
        <v>3</v>
      </c>
      <c r="E5">
        <v>55</v>
      </c>
      <c r="F5">
        <v>3</v>
      </c>
      <c r="G5" t="s">
        <v>96</v>
      </c>
      <c r="H5">
        <v>39</v>
      </c>
      <c r="I5" t="str">
        <f>IF($E5&gt;$H5,"Winner","Loser")</f>
        <v>Loser</v>
      </c>
      <c r="J5" t="str">
        <f>IF($E5&gt;$H5,$C5,$F5)</f>
        <v>%%=Tournament.VisitTeamSeed</v>
      </c>
      <c r="K5" t="str">
        <f si="0" t="shared"/>
        <v>Lower</v>
      </c>
    </row>
    <row r="6" spans="1:11" x14ac:dyDescent="0.25">
      <c r="A6">
        <v>2013</v>
      </c>
      <c r="B6" t="s">
        <v>77</v>
      </c>
      <c r="C6">
        <v>9</v>
      </c>
      <c r="D6" t="s">
        <v>389</v>
      </c>
      <c r="E6">
        <v>70</v>
      </c>
      <c r="F6">
        <v>2</v>
      </c>
      <c r="G6" t="s">
        <v>390</v>
      </c>
      <c r="H6">
        <v>66</v>
      </c>
      <c r="I6" t="str">
        <f>IF($E6&gt;$H6,"Winner","Loser")</f>
        <v>Loser</v>
      </c>
      <c r="J6" t="str">
        <f>IF($E6&gt;$H6,$C6,$F6)</f>
        <v>%%=Tournament.VisitTeamSeed</v>
      </c>
      <c r="K6" t="str">
        <f si="0" t="shared"/>
        <v>Lower</v>
      </c>
    </row>
    <row r="7" spans="1:11" x14ac:dyDescent="0.25">
      <c r="A7">
        <v>2013</v>
      </c>
      <c r="B7" t="s">
        <v>77</v>
      </c>
      <c r="C7">
        <v>1</v>
      </c>
      <c r="D7" t="s">
        <v>1</v>
      </c>
      <c r="E7">
        <v>85</v>
      </c>
      <c r="F7">
        <v>2</v>
      </c>
      <c r="G7" t="s">
        <v>11</v>
      </c>
      <c r="H7">
        <v>63</v>
      </c>
      <c r="I7" t="str">
        <f>IF($E7&gt;$H7,"Winner","Loser")</f>
        <v>Loser</v>
      </c>
      <c r="J7" t="str">
        <f>IF($E7&gt;$H7,$C7,$F7)</f>
        <v>%%=Tournament.VisitTeamSeed</v>
      </c>
      <c r="K7" t="str">
        <f si="0" t="shared"/>
        <v>Lower</v>
      </c>
    </row>
    <row r="8" spans="1:11" x14ac:dyDescent="0.25">
      <c r="A8">
        <v>2013</v>
      </c>
      <c r="B8" t="s">
        <v>77</v>
      </c>
      <c r="C8">
        <v>4</v>
      </c>
      <c r="D8" t="s">
        <v>10</v>
      </c>
      <c r="E8">
        <v>79</v>
      </c>
      <c r="F8">
        <v>3</v>
      </c>
      <c r="G8" t="s">
        <v>2</v>
      </c>
      <c r="H8">
        <v>59</v>
      </c>
      <c r="I8" t="str">
        <f>IF($E8&gt;$H8,"Winner","Loser")</f>
        <v>Loser</v>
      </c>
      <c r="J8" t="str">
        <f>IF($E8&gt;$H8,$C8,$F8)</f>
        <v>%%=Tournament.VisitTeamSeed</v>
      </c>
      <c r="K8" t="str">
        <f si="0" t="shared"/>
        <v>Lower</v>
      </c>
    </row>
    <row r="9" spans="1:11" x14ac:dyDescent="0.25">
      <c r="A9">
        <v>2013</v>
      </c>
      <c r="B9" t="s">
        <v>78</v>
      </c>
      <c r="C9">
        <v>1</v>
      </c>
      <c r="D9" t="s">
        <v>0</v>
      </c>
      <c r="E9">
        <v>85</v>
      </c>
      <c r="F9">
        <v>4</v>
      </c>
      <c r="G9" t="s">
        <v>10</v>
      </c>
      <c r="H9">
        <v>87</v>
      </c>
      <c r="I9" t="str">
        <f>IF($E9&gt;$H9,"Winner","Loser")</f>
        <v>Loser</v>
      </c>
      <c r="J9" t="str">
        <f>IF($E9&gt;$H9,$C9,$F9)</f>
        <v>%%=Tournament.VisitTeamSeed</v>
      </c>
      <c r="K9" t="str">
        <f si="0" t="shared"/>
        <v>Lower</v>
      </c>
    </row>
    <row r="10" spans="1:11" x14ac:dyDescent="0.25">
      <c r="A10">
        <v>2013</v>
      </c>
      <c r="B10" t="s">
        <v>78</v>
      </c>
      <c r="C10">
        <v>3</v>
      </c>
      <c r="D10" t="s">
        <v>391</v>
      </c>
      <c r="E10">
        <v>61</v>
      </c>
      <c r="F10">
        <v>2</v>
      </c>
      <c r="G10" t="s">
        <v>11</v>
      </c>
      <c r="H10">
        <v>71</v>
      </c>
      <c r="I10" t="str">
        <f>IF($E10&gt;$H10,"Winner","Loser")</f>
        <v>Loser</v>
      </c>
      <c r="J10" t="str">
        <f>IF($E10&gt;$H10,$C10,$F10)</f>
        <v>%%=Tournament.VisitTeamSeed</v>
      </c>
      <c r="K10" t="str">
        <f si="0" t="shared"/>
        <v>Lower</v>
      </c>
    </row>
    <row r="11" spans="1:11" x14ac:dyDescent="0.25">
      <c r="A11">
        <v>2013</v>
      </c>
      <c r="B11" t="s">
        <v>78</v>
      </c>
      <c r="C11">
        <v>1</v>
      </c>
      <c r="D11" t="s">
        <v>1</v>
      </c>
      <c r="E11">
        <v>77</v>
      </c>
      <c r="F11">
        <v>12</v>
      </c>
      <c r="G11" t="s">
        <v>19</v>
      </c>
      <c r="H11">
        <v>69</v>
      </c>
      <c r="I11" t="str">
        <f>IF($E11&gt;$H11,"Winner","Loser")</f>
        <v>Loser</v>
      </c>
      <c r="J11" t="str">
        <f>IF($E11&gt;$H11,$C11,$F11)</f>
        <v>%%=Tournament.VisitTeamSeed</v>
      </c>
      <c r="K11" t="str">
        <f si="0" t="shared"/>
        <v>Lower</v>
      </c>
    </row>
    <row r="12" spans="1:11" x14ac:dyDescent="0.25">
      <c r="A12">
        <v>2013</v>
      </c>
      <c r="B12" t="s">
        <v>78</v>
      </c>
      <c r="C12">
        <v>6</v>
      </c>
      <c r="D12" t="s">
        <v>14</v>
      </c>
      <c r="E12">
        <v>70</v>
      </c>
      <c r="F12">
        <v>2</v>
      </c>
      <c r="G12" t="s">
        <v>390</v>
      </c>
      <c r="H12">
        <v>73</v>
      </c>
      <c r="I12" t="str">
        <f>IF($E12&gt;$H12,"Winner","Loser")</f>
        <v>Loser</v>
      </c>
      <c r="J12" t="str">
        <f>IF($E12&gt;$H12,$C12,$F12)</f>
        <v>%%=Tournament.VisitTeamSeed</v>
      </c>
      <c r="K12" t="str">
        <f si="0" t="shared"/>
        <v>Lower</v>
      </c>
    </row>
    <row r="13" spans="1:11" x14ac:dyDescent="0.25">
      <c r="A13">
        <v>2013</v>
      </c>
      <c r="B13" t="s">
        <v>78</v>
      </c>
      <c r="C13">
        <v>3</v>
      </c>
      <c r="D13" t="s">
        <v>96</v>
      </c>
      <c r="E13">
        <v>71</v>
      </c>
      <c r="F13">
        <v>2</v>
      </c>
      <c r="G13" t="s">
        <v>392</v>
      </c>
      <c r="H13">
        <v>61</v>
      </c>
      <c r="I13" t="str">
        <f>IF($E13&gt;$H13,"Winner","Loser")</f>
        <v>Loser</v>
      </c>
      <c r="J13" t="str">
        <f>IF($E13&gt;$H13,$C13,$F13)</f>
        <v>%%=Tournament.VisitTeamSeed</v>
      </c>
      <c r="K13" t="str">
        <f si="0" t="shared"/>
        <v>Lower</v>
      </c>
    </row>
    <row r="14" spans="1:11" x14ac:dyDescent="0.25">
      <c r="A14">
        <v>2013</v>
      </c>
      <c r="B14" t="s">
        <v>78</v>
      </c>
      <c r="C14">
        <v>9</v>
      </c>
      <c r="D14" t="s">
        <v>389</v>
      </c>
      <c r="E14">
        <v>72</v>
      </c>
      <c r="F14">
        <v>13</v>
      </c>
      <c r="G14" t="s">
        <v>132</v>
      </c>
      <c r="H14">
        <v>58</v>
      </c>
      <c r="I14" t="str">
        <f>IF($E14&gt;$H14,"Winner","Loser")</f>
        <v>Loser</v>
      </c>
      <c r="J14" t="str">
        <f>IF($E14&gt;$H14,$C14,$F14)</f>
        <v>%%=Tournament.VisitTeamSeed</v>
      </c>
      <c r="K14" t="str">
        <f si="0" t="shared"/>
        <v>Lower</v>
      </c>
    </row>
    <row r="15" spans="1:11" x14ac:dyDescent="0.25">
      <c r="A15">
        <v>2013</v>
      </c>
      <c r="B15" t="s">
        <v>78</v>
      </c>
      <c r="C15">
        <v>1</v>
      </c>
      <c r="D15" t="s">
        <v>103</v>
      </c>
      <c r="E15">
        <v>50</v>
      </c>
      <c r="F15">
        <v>4</v>
      </c>
      <c r="G15" t="s">
        <v>3</v>
      </c>
      <c r="H15">
        <v>61</v>
      </c>
      <c r="I15" t="str">
        <f>IF($E15&gt;$H15,"Winner","Loser")</f>
        <v>Loser</v>
      </c>
      <c r="J15" t="str">
        <f>IF($E15&gt;$H15,$C15,$F15)</f>
        <v>%%=Tournament.VisitTeamSeed</v>
      </c>
      <c r="K15" t="str">
        <f si="0" t="shared"/>
        <v>Lower</v>
      </c>
    </row>
    <row r="16" spans="1:11" x14ac:dyDescent="0.25">
      <c r="A16">
        <v>2013</v>
      </c>
      <c r="B16" t="s">
        <v>78</v>
      </c>
      <c r="C16">
        <v>3</v>
      </c>
      <c r="D16" t="s">
        <v>2</v>
      </c>
      <c r="E16">
        <v>62</v>
      </c>
      <c r="F16">
        <v>15</v>
      </c>
      <c r="G16" t="s">
        <v>198</v>
      </c>
      <c r="H16">
        <v>50</v>
      </c>
      <c r="I16" t="str">
        <f>IF($E16&gt;$H16,"Winner","Loser")</f>
        <v>Loser</v>
      </c>
      <c r="J16" t="str">
        <f>IF($E16&gt;$H16,$C16,$F16)</f>
        <v>%%=Tournament.VisitTeamSeed</v>
      </c>
      <c r="K16" t="str">
        <f si="0" t="shared"/>
        <v>Lower</v>
      </c>
    </row>
    <row r="17" spans="1:11" x14ac:dyDescent="0.25">
      <c r="A17">
        <v>2013</v>
      </c>
      <c r="B17" t="s">
        <v>79</v>
      </c>
      <c r="C17">
        <v>6</v>
      </c>
      <c r="D17" t="s">
        <v>12</v>
      </c>
      <c r="E17">
        <v>48</v>
      </c>
      <c r="F17">
        <v>3</v>
      </c>
      <c r="G17" t="s">
        <v>391</v>
      </c>
      <c r="H17">
        <v>70</v>
      </c>
      <c r="I17" t="str">
        <f>IF($E17&gt;$H17,"Winner","Loser")</f>
        <v>Loser</v>
      </c>
      <c r="J17" t="str">
        <f>IF($E17&gt;$H17,$C17,$F17)</f>
        <v>%%=Tournament.VisitTeamSeed</v>
      </c>
      <c r="K17" t="str">
        <f si="0" t="shared"/>
        <v>Lower</v>
      </c>
    </row>
    <row r="18" spans="1:11" x14ac:dyDescent="0.25">
      <c r="A18">
        <v>2013</v>
      </c>
      <c r="B18" t="s">
        <v>79</v>
      </c>
      <c r="C18">
        <v>6</v>
      </c>
      <c r="D18" t="s">
        <v>121</v>
      </c>
      <c r="E18">
        <v>72</v>
      </c>
      <c r="F18">
        <v>3</v>
      </c>
      <c r="G18" t="s">
        <v>96</v>
      </c>
      <c r="H18">
        <v>74</v>
      </c>
      <c r="I18" t="str">
        <f>IF($E18&gt;$H18,"Winner","Loser")</f>
        <v>Loser</v>
      </c>
      <c r="J18" t="str">
        <f>IF($E18&gt;$H18,$C18,$F18)</f>
        <v>%%=Tournament.VisitTeamSeed</v>
      </c>
      <c r="K18" t="str">
        <f si="0" t="shared"/>
        <v>Lower</v>
      </c>
    </row>
    <row r="19" spans="1:11" x14ac:dyDescent="0.25">
      <c r="A19">
        <v>2013</v>
      </c>
      <c r="B19" t="s">
        <v>79</v>
      </c>
      <c r="C19">
        <v>1</v>
      </c>
      <c r="D19" t="s">
        <v>7</v>
      </c>
      <c r="E19">
        <v>70</v>
      </c>
      <c r="F19">
        <v>9</v>
      </c>
      <c r="G19" t="s">
        <v>389</v>
      </c>
      <c r="H19">
        <v>76</v>
      </c>
      <c r="I19" t="str">
        <f>IF($E19&gt;$H19,"Winner","Loser")</f>
        <v>Loser</v>
      </c>
      <c r="J19" t="str">
        <f>IF($E19&gt;$H19,$C19,$F19)</f>
        <v>%%=Tournament.VisitTeamSeed</v>
      </c>
      <c r="K19" t="str">
        <f si="0" t="shared"/>
        <v>Lower</v>
      </c>
    </row>
    <row r="20" spans="1:11" x14ac:dyDescent="0.25">
      <c r="A20">
        <v>2013</v>
      </c>
      <c r="B20" t="s">
        <v>79</v>
      </c>
      <c r="C20">
        <v>12</v>
      </c>
      <c r="D20" t="s">
        <v>19</v>
      </c>
      <c r="E20">
        <v>74</v>
      </c>
      <c r="F20">
        <v>4</v>
      </c>
      <c r="G20" t="s">
        <v>393</v>
      </c>
      <c r="H20">
        <v>57</v>
      </c>
      <c r="I20" t="str">
        <f>IF($E20&gt;$H20,"Winner","Loser")</f>
        <v>Loser</v>
      </c>
      <c r="J20" t="str">
        <f>IF($E20&gt;$H20,$C20,$F20)</f>
        <v>%%=Tournament.VisitTeamSeed</v>
      </c>
      <c r="K20" t="str">
        <f si="0" t="shared"/>
        <v>Lower</v>
      </c>
    </row>
    <row r="21" spans="1:11" x14ac:dyDescent="0.25">
      <c r="A21">
        <v>2013</v>
      </c>
      <c r="B21" t="s">
        <v>79</v>
      </c>
      <c r="C21">
        <v>1</v>
      </c>
      <c r="D21" t="s">
        <v>1</v>
      </c>
      <c r="E21">
        <v>82</v>
      </c>
      <c r="F21">
        <v>8</v>
      </c>
      <c r="G21" t="s">
        <v>394</v>
      </c>
      <c r="H21">
        <v>56</v>
      </c>
      <c r="I21" t="str">
        <f>IF($E21&gt;$H21,"Winner","Loser")</f>
        <v>Loser</v>
      </c>
      <c r="J21" t="str">
        <f>IF($E21&gt;$H21,$C21,$F21)</f>
        <v>%%=Tournament.VisitTeamSeed</v>
      </c>
      <c r="K21" t="str">
        <f si="0" t="shared"/>
        <v>Lower</v>
      </c>
    </row>
    <row r="22" spans="1:11" x14ac:dyDescent="0.25">
      <c r="A22">
        <v>2013</v>
      </c>
      <c r="B22" t="s">
        <v>79</v>
      </c>
      <c r="C22">
        <v>5</v>
      </c>
      <c r="D22" t="s">
        <v>395</v>
      </c>
      <c r="E22">
        <v>53</v>
      </c>
      <c r="F22">
        <v>4</v>
      </c>
      <c r="G22" t="s">
        <v>10</v>
      </c>
      <c r="H22">
        <v>78</v>
      </c>
      <c r="I22" t="str">
        <f>IF($E22&gt;$H22,"Winner","Loser")</f>
        <v>Loser</v>
      </c>
      <c r="J22" t="str">
        <f>IF($E22&gt;$H22,$C22,$F22)</f>
        <v>%%=Tournament.VisitTeamSeed</v>
      </c>
      <c r="K22" t="str">
        <f si="0" t="shared"/>
        <v>Lower</v>
      </c>
    </row>
    <row r="23" spans="1:11" x14ac:dyDescent="0.25">
      <c r="A23">
        <v>2013</v>
      </c>
      <c r="B23" t="s">
        <v>79</v>
      </c>
      <c r="C23">
        <v>6</v>
      </c>
      <c r="D23" t="s">
        <v>14</v>
      </c>
      <c r="E23">
        <v>74</v>
      </c>
      <c r="F23">
        <v>14</v>
      </c>
      <c r="G23" t="s">
        <v>13</v>
      </c>
      <c r="H23">
        <v>51</v>
      </c>
      <c r="I23" t="str">
        <f>IF($E23&gt;$H23,"Winner","Loser")</f>
        <v>Loser</v>
      </c>
      <c r="J23" t="str">
        <f>IF($E23&gt;$H23,$C23,$F23)</f>
        <v>%%=Tournament.VisitTeamSeed</v>
      </c>
      <c r="K23" t="str">
        <f si="0" t="shared"/>
        <v>Lower</v>
      </c>
    </row>
    <row r="24" spans="1:11" x14ac:dyDescent="0.25">
      <c r="A24">
        <v>2013</v>
      </c>
      <c r="B24" t="s">
        <v>79</v>
      </c>
      <c r="C24">
        <v>12</v>
      </c>
      <c r="D24" t="s">
        <v>102</v>
      </c>
      <c r="E24">
        <v>60</v>
      </c>
      <c r="F24">
        <v>4</v>
      </c>
      <c r="G24" t="s">
        <v>3</v>
      </c>
      <c r="H24">
        <v>66</v>
      </c>
      <c r="I24" t="str">
        <f>IF($E24&gt;$H24,"Winner","Loser")</f>
        <v>Loser</v>
      </c>
      <c r="J24" t="str">
        <f>IF($E24&gt;$H24,$C24,$F24)</f>
        <v>%%=Tournament.VisitTeamSeed</v>
      </c>
      <c r="K24" t="str">
        <f si="0" t="shared"/>
        <v>Lower</v>
      </c>
    </row>
    <row r="25" spans="1:11" x14ac:dyDescent="0.25">
      <c r="A25">
        <v>2013</v>
      </c>
      <c r="B25" t="s">
        <v>79</v>
      </c>
      <c r="C25">
        <v>7</v>
      </c>
      <c r="D25" t="s">
        <v>6</v>
      </c>
      <c r="E25">
        <v>50</v>
      </c>
      <c r="F25">
        <v>2</v>
      </c>
      <c r="G25" t="s">
        <v>11</v>
      </c>
      <c r="H25">
        <v>66</v>
      </c>
      <c r="I25" t="str">
        <f>IF($E25&gt;$H25,"Winner","Loser")</f>
        <v>Loser</v>
      </c>
      <c r="J25" t="str">
        <f>IF($E25&gt;$H25,$C25,$F25)</f>
        <v>%%=Tournament.VisitTeamSeed</v>
      </c>
      <c r="K25" t="str">
        <f si="0" t="shared"/>
        <v>Lower</v>
      </c>
    </row>
    <row r="26" spans="1:11" x14ac:dyDescent="0.25">
      <c r="A26">
        <v>2013</v>
      </c>
      <c r="B26" t="s">
        <v>79</v>
      </c>
      <c r="C26">
        <v>12</v>
      </c>
      <c r="D26" t="s">
        <v>118</v>
      </c>
      <c r="E26">
        <v>74</v>
      </c>
      <c r="F26">
        <v>13</v>
      </c>
      <c r="G26" t="s">
        <v>132</v>
      </c>
      <c r="H26">
        <v>76</v>
      </c>
      <c r="I26" t="str">
        <f>IF($E26&gt;$H26,"Winner","Loser")</f>
        <v>Loser</v>
      </c>
      <c r="J26" t="str">
        <f>IF($E26&gt;$H26,$C26,$F26)</f>
        <v>%%=Tournament.VisitTeamSeed</v>
      </c>
      <c r="K26" t="str">
        <f si="0" t="shared"/>
        <v>Lower</v>
      </c>
    </row>
    <row r="27" spans="1:11" x14ac:dyDescent="0.25">
      <c r="A27">
        <v>2013</v>
      </c>
      <c r="B27" t="s">
        <v>79</v>
      </c>
      <c r="C27">
        <v>1</v>
      </c>
      <c r="D27" t="s">
        <v>103</v>
      </c>
      <c r="E27">
        <v>58</v>
      </c>
      <c r="F27">
        <v>9</v>
      </c>
      <c r="G27" t="s">
        <v>181</v>
      </c>
      <c r="H27">
        <v>52</v>
      </c>
      <c r="I27" t="str">
        <f>IF($E27&gt;$H27,"Winner","Loser")</f>
        <v>Loser</v>
      </c>
      <c r="J27" t="str">
        <f>IF($E27&gt;$H27,$C27,$F27)</f>
        <v>%%=Tournament.VisitTeamSeed</v>
      </c>
      <c r="K27" t="str">
        <f si="0" t="shared"/>
        <v>Lower</v>
      </c>
    </row>
    <row r="28" spans="1:11" x14ac:dyDescent="0.25">
      <c r="A28">
        <v>2013</v>
      </c>
      <c r="B28" t="s">
        <v>79</v>
      </c>
      <c r="C28">
        <v>7</v>
      </c>
      <c r="D28" t="s">
        <v>92</v>
      </c>
      <c r="E28">
        <v>59</v>
      </c>
      <c r="F28">
        <v>2</v>
      </c>
      <c r="G28" t="s">
        <v>392</v>
      </c>
      <c r="H28">
        <v>63</v>
      </c>
      <c r="I28" t="str">
        <f>IF($E28&gt;$H28,"Winner","Loser")</f>
        <v>Loser</v>
      </c>
      <c r="J28" t="str">
        <f>IF($E28&gt;$H28,$C28,$F28)</f>
        <v>%%=Tournament.VisitTeamSeed</v>
      </c>
      <c r="K28" t="str">
        <f si="0" t="shared"/>
        <v>Lower</v>
      </c>
    </row>
    <row r="29" spans="1:11" x14ac:dyDescent="0.25">
      <c r="A29">
        <v>2013</v>
      </c>
      <c r="B29" t="s">
        <v>79</v>
      </c>
      <c r="C29">
        <v>7</v>
      </c>
      <c r="D29" t="s">
        <v>396</v>
      </c>
      <c r="E29">
        <v>71</v>
      </c>
      <c r="F29">
        <v>15</v>
      </c>
      <c r="G29" t="s">
        <v>198</v>
      </c>
      <c r="H29">
        <v>81</v>
      </c>
      <c r="I29" t="str">
        <f>IF($E29&gt;$H29,"Winner","Loser")</f>
        <v>Loser</v>
      </c>
      <c r="J29" t="str">
        <f>IF($E29&gt;$H29,$C29,$F29)</f>
        <v>%%=Tournament.VisitTeamSeed</v>
      </c>
      <c r="K29" t="str">
        <f si="0" t="shared"/>
        <v>Lower</v>
      </c>
    </row>
    <row r="30" spans="1:11" x14ac:dyDescent="0.25">
      <c r="A30">
        <v>2013</v>
      </c>
      <c r="B30" t="s">
        <v>79</v>
      </c>
      <c r="C30">
        <v>10</v>
      </c>
      <c r="D30" t="s">
        <v>397</v>
      </c>
      <c r="E30">
        <v>75</v>
      </c>
      <c r="F30">
        <v>2</v>
      </c>
      <c r="G30" t="s">
        <v>390</v>
      </c>
      <c r="H30">
        <v>78</v>
      </c>
      <c r="I30" t="str">
        <f>IF($E30&gt;$H30,"Winner","Loser")</f>
        <v>Loser</v>
      </c>
      <c r="J30" t="str">
        <f>IF($E30&gt;$H30,$C30,$F30)</f>
        <v>%%=Tournament.VisitTeamSeed</v>
      </c>
      <c r="K30" t="str">
        <f si="0" t="shared"/>
        <v>Lower</v>
      </c>
    </row>
    <row r="31" spans="1:11" x14ac:dyDescent="0.25">
      <c r="A31">
        <v>2013</v>
      </c>
      <c r="B31" t="s">
        <v>79</v>
      </c>
      <c r="C31">
        <v>1</v>
      </c>
      <c r="D31" t="s">
        <v>0</v>
      </c>
      <c r="E31">
        <v>70</v>
      </c>
      <c r="F31">
        <v>8</v>
      </c>
      <c r="G31" t="s">
        <v>369</v>
      </c>
      <c r="H31">
        <v>58</v>
      </c>
      <c r="I31" t="str">
        <f>IF($E31&gt;$H31,"Winner","Loser")</f>
        <v>Loser</v>
      </c>
      <c r="J31" t="str">
        <f>IF($E31&gt;$H31,$C31,$F31)</f>
        <v>%%=Tournament.VisitTeamSeed</v>
      </c>
      <c r="K31" t="str">
        <f si="0" t="shared"/>
        <v>Lower</v>
      </c>
    </row>
    <row r="32" spans="1:11" x14ac:dyDescent="0.25">
      <c r="A32">
        <v>2013</v>
      </c>
      <c r="B32" t="s">
        <v>79</v>
      </c>
      <c r="C32">
        <v>11</v>
      </c>
      <c r="D32" t="s">
        <v>93</v>
      </c>
      <c r="E32">
        <v>64</v>
      </c>
      <c r="F32">
        <v>3</v>
      </c>
      <c r="G32" t="s">
        <v>2</v>
      </c>
      <c r="H32">
        <v>78</v>
      </c>
      <c r="I32" t="str">
        <f>IF($E32&gt;$H32,"Winner","Loser")</f>
        <v>Loser</v>
      </c>
      <c r="J32" t="str">
        <f>IF($E32&gt;$H32,$C32,$F32)</f>
        <v>%%=Tournament.VisitTeamSeed</v>
      </c>
      <c r="K32" t="str">
        <f si="0" t="shared"/>
        <v>Lower</v>
      </c>
    </row>
    <row r="33" spans="1:11" x14ac:dyDescent="0.25">
      <c r="A33">
        <v>2013</v>
      </c>
      <c r="B33" t="s">
        <v>80</v>
      </c>
      <c r="C33">
        <v>1</v>
      </c>
      <c r="D33" t="s">
        <v>1</v>
      </c>
      <c r="E33">
        <v>79</v>
      </c>
      <c r="F33">
        <v>16</v>
      </c>
      <c r="G33" t="s">
        <v>356</v>
      </c>
      <c r="H33">
        <v>48</v>
      </c>
      <c r="I33" t="str">
        <f>IF($E33&gt;$H33,"Winner","Loser")</f>
        <v>Loser</v>
      </c>
      <c r="J33" t="str">
        <f>IF($E33&gt;$H33,$C33,$F33)</f>
        <v>%%=Tournament.VisitTeamSeed</v>
      </c>
      <c r="K33" t="str">
        <f si="0" t="shared"/>
        <v>Lower</v>
      </c>
    </row>
    <row r="34" spans="1:11" x14ac:dyDescent="0.25">
      <c r="A34">
        <v>2013</v>
      </c>
      <c r="B34" t="s">
        <v>80</v>
      </c>
      <c r="C34">
        <v>8</v>
      </c>
      <c r="D34" t="s">
        <v>394</v>
      </c>
      <c r="E34">
        <v>84</v>
      </c>
      <c r="F34">
        <v>9</v>
      </c>
      <c r="G34" t="s">
        <v>106</v>
      </c>
      <c r="H34">
        <v>72</v>
      </c>
      <c r="I34" t="str">
        <f>IF($E34&gt;$H34,"Winner","Loser")</f>
        <v>Loser</v>
      </c>
      <c r="J34" t="str">
        <f>IF($E34&gt;$H34,$C34,$F34)</f>
        <v>%%=Tournament.VisitTeamSeed</v>
      </c>
      <c r="K34" t="str">
        <f si="0" t="shared"/>
        <v>Lower</v>
      </c>
    </row>
    <row r="35" spans="1:11" x14ac:dyDescent="0.25">
      <c r="A35">
        <v>2013</v>
      </c>
      <c r="B35" t="s">
        <v>80</v>
      </c>
      <c r="C35">
        <v>5</v>
      </c>
      <c r="D35" t="s">
        <v>398</v>
      </c>
      <c r="E35">
        <v>55</v>
      </c>
      <c r="F35">
        <v>12</v>
      </c>
      <c r="G35" t="s">
        <v>19</v>
      </c>
      <c r="H35">
        <v>68</v>
      </c>
      <c r="I35" t="str">
        <f>IF($E35&gt;$H35,"Winner","Loser")</f>
        <v>Loser</v>
      </c>
      <c r="J35" t="str">
        <f>IF($E35&gt;$H35,$C35,$F35)</f>
        <v>%%=Tournament.VisitTeamSeed</v>
      </c>
      <c r="K35" t="str">
        <f si="0" t="shared"/>
        <v>Lower</v>
      </c>
    </row>
    <row r="36" spans="1:11" x14ac:dyDescent="0.25">
      <c r="A36">
        <v>2013</v>
      </c>
      <c r="B36" t="s">
        <v>80</v>
      </c>
      <c r="C36">
        <v>4</v>
      </c>
      <c r="D36" t="s">
        <v>393</v>
      </c>
      <c r="E36">
        <v>64</v>
      </c>
      <c r="F36">
        <v>13</v>
      </c>
      <c r="G36" t="s">
        <v>399</v>
      </c>
      <c r="H36">
        <v>44</v>
      </c>
      <c r="I36" t="str">
        <f>IF($E36&gt;$H36,"Winner","Loser")</f>
        <v>Loser</v>
      </c>
      <c r="J36" t="str">
        <f>IF($E36&gt;$H36,$C36,$F36)</f>
        <v>%%=Tournament.VisitTeamSeed</v>
      </c>
      <c r="K36" t="str">
        <f si="0" t="shared"/>
        <v>Lower</v>
      </c>
    </row>
    <row r="37" spans="1:11" x14ac:dyDescent="0.25">
      <c r="A37">
        <v>2013</v>
      </c>
      <c r="B37" t="s">
        <v>80</v>
      </c>
      <c r="C37">
        <v>6</v>
      </c>
      <c r="D37" t="s">
        <v>12</v>
      </c>
      <c r="E37">
        <v>54</v>
      </c>
      <c r="F37">
        <v>11</v>
      </c>
      <c r="G37" t="s">
        <v>400</v>
      </c>
      <c r="H37">
        <v>52</v>
      </c>
      <c r="I37" t="str">
        <f>IF($E37&gt;$H37,"Winner","Loser")</f>
        <v>Loser</v>
      </c>
      <c r="J37" t="str">
        <f>IF($E37&gt;$H37,$C37,$F37)</f>
        <v>%%=Tournament.VisitTeamSeed</v>
      </c>
      <c r="K37" t="str">
        <f si="0" t="shared"/>
        <v>Lower</v>
      </c>
    </row>
    <row r="38" spans="1:11" x14ac:dyDescent="0.25">
      <c r="A38">
        <v>2013</v>
      </c>
      <c r="B38" t="s">
        <v>80</v>
      </c>
      <c r="C38">
        <v>3</v>
      </c>
      <c r="D38" t="s">
        <v>391</v>
      </c>
      <c r="E38">
        <v>65</v>
      </c>
      <c r="F38">
        <v>14</v>
      </c>
      <c r="G38" t="s">
        <v>183</v>
      </c>
      <c r="H38">
        <v>54</v>
      </c>
      <c r="I38" t="str">
        <f>IF($E38&gt;$H38,"Winner","Loser")</f>
        <v>Loser</v>
      </c>
      <c r="J38" t="str">
        <f>IF($E38&gt;$H38,$C38,$F38)</f>
        <v>%%=Tournament.VisitTeamSeed</v>
      </c>
      <c r="K38" t="str">
        <f si="0" t="shared"/>
        <v>Lower</v>
      </c>
    </row>
    <row r="39" spans="1:11" x14ac:dyDescent="0.25">
      <c r="A39">
        <v>2013</v>
      </c>
      <c r="B39" t="s">
        <v>80</v>
      </c>
      <c r="C39">
        <v>1</v>
      </c>
      <c r="D39" t="s">
        <v>0</v>
      </c>
      <c r="E39">
        <v>64</v>
      </c>
      <c r="F39">
        <v>16</v>
      </c>
      <c r="G39" t="s">
        <v>197</v>
      </c>
      <c r="H39">
        <v>57</v>
      </c>
      <c r="I39" t="str">
        <f>IF($E39&gt;$H39,"Winner","Loser")</f>
        <v>Loser</v>
      </c>
      <c r="J39" t="str">
        <f>IF($E39&gt;$H39,$C39,$F39)</f>
        <v>%%=Tournament.VisitTeamSeed</v>
      </c>
      <c r="K39" t="str">
        <f si="0" t="shared"/>
        <v>Lower</v>
      </c>
    </row>
    <row r="40" spans="1:11" x14ac:dyDescent="0.25">
      <c r="A40">
        <v>2013</v>
      </c>
      <c r="B40" t="s">
        <v>80</v>
      </c>
      <c r="C40">
        <v>7</v>
      </c>
      <c r="D40" t="s">
        <v>6</v>
      </c>
      <c r="E40">
        <v>67</v>
      </c>
      <c r="F40">
        <v>10</v>
      </c>
      <c r="G40" t="s">
        <v>5</v>
      </c>
      <c r="H40">
        <v>63</v>
      </c>
      <c r="I40" t="str">
        <f>IF($E40&gt;$H40,"Winner","Loser")</f>
        <v>Loser</v>
      </c>
      <c r="J40" t="str">
        <f>IF($E40&gt;$H40,$C40,$F40)</f>
        <v>%%=Tournament.VisitTeamSeed</v>
      </c>
      <c r="K40" t="str">
        <f si="0" t="shared"/>
        <v>Lower</v>
      </c>
    </row>
    <row r="41" spans="1:11" x14ac:dyDescent="0.25">
      <c r="A41">
        <v>2013</v>
      </c>
      <c r="B41" t="s">
        <v>80</v>
      </c>
      <c r="C41">
        <v>2</v>
      </c>
      <c r="D41" t="s">
        <v>11</v>
      </c>
      <c r="E41">
        <v>73</v>
      </c>
      <c r="F41">
        <v>15</v>
      </c>
      <c r="G41" t="s">
        <v>401</v>
      </c>
      <c r="H41">
        <v>61</v>
      </c>
      <c r="I41" t="str">
        <f>IF($E41&gt;$H41,"Winner","Loser")</f>
        <v>Loser</v>
      </c>
      <c r="J41" t="str">
        <f>IF($E41&gt;$H41,$C41,$F41)</f>
        <v>%%=Tournament.VisitTeamSeed</v>
      </c>
      <c r="K41" t="str">
        <f si="0" t="shared"/>
        <v>Lower</v>
      </c>
    </row>
    <row r="42" spans="1:11" x14ac:dyDescent="0.25">
      <c r="A42">
        <v>2013</v>
      </c>
      <c r="B42" t="s">
        <v>80</v>
      </c>
      <c r="C42">
        <v>8</v>
      </c>
      <c r="D42" t="s">
        <v>369</v>
      </c>
      <c r="E42">
        <v>78</v>
      </c>
      <c r="F42">
        <v>9</v>
      </c>
      <c r="G42" t="s">
        <v>17</v>
      </c>
      <c r="H42">
        <v>71</v>
      </c>
      <c r="I42" t="str">
        <f>IF($E42&gt;$H42,"Winner","Loser")</f>
        <v>Loser</v>
      </c>
      <c r="J42" t="str">
        <f>IF($E42&gt;$H42,$C42,$F42)</f>
        <v>%%=Tournament.VisitTeamSeed</v>
      </c>
      <c r="K42" t="str">
        <f si="0" t="shared"/>
        <v>Lower</v>
      </c>
    </row>
    <row r="43" spans="1:11" x14ac:dyDescent="0.25">
      <c r="A43">
        <v>2013</v>
      </c>
      <c r="B43" t="s">
        <v>80</v>
      </c>
      <c r="C43">
        <v>5</v>
      </c>
      <c r="D43" t="s">
        <v>395</v>
      </c>
      <c r="E43">
        <v>88</v>
      </c>
      <c r="F43">
        <v>12</v>
      </c>
      <c r="G43" t="s">
        <v>155</v>
      </c>
      <c r="H43">
        <v>42</v>
      </c>
      <c r="I43" t="str">
        <f>IF($E43&gt;$H43,"Winner","Loser")</f>
        <v>Loser</v>
      </c>
      <c r="J43" t="str">
        <f>IF($E43&gt;$H43,$C43,$F43)</f>
        <v>%%=Tournament.VisitTeamSeed</v>
      </c>
      <c r="K43" t="str">
        <f si="0" t="shared"/>
        <v>Lower</v>
      </c>
    </row>
    <row r="44" spans="1:11" x14ac:dyDescent="0.25">
      <c r="A44">
        <v>2013</v>
      </c>
      <c r="B44" t="s">
        <v>80</v>
      </c>
      <c r="C44">
        <v>4</v>
      </c>
      <c r="D44" t="s">
        <v>10</v>
      </c>
      <c r="E44">
        <v>71</v>
      </c>
      <c r="F44">
        <v>13</v>
      </c>
      <c r="G44" t="s">
        <v>402</v>
      </c>
      <c r="H44">
        <v>56</v>
      </c>
      <c r="I44" t="str">
        <f>IF($E44&gt;$H44,"Winner","Loser")</f>
        <v>Loser</v>
      </c>
      <c r="J44" t="str">
        <f>IF($E44&gt;$H44,$C44,$F44)</f>
        <v>%%=Tournament.VisitTeamSeed</v>
      </c>
      <c r="K44" t="str">
        <f si="0" t="shared"/>
        <v>Lower</v>
      </c>
    </row>
    <row r="45" spans="1:11" x14ac:dyDescent="0.25">
      <c r="A45">
        <v>2013</v>
      </c>
      <c r="B45" t="s">
        <v>80</v>
      </c>
      <c r="C45">
        <v>6</v>
      </c>
      <c r="D45" t="s">
        <v>15</v>
      </c>
      <c r="E45">
        <v>63</v>
      </c>
      <c r="F45">
        <v>11</v>
      </c>
      <c r="G45" t="s">
        <v>93</v>
      </c>
      <c r="H45">
        <v>83</v>
      </c>
      <c r="I45" t="str">
        <f>IF($E45&gt;$H45,"Winner","Loser")</f>
        <v>Loser</v>
      </c>
      <c r="J45" t="str">
        <f>IF($E45&gt;$H45,$C45,$F45)</f>
        <v>%%=Tournament.VisitTeamSeed</v>
      </c>
      <c r="K45" t="str">
        <f si="0" t="shared"/>
        <v>Lower</v>
      </c>
    </row>
    <row r="46" spans="1:11" x14ac:dyDescent="0.25">
      <c r="A46">
        <v>2013</v>
      </c>
      <c r="B46" t="s">
        <v>80</v>
      </c>
      <c r="C46">
        <v>3</v>
      </c>
      <c r="D46" t="s">
        <v>2</v>
      </c>
      <c r="E46">
        <v>79</v>
      </c>
      <c r="F46">
        <v>14</v>
      </c>
      <c r="G46" t="s">
        <v>403</v>
      </c>
      <c r="H46">
        <v>47</v>
      </c>
      <c r="I46" t="str">
        <f>IF($E46&gt;$H46,"Winner","Loser")</f>
        <v>Loser</v>
      </c>
      <c r="J46" t="str">
        <f>IF($E46&gt;$H46,$C46,$F46)</f>
        <v>%%=Tournament.VisitTeamSeed</v>
      </c>
      <c r="K46" t="str">
        <f si="0" t="shared"/>
        <v>Lower</v>
      </c>
    </row>
    <row r="47" spans="1:11" x14ac:dyDescent="0.25">
      <c r="A47">
        <v>2013</v>
      </c>
      <c r="B47" t="s">
        <v>80</v>
      </c>
      <c r="C47">
        <v>7</v>
      </c>
      <c r="D47" t="s">
        <v>396</v>
      </c>
      <c r="E47">
        <v>70</v>
      </c>
      <c r="F47">
        <v>10</v>
      </c>
      <c r="G47" t="s">
        <v>18</v>
      </c>
      <c r="H47">
        <v>55</v>
      </c>
      <c r="I47" t="str">
        <f>IF($E47&gt;$H47,"Winner","Loser")</f>
        <v>Loser</v>
      </c>
      <c r="J47" t="str">
        <f>IF($E47&gt;$H47,$C47,$F47)</f>
        <v>%%=Tournament.VisitTeamSeed</v>
      </c>
      <c r="K47" t="str">
        <f si="0" t="shared"/>
        <v>Lower</v>
      </c>
    </row>
    <row r="48" spans="1:11" x14ac:dyDescent="0.25">
      <c r="A48">
        <v>2013</v>
      </c>
      <c r="B48" t="s">
        <v>80</v>
      </c>
      <c r="C48">
        <v>2</v>
      </c>
      <c r="D48" t="s">
        <v>91</v>
      </c>
      <c r="E48">
        <v>68</v>
      </c>
      <c r="F48">
        <v>15</v>
      </c>
      <c r="G48" t="s">
        <v>198</v>
      </c>
      <c r="H48">
        <v>78</v>
      </c>
      <c r="I48" t="str">
        <f>IF($E48&gt;$H48,"Winner","Loser")</f>
        <v>Loser</v>
      </c>
      <c r="J48" t="str">
        <f>IF($E48&gt;$H48,$C48,$F48)</f>
        <v>%%=Tournament.VisitTeamSeed</v>
      </c>
      <c r="K48" t="str">
        <f si="0" t="shared"/>
        <v>Lower</v>
      </c>
    </row>
    <row r="49" spans="1:11" x14ac:dyDescent="0.25">
      <c r="A49">
        <v>2013</v>
      </c>
      <c r="B49" t="s">
        <v>80</v>
      </c>
      <c r="C49">
        <v>1</v>
      </c>
      <c r="D49" t="s">
        <v>7</v>
      </c>
      <c r="E49">
        <v>64</v>
      </c>
      <c r="F49">
        <v>16</v>
      </c>
      <c r="G49" t="s">
        <v>218</v>
      </c>
      <c r="H49">
        <v>58</v>
      </c>
      <c r="I49" t="str">
        <f>IF($E49&gt;$H49,"Winner","Loser")</f>
        <v>Loser</v>
      </c>
      <c r="J49" t="str">
        <f>IF($E49&gt;$H49,$C49,$F49)</f>
        <v>%%=Tournament.VisitTeamSeed</v>
      </c>
      <c r="K49" t="str">
        <f si="0" t="shared"/>
        <v>Lower</v>
      </c>
    </row>
    <row r="50" spans="1:11" x14ac:dyDescent="0.25">
      <c r="A50">
        <v>2013</v>
      </c>
      <c r="B50" t="s">
        <v>80</v>
      </c>
      <c r="C50">
        <v>1</v>
      </c>
      <c r="D50" t="s">
        <v>103</v>
      </c>
      <c r="E50">
        <v>83</v>
      </c>
      <c r="F50">
        <v>16</v>
      </c>
      <c r="G50" t="s">
        <v>282</v>
      </c>
      <c r="H50">
        <v>62</v>
      </c>
      <c r="I50" t="str">
        <f>IF($E50&gt;$H50,"Winner","Loser")</f>
        <v>Loser</v>
      </c>
      <c r="J50" t="str">
        <f>IF($E50&gt;$H50,$C50,$F50)</f>
        <v>%%=Tournament.VisitTeamSeed</v>
      </c>
      <c r="K50" t="str">
        <f si="0" t="shared"/>
        <v>Lower</v>
      </c>
    </row>
    <row r="51" spans="1:11" x14ac:dyDescent="0.25">
      <c r="A51">
        <v>2013</v>
      </c>
      <c r="B51" t="s">
        <v>80</v>
      </c>
      <c r="C51">
        <v>8</v>
      </c>
      <c r="D51" t="s">
        <v>16</v>
      </c>
      <c r="E51">
        <v>55</v>
      </c>
      <c r="F51">
        <v>9</v>
      </c>
      <c r="G51" t="s">
        <v>389</v>
      </c>
      <c r="H51">
        <v>73</v>
      </c>
      <c r="I51" t="str">
        <f>IF($E51&gt;$H51,"Winner","Loser")</f>
        <v>Loser</v>
      </c>
      <c r="J51" t="str">
        <f>IF($E51&gt;$H51,$C51,$F51)</f>
        <v>%%=Tournament.VisitTeamSeed</v>
      </c>
      <c r="K51" t="str">
        <f si="0" t="shared"/>
        <v>Lower</v>
      </c>
    </row>
    <row r="52" spans="1:11" x14ac:dyDescent="0.25">
      <c r="A52">
        <v>2013</v>
      </c>
      <c r="B52" t="s">
        <v>80</v>
      </c>
      <c r="C52">
        <v>8</v>
      </c>
      <c r="D52" t="s">
        <v>404</v>
      </c>
      <c r="E52">
        <v>72</v>
      </c>
      <c r="F52">
        <v>9</v>
      </c>
      <c r="G52" t="s">
        <v>181</v>
      </c>
      <c r="H52">
        <v>76</v>
      </c>
      <c r="I52" t="str">
        <f>IF($E52&gt;$H52,"Winner","Loser")</f>
        <v>Loser</v>
      </c>
      <c r="J52" t="str">
        <f>IF($E52&gt;$H52,$C52,$F52)</f>
        <v>%%=Tournament.VisitTeamSeed</v>
      </c>
      <c r="K52" t="str">
        <f si="0" t="shared"/>
        <v>Lower</v>
      </c>
    </row>
    <row r="53" spans="1:11" x14ac:dyDescent="0.25">
      <c r="A53">
        <v>2013</v>
      </c>
      <c r="B53" t="s">
        <v>80</v>
      </c>
      <c r="C53">
        <v>5</v>
      </c>
      <c r="D53" t="s">
        <v>4</v>
      </c>
      <c r="E53">
        <v>46</v>
      </c>
      <c r="F53">
        <v>12</v>
      </c>
      <c r="G53" t="s">
        <v>118</v>
      </c>
      <c r="H53">
        <v>57</v>
      </c>
      <c r="I53" t="str">
        <f>IF($E53&gt;$H53,"Winner","Loser")</f>
        <v>Loser</v>
      </c>
      <c r="J53" t="str">
        <f>IF($E53&gt;$H53,$C53,$F53)</f>
        <v>%%=Tournament.VisitTeamSeed</v>
      </c>
      <c r="K53" t="str">
        <f si="0" t="shared"/>
        <v>Lower</v>
      </c>
    </row>
    <row r="54" spans="1:11" x14ac:dyDescent="0.25">
      <c r="A54">
        <v>2013</v>
      </c>
      <c r="B54" t="s">
        <v>80</v>
      </c>
      <c r="C54">
        <v>5</v>
      </c>
      <c r="D54" t="s">
        <v>117</v>
      </c>
      <c r="E54">
        <v>61</v>
      </c>
      <c r="F54">
        <v>12</v>
      </c>
      <c r="G54" t="s">
        <v>102</v>
      </c>
      <c r="H54">
        <v>64</v>
      </c>
      <c r="I54" t="str">
        <f>IF($E54&gt;$H54,"Winner","Loser")</f>
        <v>Loser</v>
      </c>
      <c r="J54" t="str">
        <f>IF($E54&gt;$H54,$C54,$F54)</f>
        <v>%%=Tournament.VisitTeamSeed</v>
      </c>
      <c r="K54" t="str">
        <f si="0" t="shared"/>
        <v>Lower</v>
      </c>
    </row>
    <row r="55" spans="1:11" x14ac:dyDescent="0.25">
      <c r="A55">
        <v>2013</v>
      </c>
      <c r="B55" t="s">
        <v>80</v>
      </c>
      <c r="C55">
        <v>4</v>
      </c>
      <c r="D55" t="s">
        <v>405</v>
      </c>
      <c r="E55">
        <v>61</v>
      </c>
      <c r="F55">
        <v>13</v>
      </c>
      <c r="G55" t="s">
        <v>132</v>
      </c>
      <c r="H55">
        <v>63</v>
      </c>
      <c r="I55" t="str">
        <f>IF($E55&gt;$H55,"Winner","Loser")</f>
        <v>Loser</v>
      </c>
      <c r="J55" t="str">
        <f>IF($E55&gt;$H55,$C55,$F55)</f>
        <v>%%=Tournament.VisitTeamSeed</v>
      </c>
      <c r="K55" t="str">
        <f si="0" t="shared"/>
        <v>Lower</v>
      </c>
    </row>
    <row r="56" spans="1:11" x14ac:dyDescent="0.25">
      <c r="A56">
        <v>2013</v>
      </c>
      <c r="B56" t="s">
        <v>80</v>
      </c>
      <c r="C56">
        <v>4</v>
      </c>
      <c r="D56" t="s">
        <v>3</v>
      </c>
      <c r="E56">
        <v>81</v>
      </c>
      <c r="F56">
        <v>13</v>
      </c>
      <c r="G56" t="s">
        <v>227</v>
      </c>
      <c r="H56">
        <v>34</v>
      </c>
      <c r="I56" t="str">
        <f>IF($E56&gt;$H56,"Winner","Loser")</f>
        <v>Loser</v>
      </c>
      <c r="J56" t="str">
        <f>IF($E56&gt;$H56,$C56,$F56)</f>
        <v>%%=Tournament.VisitTeamSeed</v>
      </c>
      <c r="K56" t="str">
        <f si="0" t="shared"/>
        <v>Lower</v>
      </c>
    </row>
    <row r="57" spans="1:11" x14ac:dyDescent="0.25">
      <c r="A57">
        <v>2013</v>
      </c>
      <c r="B57" t="s">
        <v>80</v>
      </c>
      <c r="C57">
        <v>6</v>
      </c>
      <c r="D57" t="s">
        <v>121</v>
      </c>
      <c r="E57">
        <v>68</v>
      </c>
      <c r="F57">
        <v>11</v>
      </c>
      <c r="G57" t="s">
        <v>172</v>
      </c>
      <c r="H57">
        <v>56</v>
      </c>
      <c r="I57" t="str">
        <f>IF($E57&gt;$H57,"Winner","Loser")</f>
        <v>Loser</v>
      </c>
      <c r="J57" t="str">
        <f>IF($E57&gt;$H57,$C57,$F57)</f>
        <v>%%=Tournament.VisitTeamSeed</v>
      </c>
      <c r="K57" t="str">
        <f si="0" t="shared"/>
        <v>Lower</v>
      </c>
    </row>
    <row r="58" spans="1:11" x14ac:dyDescent="0.25">
      <c r="A58">
        <v>2013</v>
      </c>
      <c r="B58" t="s">
        <v>80</v>
      </c>
      <c r="C58">
        <v>3</v>
      </c>
      <c r="D58" t="s">
        <v>96</v>
      </c>
      <c r="E58">
        <v>59</v>
      </c>
      <c r="F58">
        <v>14</v>
      </c>
      <c r="G58" t="s">
        <v>141</v>
      </c>
      <c r="H58">
        <v>58</v>
      </c>
      <c r="I58" t="str">
        <f>IF($E58&gt;$H58,"Winner","Loser")</f>
        <v>Loser</v>
      </c>
      <c r="J58" t="str">
        <f>IF($E58&gt;$H58,$C58,$F58)</f>
        <v>%%=Tournament.VisitTeamSeed</v>
      </c>
      <c r="K58" t="str">
        <f si="0" t="shared"/>
        <v>Lower</v>
      </c>
    </row>
    <row r="59" spans="1:11" x14ac:dyDescent="0.25">
      <c r="A59">
        <v>2013</v>
      </c>
      <c r="B59" t="s">
        <v>80</v>
      </c>
      <c r="C59">
        <v>7</v>
      </c>
      <c r="D59" t="s">
        <v>92</v>
      </c>
      <c r="E59">
        <v>57</v>
      </c>
      <c r="F59">
        <v>10</v>
      </c>
      <c r="G59" t="s">
        <v>8</v>
      </c>
      <c r="H59">
        <v>49</v>
      </c>
      <c r="I59" t="str">
        <f>IF($E59&gt;$H59,"Winner","Loser")</f>
        <v>Loser</v>
      </c>
      <c r="J59" t="str">
        <f>IF($E59&gt;$H59,$C59,$F59)</f>
        <v>%%=Tournament.VisitTeamSeed</v>
      </c>
      <c r="K59" t="str">
        <f si="0" t="shared"/>
        <v>Lower</v>
      </c>
    </row>
    <row r="60" spans="1:11" x14ac:dyDescent="0.25">
      <c r="A60">
        <v>2013</v>
      </c>
      <c r="B60" t="s">
        <v>80</v>
      </c>
      <c r="C60">
        <v>6</v>
      </c>
      <c r="D60" t="s">
        <v>14</v>
      </c>
      <c r="E60">
        <v>81</v>
      </c>
      <c r="F60">
        <v>11</v>
      </c>
      <c r="G60" t="s">
        <v>134</v>
      </c>
      <c r="H60">
        <v>64</v>
      </c>
      <c r="I60" t="str">
        <f>IF($E60&gt;$H60,"Winner","Loser")</f>
        <v>Loser</v>
      </c>
      <c r="J60" t="str">
        <f>IF($E60&gt;$H60,$C60,$F60)</f>
        <v>%%=Tournament.VisitTeamSeed</v>
      </c>
      <c r="K60" t="str">
        <f si="0" t="shared"/>
        <v>Lower</v>
      </c>
    </row>
    <row r="61" spans="1:11" x14ac:dyDescent="0.25">
      <c r="A61">
        <v>2013</v>
      </c>
      <c r="B61" t="s">
        <v>80</v>
      </c>
      <c r="C61">
        <v>2</v>
      </c>
      <c r="D61" t="s">
        <v>392</v>
      </c>
      <c r="E61">
        <v>78</v>
      </c>
      <c r="F61">
        <v>15</v>
      </c>
      <c r="G61" t="s">
        <v>180</v>
      </c>
      <c r="H61">
        <v>49</v>
      </c>
      <c r="I61" t="str">
        <f>IF($E61&gt;$H61,"Winner","Loser")</f>
        <v>Loser</v>
      </c>
      <c r="J61" t="str">
        <f>IF($E61&gt;$H61,$C61,$F61)</f>
        <v>%%=Tournament.VisitTeamSeed</v>
      </c>
      <c r="K61" t="str">
        <f si="0" t="shared"/>
        <v>Lower</v>
      </c>
    </row>
    <row r="62" spans="1:11" x14ac:dyDescent="0.25">
      <c r="A62">
        <v>2013</v>
      </c>
      <c r="B62" t="s">
        <v>80</v>
      </c>
      <c r="C62">
        <v>3</v>
      </c>
      <c r="D62" t="s">
        <v>9</v>
      </c>
      <c r="E62">
        <v>62</v>
      </c>
      <c r="F62">
        <v>14</v>
      </c>
      <c r="G62" t="s">
        <v>13</v>
      </c>
      <c r="H62">
        <v>68</v>
      </c>
      <c r="I62" t="str">
        <f>IF($E62&gt;$H62,"Winner","Loser")</f>
        <v>Loser</v>
      </c>
      <c r="J62" t="str">
        <f>IF($E62&gt;$H62,$C62,$F62)</f>
        <v>%%=Tournament.VisitTeamSeed</v>
      </c>
      <c r="K62" t="str">
        <f si="0" t="shared"/>
        <v>Lower</v>
      </c>
    </row>
    <row r="63" spans="1:11" x14ac:dyDescent="0.25">
      <c r="A63">
        <v>2013</v>
      </c>
      <c r="B63" t="s">
        <v>80</v>
      </c>
      <c r="C63">
        <v>7</v>
      </c>
      <c r="D63" t="s">
        <v>127</v>
      </c>
      <c r="E63">
        <v>58</v>
      </c>
      <c r="F63">
        <v>10</v>
      </c>
      <c r="G63" t="s">
        <v>397</v>
      </c>
      <c r="H63">
        <v>76</v>
      </c>
      <c r="I63" t="str">
        <f>IF($E63&gt;$H63,"Winner","Loser")</f>
        <v>Loser</v>
      </c>
      <c r="J63" t="str">
        <f>IF($E63&gt;$H63,$C63,$F63)</f>
        <v>%%=Tournament.VisitTeamSeed</v>
      </c>
      <c r="K63" t="str">
        <f si="0" t="shared"/>
        <v>Lower</v>
      </c>
    </row>
    <row r="64" spans="1:11" x14ac:dyDescent="0.25">
      <c r="A64">
        <v>2013</v>
      </c>
      <c r="B64" t="s">
        <v>80</v>
      </c>
      <c r="C64">
        <v>2</v>
      </c>
      <c r="D64" t="s">
        <v>390</v>
      </c>
      <c r="E64">
        <v>95</v>
      </c>
      <c r="F64">
        <v>15</v>
      </c>
      <c r="G64" t="s">
        <v>105</v>
      </c>
      <c r="H64">
        <v>70</v>
      </c>
      <c r="I64" t="str">
        <f>IF($E64&gt;$H64,"Winner","Loser")</f>
        <v>Loser</v>
      </c>
      <c r="J64" t="str">
        <f>IF($E64&gt;$H64,$C64,$F64)</f>
        <v>%%=Tournament.VisitTeamSeed</v>
      </c>
      <c r="K64" t="str">
        <f si="0" t="shared"/>
        <v>Lower</v>
      </c>
    </row>
    <row r="65" spans="1:11" x14ac:dyDescent="0.25">
      <c r="A65">
        <v>2013</v>
      </c>
      <c r="B65" t="s">
        <v>81</v>
      </c>
      <c r="C65">
        <v>16</v>
      </c>
      <c r="D65" t="s">
        <v>356</v>
      </c>
      <c r="E65">
        <v>73</v>
      </c>
      <c r="F65">
        <v>16</v>
      </c>
      <c r="G65" t="s">
        <v>304</v>
      </c>
      <c r="H65">
        <v>72</v>
      </c>
      <c r="I65" t="str">
        <f>IF($E65&gt;$H65,"Winner","Loser")</f>
        <v>Loser</v>
      </c>
      <c r="J65" t="str">
        <f>IF($E65&gt;$H65,$C65,$F65)</f>
        <v>%%=Tournament.VisitTeamSeed</v>
      </c>
      <c r="K65" t="str">
        <f si="0" t="shared"/>
        <v>Lower</v>
      </c>
    </row>
    <row r="66" spans="1:11" x14ac:dyDescent="0.25">
      <c r="A66">
        <v>2013</v>
      </c>
      <c r="B66" t="s">
        <v>81</v>
      </c>
      <c r="C66">
        <v>11</v>
      </c>
      <c r="D66" t="s">
        <v>406</v>
      </c>
      <c r="E66">
        <v>54</v>
      </c>
      <c r="F66">
        <v>11</v>
      </c>
      <c r="G66" t="s">
        <v>400</v>
      </c>
      <c r="H66">
        <v>67</v>
      </c>
      <c r="I66" t="str">
        <f>IF($E66&gt;$H66,"Winner","Loser")</f>
        <v>Loser</v>
      </c>
      <c r="J66" t="str">
        <f>IF($E66&gt;$H66,$C66,$F66)</f>
        <v>%%=Tournament.VisitTeamSeed</v>
      </c>
      <c r="K66" t="str">
        <f si="0" t="shared"/>
        <v>Lower</v>
      </c>
    </row>
    <row r="67" spans="1:11" x14ac:dyDescent="0.25">
      <c r="A67">
        <v>2013</v>
      </c>
      <c r="B67" t="s">
        <v>81</v>
      </c>
      <c r="C67">
        <v>16</v>
      </c>
      <c r="D67" t="s">
        <v>407</v>
      </c>
      <c r="E67">
        <v>55</v>
      </c>
      <c r="F67">
        <v>16</v>
      </c>
      <c r="G67" t="s">
        <v>282</v>
      </c>
      <c r="H67">
        <v>68</v>
      </c>
      <c r="I67" t="str">
        <f>IF($E67&gt;$H67,"Winner","Loser")</f>
        <v>Loser</v>
      </c>
      <c r="J67" t="str">
        <f>IF($E67&gt;$H67,$C67,$F67)</f>
        <v>%%=Tournament.VisitTeamSeed</v>
      </c>
      <c r="K67" t="str">
        <f si="0" t="shared"/>
        <v>Lower</v>
      </c>
    </row>
    <row r="68" spans="1:11" x14ac:dyDescent="0.25">
      <c r="A68">
        <v>2013</v>
      </c>
      <c r="B68" t="s">
        <v>81</v>
      </c>
      <c r="C68">
        <v>13</v>
      </c>
      <c r="D68" t="s">
        <v>408</v>
      </c>
      <c r="E68">
        <v>71</v>
      </c>
      <c r="F68">
        <v>13</v>
      </c>
      <c r="G68" t="s">
        <v>132</v>
      </c>
      <c r="H68">
        <v>80</v>
      </c>
      <c r="I68" t="str">
        <f>IF($E68&gt;$H68,"Winner","Loser")</f>
        <v>Loser</v>
      </c>
      <c r="J68" t="str">
        <f>IF($E68&gt;$H68,$C68,$F68)</f>
        <v>%%=Tournament.VisitTeamSeed</v>
      </c>
      <c r="K68" t="str">
        <f si="0" t="shared"/>
        <v>Lower</v>
      </c>
    </row>
    <row r="69" spans="1:11" x14ac:dyDescent="0.25">
      <c r="A69">
        <v>2012</v>
      </c>
      <c r="B69" t="s">
        <v>74</v>
      </c>
      <c r="C69">
        <v>1</v>
      </c>
      <c r="D69" t="s">
        <v>53</v>
      </c>
      <c r="E69">
        <v>67</v>
      </c>
      <c r="F69">
        <v>2</v>
      </c>
      <c r="G69" t="s">
        <v>0</v>
      </c>
      <c r="H69">
        <v>59</v>
      </c>
      <c r="I69" t="str">
        <f>IF($E69&gt;$H69,"Winner","Loser")</f>
        <v>Loser</v>
      </c>
      <c r="J69" t="str">
        <f>IF($E69&gt;$H69,$C69,$F69)</f>
        <v>%%=Tournament.VisitTeamSeed</v>
      </c>
      <c r="K69" t="str">
        <f si="0" t="shared"/>
        <v>Lower</v>
      </c>
    </row>
    <row r="70" spans="1:11" x14ac:dyDescent="0.25">
      <c r="A70">
        <v>2012</v>
      </c>
      <c r="B70" t="s">
        <v>76</v>
      </c>
      <c r="C70">
        <v>1</v>
      </c>
      <c r="D70" t="s">
        <v>53</v>
      </c>
      <c r="E70">
        <v>69</v>
      </c>
      <c r="F70">
        <v>4</v>
      </c>
      <c r="G70" t="s">
        <v>1</v>
      </c>
      <c r="H70">
        <v>61</v>
      </c>
      <c r="I70" t="str">
        <f>IF($E70&gt;$H70,"Winner","Loser")</f>
        <v>Loser</v>
      </c>
      <c r="J70" t="str">
        <f>IF($E70&gt;$H70,$C70,$F70)</f>
        <v>%%=Tournament.VisitTeamSeed</v>
      </c>
      <c r="K70" t="str">
        <f si="0" t="shared"/>
        <v>Lower</v>
      </c>
    </row>
    <row r="71" spans="1:11" x14ac:dyDescent="0.25">
      <c r="A71">
        <v>2012</v>
      </c>
      <c r="B71" t="s">
        <v>76</v>
      </c>
      <c r="C71">
        <v>2</v>
      </c>
      <c r="D71" t="s">
        <v>390</v>
      </c>
      <c r="E71">
        <v>62</v>
      </c>
      <c r="F71">
        <v>2</v>
      </c>
      <c r="G71" t="s">
        <v>0</v>
      </c>
      <c r="H71">
        <v>64</v>
      </c>
      <c r="I71" t="str">
        <f>IF($E71&gt;$H71,"Winner","Loser")</f>
        <v>Loser</v>
      </c>
      <c r="J71" t="str">
        <f>IF($E71&gt;$H71,$C71,$F71)</f>
        <v>%%=Tournament.VisitTeamSeed</v>
      </c>
      <c r="K71" t="str">
        <f si="0" t="shared"/>
        <v>Lower</v>
      </c>
    </row>
    <row r="72" spans="1:11" x14ac:dyDescent="0.25">
      <c r="A72">
        <v>2012</v>
      </c>
      <c r="B72" t="s">
        <v>77</v>
      </c>
      <c r="C72">
        <v>1</v>
      </c>
      <c r="D72" t="s">
        <v>53</v>
      </c>
      <c r="E72">
        <v>82</v>
      </c>
      <c r="F72">
        <v>3</v>
      </c>
      <c r="G72" t="s">
        <v>62</v>
      </c>
      <c r="H72">
        <v>70</v>
      </c>
      <c r="I72" t="str">
        <f>IF($E72&gt;$H72,"Winner","Loser")</f>
        <v>Loser</v>
      </c>
      <c r="J72" t="str">
        <f>IF($E72&gt;$H72,$C72,$F72)</f>
        <v>%%=Tournament.VisitTeamSeed</v>
      </c>
      <c r="K72" t="str">
        <f si="0" t="shared"/>
        <v>Lower</v>
      </c>
    </row>
    <row r="73" spans="1:11" x14ac:dyDescent="0.25">
      <c r="A73">
        <v>2012</v>
      </c>
      <c r="B73" t="s">
        <v>77</v>
      </c>
      <c r="C73">
        <v>1</v>
      </c>
      <c r="D73" t="s">
        <v>369</v>
      </c>
      <c r="E73">
        <v>67</v>
      </c>
      <c r="F73">
        <v>2</v>
      </c>
      <c r="G73" t="s">
        <v>0</v>
      </c>
      <c r="H73">
        <v>80</v>
      </c>
      <c r="I73" t="str">
        <f>IF($E73&gt;$H73,"Winner","Loser")</f>
        <v>Loser</v>
      </c>
      <c r="J73" t="str">
        <f>IF($E73&gt;$H73,$C73,$F73)</f>
        <v>%%=Tournament.VisitTeamSeed</v>
      </c>
      <c r="K73" t="str">
        <f si="0" t="shared"/>
        <v>Lower</v>
      </c>
    </row>
    <row r="74" spans="1:11" x14ac:dyDescent="0.25">
      <c r="A74">
        <v>2012</v>
      </c>
      <c r="B74" t="s">
        <v>77</v>
      </c>
      <c r="C74">
        <v>4</v>
      </c>
      <c r="D74" t="s">
        <v>1</v>
      </c>
      <c r="E74">
        <v>72</v>
      </c>
      <c r="F74">
        <v>7</v>
      </c>
      <c r="G74" t="s">
        <v>2</v>
      </c>
      <c r="H74">
        <v>68</v>
      </c>
      <c r="I74" t="str">
        <f>IF($E74&gt;$H74,"Winner","Loser")</f>
        <v>Loser</v>
      </c>
      <c r="J74" t="str">
        <f>IF($E74&gt;$H74,$C74,$F74)</f>
        <v>%%=Tournament.VisitTeamSeed</v>
      </c>
      <c r="K74" t="str">
        <f si="0" t="shared"/>
        <v>Lower</v>
      </c>
    </row>
    <row r="75" spans="1:11" x14ac:dyDescent="0.25">
      <c r="A75">
        <v>2012</v>
      </c>
      <c r="B75" t="s">
        <v>77</v>
      </c>
      <c r="C75">
        <v>1</v>
      </c>
      <c r="D75" t="s">
        <v>3</v>
      </c>
      <c r="E75">
        <v>70</v>
      </c>
      <c r="F75">
        <v>2</v>
      </c>
      <c r="G75" t="s">
        <v>390</v>
      </c>
      <c r="H75">
        <v>77</v>
      </c>
      <c r="I75" t="str">
        <f>IF($E75&gt;$H75,"Winner","Loser")</f>
        <v>Loser</v>
      </c>
      <c r="J75" t="str">
        <f>IF($E75&gt;$H75,$C75,$F75)</f>
        <v>%%=Tournament.VisitTeamSeed</v>
      </c>
      <c r="K75" t="str">
        <f si="0" t="shared"/>
        <v>Lower</v>
      </c>
    </row>
    <row r="76" spans="1:11" x14ac:dyDescent="0.25">
      <c r="A76">
        <v>2012</v>
      </c>
      <c r="B76" t="s">
        <v>78</v>
      </c>
      <c r="C76">
        <v>3</v>
      </c>
      <c r="D76" t="s">
        <v>62</v>
      </c>
      <c r="E76">
        <v>75</v>
      </c>
      <c r="F76">
        <v>10</v>
      </c>
      <c r="G76" t="s">
        <v>374</v>
      </c>
      <c r="H76">
        <v>70</v>
      </c>
      <c r="I76" t="str">
        <f>IF($E76&gt;$H76,"Winner","Loser")</f>
        <v>Loser</v>
      </c>
      <c r="J76" t="str">
        <f>IF($E76&gt;$H76,$C76,$F76)</f>
        <v>%%=Tournament.VisitTeamSeed</v>
      </c>
      <c r="K76" t="str">
        <f si="0" t="shared"/>
        <v>Lower</v>
      </c>
    </row>
    <row r="77" spans="1:11" x14ac:dyDescent="0.25">
      <c r="A77">
        <v>2012</v>
      </c>
      <c r="B77" t="s">
        <v>78</v>
      </c>
      <c r="C77">
        <v>1</v>
      </c>
      <c r="D77" t="s">
        <v>369</v>
      </c>
      <c r="E77">
        <v>73</v>
      </c>
      <c r="F77">
        <v>13</v>
      </c>
      <c r="G77" t="s">
        <v>142</v>
      </c>
      <c r="H77">
        <v>65</v>
      </c>
      <c r="I77" t="str">
        <f>IF($E77&gt;$H77,"Winner","Loser")</f>
        <v>Loser</v>
      </c>
      <c r="J77" t="str">
        <f>IF($E77&gt;$H77,$C77,$F77)</f>
        <v>%%=Tournament.VisitTeamSeed</v>
      </c>
      <c r="K77" t="str">
        <f si="0" t="shared"/>
        <v>Lower</v>
      </c>
    </row>
    <row r="78" spans="1:11" x14ac:dyDescent="0.25">
      <c r="A78">
        <v>2012</v>
      </c>
      <c r="B78" t="s">
        <v>78</v>
      </c>
      <c r="C78">
        <v>1</v>
      </c>
      <c r="D78" t="s">
        <v>53</v>
      </c>
      <c r="E78">
        <v>102</v>
      </c>
      <c r="F78">
        <v>4</v>
      </c>
      <c r="G78" t="s">
        <v>103</v>
      </c>
      <c r="H78">
        <v>90</v>
      </c>
      <c r="I78" t="str">
        <f>IF($E78&gt;$H78,"Winner","Loser")</f>
        <v>Loser</v>
      </c>
      <c r="J78" t="str">
        <f>IF($E78&gt;$H78,$C78,$F78)</f>
        <v>%%=Tournament.VisitTeamSeed</v>
      </c>
      <c r="K78" t="str">
        <f si="0" t="shared"/>
        <v>Lower</v>
      </c>
    </row>
    <row r="79" spans="1:11" x14ac:dyDescent="0.25">
      <c r="A79">
        <v>2012</v>
      </c>
      <c r="B79" t="s">
        <v>78</v>
      </c>
      <c r="C79">
        <v>11</v>
      </c>
      <c r="D79" t="s">
        <v>404</v>
      </c>
      <c r="E79">
        <v>57</v>
      </c>
      <c r="F79">
        <v>2</v>
      </c>
      <c r="G79" t="s">
        <v>0</v>
      </c>
      <c r="H79">
        <v>60</v>
      </c>
      <c r="I79" t="str">
        <f>IF($E79&gt;$H79,"Winner","Loser")</f>
        <v>Loser</v>
      </c>
      <c r="J79" t="str">
        <f>IF($E79&gt;$H79,$C79,$F79)</f>
        <v>%%=Tournament.VisitTeamSeed</v>
      </c>
      <c r="K79" t="str">
        <f si="0" t="shared"/>
        <v>Lower</v>
      </c>
    </row>
    <row r="80" spans="1:11" x14ac:dyDescent="0.25">
      <c r="A80">
        <v>2012</v>
      </c>
      <c r="B80" t="s">
        <v>78</v>
      </c>
      <c r="C80">
        <v>1</v>
      </c>
      <c r="D80" t="s">
        <v>3</v>
      </c>
      <c r="E80">
        <v>64</v>
      </c>
      <c r="F80">
        <v>4</v>
      </c>
      <c r="G80" t="s">
        <v>4</v>
      </c>
      <c r="H80">
        <v>63</v>
      </c>
      <c r="I80" t="str">
        <f>IF($E80&gt;$H80,"Winner","Loser")</f>
        <v>Loser</v>
      </c>
      <c r="J80" t="str">
        <f>IF($E80&gt;$H80,$C80,$F80)</f>
        <v>%%=Tournament.VisitTeamSeed</v>
      </c>
      <c r="K80" t="str">
        <f si="0" t="shared"/>
        <v>Lower</v>
      </c>
    </row>
    <row r="81" spans="1:11" x14ac:dyDescent="0.25">
      <c r="A81">
        <v>2012</v>
      </c>
      <c r="B81" t="s">
        <v>78</v>
      </c>
      <c r="C81">
        <v>1</v>
      </c>
      <c r="D81" t="s">
        <v>391</v>
      </c>
      <c r="E81">
        <v>44</v>
      </c>
      <c r="F81">
        <v>4</v>
      </c>
      <c r="G81" t="s">
        <v>1</v>
      </c>
      <c r="H81">
        <v>57</v>
      </c>
      <c r="I81" t="str">
        <f>IF($E81&gt;$H81,"Winner","Loser")</f>
        <v>Loser</v>
      </c>
      <c r="J81" t="str">
        <f>IF($E81&gt;$H81,$C81,$F81)</f>
        <v>%%=Tournament.VisitTeamSeed</v>
      </c>
      <c r="K81" t="str">
        <f si="0" t="shared"/>
        <v>Lower</v>
      </c>
    </row>
    <row r="82" spans="1:11" x14ac:dyDescent="0.25">
      <c r="A82">
        <v>2012</v>
      </c>
      <c r="B82" t="s">
        <v>78</v>
      </c>
      <c r="C82">
        <v>6</v>
      </c>
      <c r="D82" t="s">
        <v>5</v>
      </c>
      <c r="E82">
        <v>66</v>
      </c>
      <c r="F82">
        <v>2</v>
      </c>
      <c r="G82" t="s">
        <v>390</v>
      </c>
      <c r="H82">
        <v>81</v>
      </c>
      <c r="I82" t="str">
        <f>IF($E82&gt;$H82,"Winner","Loser")</f>
        <v>Loser</v>
      </c>
      <c r="J82" t="str">
        <f>IF($E82&gt;$H82,$C82,$F82)</f>
        <v>%%=Tournament.VisitTeamSeed</v>
      </c>
      <c r="K82" t="str">
        <f si="0" t="shared"/>
        <v>Lower</v>
      </c>
    </row>
    <row r="83" spans="1:11" x14ac:dyDescent="0.25">
      <c r="A83">
        <v>2012</v>
      </c>
      <c r="B83" t="s">
        <v>78</v>
      </c>
      <c r="C83">
        <v>3</v>
      </c>
      <c r="D83" t="s">
        <v>96</v>
      </c>
      <c r="E83">
        <v>58</v>
      </c>
      <c r="F83">
        <v>7</v>
      </c>
      <c r="G83" t="s">
        <v>2</v>
      </c>
      <c r="H83">
        <v>68</v>
      </c>
      <c r="I83" t="str">
        <f>IF($E83&gt;$H83,"Winner","Loser")</f>
        <v>Loser</v>
      </c>
      <c r="J83" t="str">
        <f>IF($E83&gt;$H83,$C83,$F83)</f>
        <v>%%=Tournament.VisitTeamSeed</v>
      </c>
      <c r="K83" t="str">
        <f si="0" t="shared"/>
        <v>Lower</v>
      </c>
    </row>
    <row r="84" spans="1:11" x14ac:dyDescent="0.25">
      <c r="A84">
        <v>2012</v>
      </c>
      <c r="B84" t="s">
        <v>79</v>
      </c>
      <c r="C84">
        <v>11</v>
      </c>
      <c r="D84" t="s">
        <v>404</v>
      </c>
      <c r="E84">
        <v>66</v>
      </c>
      <c r="F84">
        <v>3</v>
      </c>
      <c r="G84" t="s">
        <v>91</v>
      </c>
      <c r="H84">
        <v>63</v>
      </c>
      <c r="I84" t="str">
        <f>IF($E84&gt;$H84,"Winner","Loser")</f>
        <v>Loser</v>
      </c>
      <c r="J84" t="str">
        <f>IF($E84&gt;$H84,$C84,$F84)</f>
        <v>%%=Tournament.VisitTeamSeed</v>
      </c>
      <c r="K84" t="str">
        <f si="0" t="shared"/>
        <v>Lower</v>
      </c>
    </row>
    <row r="85" spans="1:11" x14ac:dyDescent="0.25">
      <c r="A85">
        <v>2012</v>
      </c>
      <c r="B85" t="s">
        <v>79</v>
      </c>
      <c r="C85">
        <v>1</v>
      </c>
      <c r="D85" t="s">
        <v>391</v>
      </c>
      <c r="E85">
        <v>65</v>
      </c>
      <c r="F85">
        <v>9</v>
      </c>
      <c r="G85" t="s">
        <v>393</v>
      </c>
      <c r="H85">
        <v>61</v>
      </c>
      <c r="I85" t="str">
        <f>IF($E85&gt;$H85,"Winner","Loser")</f>
        <v>Loser</v>
      </c>
      <c r="J85" t="str">
        <f>IF($E85&gt;$H85,$C85,$F85)</f>
        <v>%%=Tournament.VisitTeamSeed</v>
      </c>
      <c r="K85" t="str">
        <f si="0" t="shared"/>
        <v>Lower</v>
      </c>
    </row>
    <row r="86" spans="1:11" x14ac:dyDescent="0.25">
      <c r="A86">
        <v>2012</v>
      </c>
      <c r="B86" t="s">
        <v>79</v>
      </c>
      <c r="C86">
        <v>1</v>
      </c>
      <c r="D86" t="s">
        <v>369</v>
      </c>
      <c r="E86">
        <v>87</v>
      </c>
      <c r="F86">
        <v>8</v>
      </c>
      <c r="G86" t="s">
        <v>6</v>
      </c>
      <c r="H86">
        <v>73</v>
      </c>
      <c r="I86" t="str">
        <f>IF($E86&gt;$H86,"Winner","Loser")</f>
        <v>Loser</v>
      </c>
      <c r="J86" t="str">
        <f>IF($E86&gt;$H86,$C86,$F86)</f>
        <v>%%=Tournament.VisitTeamSeed</v>
      </c>
      <c r="K86" t="str">
        <f si="0" t="shared"/>
        <v>Lower</v>
      </c>
    </row>
    <row r="87" spans="1:11" x14ac:dyDescent="0.25">
      <c r="A87">
        <v>2012</v>
      </c>
      <c r="B87" t="s">
        <v>79</v>
      </c>
      <c r="C87">
        <v>7</v>
      </c>
      <c r="D87" t="s">
        <v>2</v>
      </c>
      <c r="E87">
        <v>84</v>
      </c>
      <c r="F87">
        <v>15</v>
      </c>
      <c r="G87" t="s">
        <v>410</v>
      </c>
      <c r="H87">
        <v>50</v>
      </c>
      <c r="I87" t="str">
        <f>IF($E87&gt;$H87,"Winner","Loser")</f>
        <v>Loser</v>
      </c>
      <c r="J87" t="str">
        <f>IF($E87&gt;$H87,$C87,$F87)</f>
        <v>%%=Tournament.VisitTeamSeed</v>
      </c>
      <c r="K87" t="str">
        <f si="0" t="shared"/>
        <v>Lower</v>
      </c>
    </row>
    <row r="88" spans="1:11" x14ac:dyDescent="0.25">
      <c r="A88">
        <v>2012</v>
      </c>
      <c r="B88" t="s">
        <v>79</v>
      </c>
      <c r="C88">
        <v>12</v>
      </c>
      <c r="D88" t="s">
        <v>213</v>
      </c>
      <c r="E88">
        <v>56</v>
      </c>
      <c r="F88">
        <v>13</v>
      </c>
      <c r="G88" t="s">
        <v>142</v>
      </c>
      <c r="H88">
        <v>62</v>
      </c>
      <c r="I88" t="str">
        <f>IF($E88&gt;$H88,"Winner","Loser")</f>
        <v>Loser</v>
      </c>
      <c r="J88" t="str">
        <f>IF($E88&gt;$H88,$C88,$F88)</f>
        <v>%%=Tournament.VisitTeamSeed</v>
      </c>
      <c r="K88" t="str">
        <f si="0" t="shared"/>
        <v>Lower</v>
      </c>
    </row>
    <row r="89" spans="1:11" x14ac:dyDescent="0.25">
      <c r="A89">
        <v>2012</v>
      </c>
      <c r="B89" t="s">
        <v>79</v>
      </c>
      <c r="C89">
        <v>10</v>
      </c>
      <c r="D89" t="s">
        <v>128</v>
      </c>
      <c r="E89">
        <v>60</v>
      </c>
      <c r="F89">
        <v>2</v>
      </c>
      <c r="G89" t="s">
        <v>0</v>
      </c>
      <c r="H89">
        <v>63</v>
      </c>
      <c r="I89" t="str">
        <f>IF($E89&gt;$H89,"Winner","Loser")</f>
        <v>Loser</v>
      </c>
      <c r="J89" t="str">
        <f>IF($E89&gt;$H89,$C89,$F89)</f>
        <v>%%=Tournament.VisitTeamSeed</v>
      </c>
      <c r="K89" t="str">
        <f si="0" t="shared"/>
        <v>Lower</v>
      </c>
    </row>
    <row r="90" spans="1:11" x14ac:dyDescent="0.25">
      <c r="A90">
        <v>2012</v>
      </c>
      <c r="B90" t="s">
        <v>79</v>
      </c>
      <c r="C90">
        <v>6</v>
      </c>
      <c r="D90" t="s">
        <v>5</v>
      </c>
      <c r="E90">
        <v>62</v>
      </c>
      <c r="F90">
        <v>3</v>
      </c>
      <c r="G90" t="s">
        <v>411</v>
      </c>
      <c r="H90">
        <v>56</v>
      </c>
      <c r="I90" t="str">
        <f>IF($E90&gt;$H90,"Winner","Loser")</f>
        <v>Loser</v>
      </c>
      <c r="J90" t="str">
        <f>IF($E90&gt;$H90,$C90,$F90)</f>
        <v>%%=Tournament.VisitTeamSeed</v>
      </c>
      <c r="K90" t="str">
        <f si="0" t="shared"/>
        <v>Lower</v>
      </c>
    </row>
    <row r="91" spans="1:11" x14ac:dyDescent="0.25">
      <c r="A91">
        <v>2012</v>
      </c>
      <c r="B91" t="s">
        <v>79</v>
      </c>
      <c r="C91">
        <v>10</v>
      </c>
      <c r="D91" t="s">
        <v>374</v>
      </c>
      <c r="E91">
        <v>70</v>
      </c>
      <c r="F91">
        <v>15</v>
      </c>
      <c r="G91" t="s">
        <v>268</v>
      </c>
      <c r="H91">
        <v>58</v>
      </c>
      <c r="I91" t="str">
        <f>IF($E91&gt;$H91,"Winner","Loser")</f>
        <v>Loser</v>
      </c>
      <c r="J91" t="str">
        <f>IF($E91&gt;$H91,$C91,$F91)</f>
        <v>%%=Tournament.VisitTeamSeed</v>
      </c>
      <c r="K91" t="str">
        <f si="0" t="shared"/>
        <v>Lower</v>
      </c>
    </row>
    <row r="92" spans="1:11" x14ac:dyDescent="0.25">
      <c r="A92">
        <v>2012</v>
      </c>
      <c r="B92" t="s">
        <v>79</v>
      </c>
      <c r="C92">
        <v>1</v>
      </c>
      <c r="D92" t="s">
        <v>3</v>
      </c>
      <c r="E92">
        <v>75</v>
      </c>
      <c r="F92">
        <v>8</v>
      </c>
      <c r="G92" t="s">
        <v>405</v>
      </c>
      <c r="H92">
        <v>59</v>
      </c>
      <c r="I92" t="str">
        <f>IF($E92&gt;$H92,"Winner","Loser")</f>
        <v>Loser</v>
      </c>
      <c r="J92" t="str">
        <f>IF($E92&gt;$H92,$C92,$F92)</f>
        <v>%%=Tournament.VisitTeamSeed</v>
      </c>
      <c r="K92" t="str">
        <f si="0" t="shared"/>
        <v>Lower</v>
      </c>
    </row>
    <row r="93" spans="1:11" x14ac:dyDescent="0.25">
      <c r="A93">
        <v>2012</v>
      </c>
      <c r="B93" t="s">
        <v>79</v>
      </c>
      <c r="C93">
        <v>7</v>
      </c>
      <c r="D93" t="s">
        <v>7</v>
      </c>
      <c r="E93">
        <v>66</v>
      </c>
      <c r="F93">
        <v>2</v>
      </c>
      <c r="G93" t="s">
        <v>390</v>
      </c>
      <c r="H93">
        <v>73</v>
      </c>
      <c r="I93" t="str">
        <f>IF($E93&gt;$H93,"Winner","Loser")</f>
        <v>Loser</v>
      </c>
      <c r="J93" t="str">
        <f>IF($E93&gt;$H93,$C93,$F93)</f>
        <v>%%=Tournament.VisitTeamSeed</v>
      </c>
      <c r="K93" t="str">
        <f si="0" t="shared"/>
        <v>Lower</v>
      </c>
    </row>
    <row r="94" spans="1:11" x14ac:dyDescent="0.25">
      <c r="A94">
        <v>2012</v>
      </c>
      <c r="B94" t="s">
        <v>79</v>
      </c>
      <c r="C94">
        <v>6</v>
      </c>
      <c r="D94" t="s">
        <v>178</v>
      </c>
      <c r="E94">
        <v>53</v>
      </c>
      <c r="F94">
        <v>3</v>
      </c>
      <c r="G94" t="s">
        <v>96</v>
      </c>
      <c r="H94">
        <v>62</v>
      </c>
      <c r="I94" t="str">
        <f>IF($E94&gt;$H94,"Winner","Loser")</f>
        <v>Loser</v>
      </c>
      <c r="J94" t="str">
        <f>IF($E94&gt;$H94,$C94,$F94)</f>
        <v>%%=Tournament.VisitTeamSeed</v>
      </c>
      <c r="K94" t="str">
        <f si="0" t="shared"/>
        <v>Lower</v>
      </c>
    </row>
    <row r="95" spans="1:11" x14ac:dyDescent="0.25">
      <c r="A95">
        <v>2012</v>
      </c>
      <c r="B95" t="s">
        <v>79</v>
      </c>
      <c r="C95">
        <v>5</v>
      </c>
      <c r="D95" t="s">
        <v>143</v>
      </c>
      <c r="E95">
        <v>57</v>
      </c>
      <c r="F95">
        <v>4</v>
      </c>
      <c r="G95" t="s">
        <v>4</v>
      </c>
      <c r="H95">
        <v>60</v>
      </c>
      <c r="I95" t="str">
        <f>IF($E95&gt;$H95,"Winner","Loser")</f>
        <v>Loser</v>
      </c>
      <c r="J95" t="str">
        <f>IF($E95&gt;$H95,$C95,$F95)</f>
        <v>%%=Tournament.VisitTeamSeed</v>
      </c>
      <c r="K95" t="str">
        <f si="0" t="shared"/>
        <v>Lower</v>
      </c>
    </row>
    <row r="96" spans="1:11" x14ac:dyDescent="0.25">
      <c r="A96">
        <v>2012</v>
      </c>
      <c r="B96" t="s">
        <v>79</v>
      </c>
      <c r="C96">
        <v>12</v>
      </c>
      <c r="D96" t="s">
        <v>395</v>
      </c>
      <c r="E96">
        <v>61</v>
      </c>
      <c r="F96">
        <v>4</v>
      </c>
      <c r="G96" t="s">
        <v>103</v>
      </c>
      <c r="H96">
        <v>63</v>
      </c>
      <c r="I96" t="str">
        <f>IF($E96&gt;$H96,"Winner","Loser")</f>
        <v>Loser</v>
      </c>
      <c r="J96" t="str">
        <f>IF($E96&gt;$H96,$C96,$F96)</f>
        <v>%%=Tournament.VisitTeamSeed</v>
      </c>
      <c r="K96" t="str">
        <f si="0" t="shared"/>
        <v>Lower</v>
      </c>
    </row>
    <row r="97" spans="1:11" x14ac:dyDescent="0.25">
      <c r="A97">
        <v>2012</v>
      </c>
      <c r="B97" t="s">
        <v>79</v>
      </c>
      <c r="C97">
        <v>1</v>
      </c>
      <c r="D97" t="s">
        <v>53</v>
      </c>
      <c r="E97">
        <v>87</v>
      </c>
      <c r="F97">
        <v>8</v>
      </c>
      <c r="G97" t="s">
        <v>397</v>
      </c>
      <c r="H97">
        <v>71</v>
      </c>
      <c r="I97" t="str">
        <f>IF($E97&gt;$H97,"Winner","Loser")</f>
        <v>Loser</v>
      </c>
      <c r="J97" t="str">
        <f>IF($E97&gt;$H97,$C97,$F97)</f>
        <v>%%=Tournament.VisitTeamSeed</v>
      </c>
      <c r="K97" t="str">
        <f si="0" t="shared"/>
        <v>Lower</v>
      </c>
    </row>
    <row r="98" spans="1:11" x14ac:dyDescent="0.25">
      <c r="A98">
        <v>2012</v>
      </c>
      <c r="B98" t="s">
        <v>79</v>
      </c>
      <c r="C98">
        <v>11</v>
      </c>
      <c r="D98" t="s">
        <v>8</v>
      </c>
      <c r="E98">
        <v>63</v>
      </c>
      <c r="F98">
        <v>3</v>
      </c>
      <c r="G98" t="s">
        <v>62</v>
      </c>
      <c r="H98">
        <v>80</v>
      </c>
      <c r="I98" t="str">
        <f>IF($E98&gt;$H98,"Winner","Loser")</f>
        <v>Loser</v>
      </c>
      <c r="J98" t="str">
        <f>IF($E98&gt;$H98,$C98,$F98)</f>
        <v>%%=Tournament.VisitTeamSeed</v>
      </c>
      <c r="K98" t="str">
        <f si="0" t="shared"/>
        <v>Lower</v>
      </c>
    </row>
    <row r="99" spans="1:11" x14ac:dyDescent="0.25">
      <c r="A99">
        <v>2012</v>
      </c>
      <c r="B99" t="s">
        <v>79</v>
      </c>
      <c r="C99">
        <v>5</v>
      </c>
      <c r="D99" t="s">
        <v>9</v>
      </c>
      <c r="E99">
        <v>56</v>
      </c>
      <c r="F99">
        <v>4</v>
      </c>
      <c r="G99" t="s">
        <v>1</v>
      </c>
      <c r="H99">
        <v>59</v>
      </c>
      <c r="I99" t="str">
        <f>IF($E99&gt;$H99,"Winner","Loser")</f>
        <v>Loser</v>
      </c>
      <c r="J99" t="str">
        <f>IF($E99&gt;$H99,$C99,$F99)</f>
        <v>%%=Tournament.VisitTeamSeed</v>
      </c>
      <c r="K99" t="str">
        <f si="0" t="shared"/>
        <v>Lower</v>
      </c>
    </row>
    <row r="100" spans="1:11" x14ac:dyDescent="0.25">
      <c r="A100">
        <v>2012</v>
      </c>
      <c r="B100" t="s">
        <v>80</v>
      </c>
      <c r="C100">
        <v>6</v>
      </c>
      <c r="D100" t="s">
        <v>5</v>
      </c>
      <c r="E100">
        <v>65</v>
      </c>
      <c r="F100">
        <v>11</v>
      </c>
      <c r="G100" t="s">
        <v>57</v>
      </c>
      <c r="H100">
        <v>59</v>
      </c>
      <c r="I100" t="str">
        <f>IF($E100&gt;$H100,"Winner","Loser")</f>
        <v>Loser</v>
      </c>
      <c r="J100" t="str">
        <f>IF($E100&gt;$H100,$C100,$F100)</f>
        <v>%%=Tournament.VisitTeamSeed</v>
      </c>
      <c r="K100" t="str">
        <f si="0" t="shared"/>
        <v>Lower</v>
      </c>
    </row>
    <row r="101" spans="1:11" x14ac:dyDescent="0.25">
      <c r="A101">
        <v>2012</v>
      </c>
      <c r="B101" t="s">
        <v>80</v>
      </c>
      <c r="C101">
        <v>8</v>
      </c>
      <c r="D101" t="s">
        <v>6</v>
      </c>
      <c r="E101">
        <v>58</v>
      </c>
      <c r="F101">
        <v>9</v>
      </c>
      <c r="G101" t="s">
        <v>125</v>
      </c>
      <c r="H101">
        <v>57</v>
      </c>
      <c r="I101" t="str">
        <f>IF($E101&gt;$H101,"Winner","Loser")</f>
        <v>Loser</v>
      </c>
      <c r="J101" t="str">
        <f>IF($E101&gt;$H101,$C101,$F101)</f>
        <v>%%=Tournament.VisitTeamSeed</v>
      </c>
      <c r="K101" t="str">
        <f si="0" t="shared"/>
        <v>Lower</v>
      </c>
    </row>
    <row r="102" spans="1:11" x14ac:dyDescent="0.25">
      <c r="A102">
        <v>2012</v>
      </c>
      <c r="B102" t="s">
        <v>80</v>
      </c>
      <c r="C102">
        <v>6</v>
      </c>
      <c r="D102" t="s">
        <v>396</v>
      </c>
      <c r="E102">
        <v>65</v>
      </c>
      <c r="F102">
        <v>11</v>
      </c>
      <c r="G102" t="s">
        <v>404</v>
      </c>
      <c r="H102">
        <v>79</v>
      </c>
      <c r="I102" t="str">
        <f>IF($E102&gt;$H102,"Winner","Loser")</f>
        <v>Loser</v>
      </c>
      <c r="J102" t="str">
        <f>IF($E102&gt;$H102,$C102,$F102)</f>
        <v>%%=Tournament.VisitTeamSeed</v>
      </c>
      <c r="K102" t="str">
        <f si="0" t="shared"/>
        <v>Lower</v>
      </c>
    </row>
    <row r="103" spans="1:11" x14ac:dyDescent="0.25">
      <c r="A103">
        <v>2012</v>
      </c>
      <c r="B103" t="s">
        <v>80</v>
      </c>
      <c r="C103">
        <v>7</v>
      </c>
      <c r="D103" t="s">
        <v>2</v>
      </c>
      <c r="E103">
        <v>71</v>
      </c>
      <c r="F103">
        <v>10</v>
      </c>
      <c r="G103" t="s">
        <v>68</v>
      </c>
      <c r="H103">
        <v>45</v>
      </c>
      <c r="I103" t="str">
        <f>IF($E103&gt;$H103,"Winner","Loser")</f>
        <v>Loser</v>
      </c>
      <c r="J103" t="str">
        <f>IF($E103&gt;$H103,$C103,$F103)</f>
        <v>%%=Tournament.VisitTeamSeed</v>
      </c>
      <c r="K103" t="str">
        <f si="0" t="shared"/>
        <v>Lower</v>
      </c>
    </row>
    <row r="104" spans="1:11" x14ac:dyDescent="0.25">
      <c r="A104">
        <v>2012</v>
      </c>
      <c r="B104" t="s">
        <v>80</v>
      </c>
      <c r="C104">
        <v>3</v>
      </c>
      <c r="D104" t="s">
        <v>411</v>
      </c>
      <c r="E104">
        <v>66</v>
      </c>
      <c r="F104">
        <v>14</v>
      </c>
      <c r="G104" t="s">
        <v>116</v>
      </c>
      <c r="H104">
        <v>63</v>
      </c>
      <c r="I104" t="str">
        <f>IF($E104&gt;$H104,"Winner","Loser")</f>
        <v>Loser</v>
      </c>
      <c r="J104" t="str">
        <f>IF($E104&gt;$H104,$C104,$F104)</f>
        <v>%%=Tournament.VisitTeamSeed</v>
      </c>
      <c r="K104" t="str">
        <f si="0" t="shared"/>
        <v>Lower</v>
      </c>
    </row>
    <row r="105" spans="1:11" x14ac:dyDescent="0.25">
      <c r="A105">
        <v>2012</v>
      </c>
      <c r="B105" t="s">
        <v>80</v>
      </c>
      <c r="C105">
        <v>3</v>
      </c>
      <c r="D105" t="s">
        <v>91</v>
      </c>
      <c r="E105">
        <v>74</v>
      </c>
      <c r="F105">
        <v>14</v>
      </c>
      <c r="G105" t="s">
        <v>134</v>
      </c>
      <c r="H105">
        <v>59</v>
      </c>
      <c r="I105" t="str">
        <f>IF($E105&gt;$H105,"Winner","Loser")</f>
        <v>Loser</v>
      </c>
      <c r="J105" t="str">
        <f>IF($E105&gt;$H105,$C105,$F105)</f>
        <v>%%=Tournament.VisitTeamSeed</v>
      </c>
      <c r="K105" t="str">
        <f si="0" t="shared"/>
        <v>Lower</v>
      </c>
    </row>
    <row r="106" spans="1:11" x14ac:dyDescent="0.25">
      <c r="A106">
        <v>2012</v>
      </c>
      <c r="B106" t="s">
        <v>80</v>
      </c>
      <c r="C106">
        <v>1</v>
      </c>
      <c r="D106" t="s">
        <v>369</v>
      </c>
      <c r="E106">
        <v>77</v>
      </c>
      <c r="F106">
        <v>16</v>
      </c>
      <c r="G106" t="s">
        <v>100</v>
      </c>
      <c r="H106">
        <v>58</v>
      </c>
      <c r="I106" t="str">
        <f>IF($E106&gt;$H106,"Winner","Loser")</f>
        <v>Loser</v>
      </c>
      <c r="J106" t="str">
        <f>IF($E106&gt;$H106,$C106,$F106)</f>
        <v>%%=Tournament.VisitTeamSeed</v>
      </c>
      <c r="K106" t="str">
        <f si="0" t="shared"/>
        <v>Lower</v>
      </c>
    </row>
    <row r="107" spans="1:11" x14ac:dyDescent="0.25">
      <c r="A107">
        <v>2012</v>
      </c>
      <c r="B107" t="s">
        <v>80</v>
      </c>
      <c r="C107">
        <v>2</v>
      </c>
      <c r="D107" t="s">
        <v>106</v>
      </c>
      <c r="E107">
        <v>84</v>
      </c>
      <c r="F107">
        <v>15</v>
      </c>
      <c r="G107" t="s">
        <v>410</v>
      </c>
      <c r="H107">
        <v>86</v>
      </c>
      <c r="I107" t="str">
        <f>IF($E107&gt;$H107,"Winner","Loser")</f>
        <v>Loser</v>
      </c>
      <c r="J107" t="str">
        <f>IF($E107&gt;$H107,$C107,$F107)</f>
        <v>%%=Tournament.VisitTeamSeed</v>
      </c>
      <c r="K107" t="str">
        <f si="0" t="shared"/>
        <v>Lower</v>
      </c>
    </row>
    <row r="108" spans="1:11" x14ac:dyDescent="0.25">
      <c r="A108">
        <v>2012</v>
      </c>
      <c r="B108" t="s">
        <v>80</v>
      </c>
      <c r="C108">
        <v>4</v>
      </c>
      <c r="D108" t="s">
        <v>10</v>
      </c>
      <c r="E108">
        <v>60</v>
      </c>
      <c r="F108">
        <v>13</v>
      </c>
      <c r="G108" t="s">
        <v>142</v>
      </c>
      <c r="H108">
        <v>65</v>
      </c>
      <c r="I108" t="str">
        <f>IF($E108&gt;$H108,"Winner","Loser")</f>
        <v>Loser</v>
      </c>
      <c r="J108" t="str">
        <f>IF($E108&gt;$H108,$C108,$F108)</f>
        <v>%%=Tournament.VisitTeamSeed</v>
      </c>
      <c r="K108" t="str">
        <f si="0" t="shared"/>
        <v>Lower</v>
      </c>
    </row>
    <row r="109" spans="1:11" x14ac:dyDescent="0.25">
      <c r="A109">
        <v>2012</v>
      </c>
      <c r="B109" t="s">
        <v>80</v>
      </c>
      <c r="C109">
        <v>7</v>
      </c>
      <c r="D109" t="s">
        <v>400</v>
      </c>
      <c r="E109">
        <v>69</v>
      </c>
      <c r="F109">
        <v>10</v>
      </c>
      <c r="G109" t="s">
        <v>128</v>
      </c>
      <c r="H109">
        <v>72</v>
      </c>
      <c r="I109" t="str">
        <f>IF($E109&gt;$H109,"Winner","Loser")</f>
        <v>Loser</v>
      </c>
      <c r="J109" t="str">
        <f>IF($E109&gt;$H109,$C109,$F109)</f>
        <v>%%=Tournament.VisitTeamSeed</v>
      </c>
      <c r="K109" t="str">
        <f si="0" t="shared"/>
        <v>Lower</v>
      </c>
    </row>
    <row r="110" spans="1:11" x14ac:dyDescent="0.25">
      <c r="A110">
        <v>2012</v>
      </c>
      <c r="B110" t="s">
        <v>80</v>
      </c>
      <c r="C110">
        <v>2</v>
      </c>
      <c r="D110" t="s">
        <v>11</v>
      </c>
      <c r="E110">
        <v>70</v>
      </c>
      <c r="F110">
        <v>15</v>
      </c>
      <c r="G110" t="s">
        <v>268</v>
      </c>
      <c r="H110">
        <v>75</v>
      </c>
      <c r="I110" t="str">
        <f>IF($E110&gt;$H110,"Winner","Loser")</f>
        <v>Loser</v>
      </c>
      <c r="J110" t="str">
        <f>IF($E110&gt;$H110,$C110,$F110)</f>
        <v>%%=Tournament.VisitTeamSeed</v>
      </c>
      <c r="K110" t="str">
        <f si="0" t="shared"/>
        <v>Lower</v>
      </c>
    </row>
    <row r="111" spans="1:11" x14ac:dyDescent="0.25">
      <c r="A111">
        <v>2012</v>
      </c>
      <c r="B111" t="s">
        <v>80</v>
      </c>
      <c r="C111">
        <v>1</v>
      </c>
      <c r="D111" t="s">
        <v>391</v>
      </c>
      <c r="E111">
        <v>89</v>
      </c>
      <c r="F111">
        <v>16</v>
      </c>
      <c r="G111" t="s">
        <v>407</v>
      </c>
      <c r="H111">
        <v>67</v>
      </c>
      <c r="I111" t="str">
        <f>IF($E111&gt;$H111,"Winner","Loser")</f>
        <v>Loser</v>
      </c>
      <c r="J111" t="str">
        <f>IF($E111&gt;$H111,$C111,$F111)</f>
        <v>%%=Tournament.VisitTeamSeed</v>
      </c>
      <c r="K111" t="str">
        <f si="0" t="shared"/>
        <v>Lower</v>
      </c>
    </row>
    <row r="112" spans="1:11" x14ac:dyDescent="0.25">
      <c r="A112">
        <v>2012</v>
      </c>
      <c r="B112" t="s">
        <v>80</v>
      </c>
      <c r="C112">
        <v>7</v>
      </c>
      <c r="D112" t="s">
        <v>127</v>
      </c>
      <c r="E112">
        <v>63</v>
      </c>
      <c r="F112">
        <v>10</v>
      </c>
      <c r="G112" t="s">
        <v>374</v>
      </c>
      <c r="H112">
        <v>67</v>
      </c>
      <c r="I112" t="str">
        <f>IF($E112&gt;$H112,"Winner","Loser")</f>
        <v>Loser</v>
      </c>
      <c r="J112" t="str">
        <f>IF($E112&gt;$H112,$C112,$F112)</f>
        <v>%%=Tournament.VisitTeamSeed</v>
      </c>
      <c r="K112" t="str">
        <f si="0" t="shared"/>
        <v>Lower</v>
      </c>
    </row>
    <row r="113" spans="1:11" x14ac:dyDescent="0.25">
      <c r="A113">
        <v>2012</v>
      </c>
      <c r="B113" t="s">
        <v>80</v>
      </c>
      <c r="C113">
        <v>2</v>
      </c>
      <c r="D113" t="s">
        <v>0</v>
      </c>
      <c r="E113">
        <v>65</v>
      </c>
      <c r="F113">
        <v>15</v>
      </c>
      <c r="G113" t="s">
        <v>210</v>
      </c>
      <c r="H113">
        <v>50</v>
      </c>
      <c r="I113" t="str">
        <f>IF($E113&gt;$H113,"Winner","Loser")</f>
        <v>Loser</v>
      </c>
      <c r="J113" t="str">
        <f>IF($E113&gt;$H113,$C113,$F113)</f>
        <v>%%=Tournament.VisitTeamSeed</v>
      </c>
      <c r="K113" t="str">
        <f si="0" t="shared"/>
        <v>Lower</v>
      </c>
    </row>
    <row r="114" spans="1:11" x14ac:dyDescent="0.25">
      <c r="A114">
        <v>2012</v>
      </c>
      <c r="B114" t="s">
        <v>80</v>
      </c>
      <c r="C114">
        <v>5</v>
      </c>
      <c r="D114" t="s">
        <v>181</v>
      </c>
      <c r="E114">
        <v>44</v>
      </c>
      <c r="F114">
        <v>12</v>
      </c>
      <c r="G114" t="s">
        <v>213</v>
      </c>
      <c r="H114">
        <v>58</v>
      </c>
      <c r="I114" t="str">
        <f>IF($E114&gt;$H114,"Winner","Loser")</f>
        <v>Loser</v>
      </c>
      <c r="J114" t="str">
        <f>IF($E114&gt;$H114,$C114,$F114)</f>
        <v>%%=Tournament.VisitTeamSeed</v>
      </c>
      <c r="K114" t="str">
        <f si="0" t="shared"/>
        <v>Lower</v>
      </c>
    </row>
    <row r="115" spans="1:11" x14ac:dyDescent="0.25">
      <c r="A115">
        <v>2012</v>
      </c>
      <c r="B115" t="s">
        <v>80</v>
      </c>
      <c r="C115">
        <v>8</v>
      </c>
      <c r="D115" t="s">
        <v>12</v>
      </c>
      <c r="E115">
        <v>54</v>
      </c>
      <c r="F115">
        <v>9</v>
      </c>
      <c r="G115" t="s">
        <v>393</v>
      </c>
      <c r="H115">
        <v>61</v>
      </c>
      <c r="I115" t="str">
        <f>IF($E115&gt;$H115,"Winner","Loser")</f>
        <v>Loser</v>
      </c>
      <c r="J115" t="str">
        <f>IF($E115&gt;$H115,$C115,$F115)</f>
        <v>%%=Tournament.VisitTeamSeed</v>
      </c>
      <c r="K115" t="str">
        <f si="0" t="shared"/>
        <v>Lower</v>
      </c>
    </row>
    <row r="116" spans="1:11" x14ac:dyDescent="0.25">
      <c r="A116">
        <v>2012</v>
      </c>
      <c r="B116" t="s">
        <v>80</v>
      </c>
      <c r="C116">
        <v>6</v>
      </c>
      <c r="D116" t="s">
        <v>178</v>
      </c>
      <c r="E116">
        <v>58</v>
      </c>
      <c r="F116">
        <v>11</v>
      </c>
      <c r="G116" t="s">
        <v>394</v>
      </c>
      <c r="H116">
        <v>41</v>
      </c>
      <c r="I116" t="str">
        <f>IF($E116&gt;$H116,"Winner","Loser")</f>
        <v>Loser</v>
      </c>
      <c r="J116" t="str">
        <f>IF($E116&gt;$H116,$C116,$F116)</f>
        <v>%%=Tournament.VisitTeamSeed</v>
      </c>
      <c r="K116" t="str">
        <f si="0" t="shared"/>
        <v>Lower</v>
      </c>
    </row>
    <row r="117" spans="1:11" x14ac:dyDescent="0.25">
      <c r="A117">
        <v>2012</v>
      </c>
      <c r="B117" t="s">
        <v>80</v>
      </c>
      <c r="C117">
        <v>4</v>
      </c>
      <c r="D117" t="s">
        <v>1</v>
      </c>
      <c r="E117">
        <v>69</v>
      </c>
      <c r="F117">
        <v>13</v>
      </c>
      <c r="G117" t="s">
        <v>141</v>
      </c>
      <c r="H117">
        <v>62</v>
      </c>
      <c r="I117" t="str">
        <f>IF($E117&gt;$H117,"Winner","Loser")</f>
        <v>Loser</v>
      </c>
      <c r="J117" t="str">
        <f>IF($E117&gt;$H117,$C117,$F117)</f>
        <v>%%=Tournament.VisitTeamSeed</v>
      </c>
      <c r="K117" t="str">
        <f si="0" t="shared"/>
        <v>Lower</v>
      </c>
    </row>
    <row r="118" spans="1:11" x14ac:dyDescent="0.25">
      <c r="A118">
        <v>2012</v>
      </c>
      <c r="B118" t="s">
        <v>80</v>
      </c>
      <c r="C118">
        <v>8</v>
      </c>
      <c r="D118" t="s">
        <v>405</v>
      </c>
      <c r="E118">
        <v>70</v>
      </c>
      <c r="F118">
        <v>9</v>
      </c>
      <c r="G118" t="s">
        <v>412</v>
      </c>
      <c r="H118">
        <v>64</v>
      </c>
      <c r="I118" t="str">
        <f>IF($E118&gt;$H118,"Winner","Loser")</f>
        <v>Loser</v>
      </c>
      <c r="J118" t="str">
        <f>IF($E118&gt;$H118,$C118,$F118)</f>
        <v>%%=Tournament.VisitTeamSeed</v>
      </c>
      <c r="K118" t="str">
        <f si="0" t="shared"/>
        <v>Lower</v>
      </c>
    </row>
    <row r="119" spans="1:11" x14ac:dyDescent="0.25">
      <c r="A119">
        <v>2012</v>
      </c>
      <c r="B119" t="s">
        <v>80</v>
      </c>
      <c r="C119">
        <v>4</v>
      </c>
      <c r="D119" t="s">
        <v>4</v>
      </c>
      <c r="E119">
        <v>73</v>
      </c>
      <c r="F119">
        <v>13</v>
      </c>
      <c r="G119" t="s">
        <v>227</v>
      </c>
      <c r="H119">
        <v>49</v>
      </c>
      <c r="I119" t="str">
        <f>IF($E119&gt;$H119,"Winner","Loser")</f>
        <v>Loser</v>
      </c>
      <c r="J119" t="str">
        <f>IF($E119&gt;$H119,$C119,$F119)</f>
        <v>%%=Tournament.VisitTeamSeed</v>
      </c>
      <c r="K119" t="str">
        <f si="0" t="shared"/>
        <v>Lower</v>
      </c>
    </row>
    <row r="120" spans="1:11" x14ac:dyDescent="0.25">
      <c r="A120">
        <v>2012</v>
      </c>
      <c r="B120" t="s">
        <v>80</v>
      </c>
      <c r="C120">
        <v>3</v>
      </c>
      <c r="D120" t="s">
        <v>96</v>
      </c>
      <c r="E120">
        <v>88</v>
      </c>
      <c r="F120">
        <v>14</v>
      </c>
      <c r="G120" t="s">
        <v>413</v>
      </c>
      <c r="H120">
        <v>68</v>
      </c>
      <c r="I120" t="str">
        <f>IF($E120&gt;$H120,"Winner","Loser")</f>
        <v>Loser</v>
      </c>
      <c r="J120" t="str">
        <f>IF($E120&gt;$H120,$C120,$F120)</f>
        <v>%%=Tournament.VisitTeamSeed</v>
      </c>
      <c r="K120" t="str">
        <f si="0" t="shared"/>
        <v>Lower</v>
      </c>
    </row>
    <row r="121" spans="1:11" x14ac:dyDescent="0.25">
      <c r="A121">
        <v>2012</v>
      </c>
      <c r="B121" t="s">
        <v>80</v>
      </c>
      <c r="C121">
        <v>1</v>
      </c>
      <c r="D121" t="s">
        <v>3</v>
      </c>
      <c r="E121">
        <v>72</v>
      </c>
      <c r="F121">
        <v>16</v>
      </c>
      <c r="G121" t="s">
        <v>240</v>
      </c>
      <c r="H121">
        <v>65</v>
      </c>
      <c r="I121" t="str">
        <f>IF($E121&gt;$H121,"Winner","Loser")</f>
        <v>Loser</v>
      </c>
      <c r="J121" t="str">
        <f>IF($E121&gt;$H121,$C121,$F121)</f>
        <v>%%=Tournament.VisitTeamSeed</v>
      </c>
      <c r="K121" t="str">
        <f si="0" t="shared"/>
        <v>Lower</v>
      </c>
    </row>
    <row r="122" spans="1:11" x14ac:dyDescent="0.25">
      <c r="A122">
        <v>2012</v>
      </c>
      <c r="B122" t="s">
        <v>80</v>
      </c>
      <c r="C122">
        <v>5</v>
      </c>
      <c r="D122" t="s">
        <v>9</v>
      </c>
      <c r="E122">
        <v>75</v>
      </c>
      <c r="F122">
        <v>12</v>
      </c>
      <c r="G122" t="s">
        <v>414</v>
      </c>
      <c r="H122">
        <v>68</v>
      </c>
      <c r="I122" t="str">
        <f>IF($E122&gt;$H122,"Winner","Loser")</f>
        <v>Loser</v>
      </c>
      <c r="J122" t="str">
        <f>IF($E122&gt;$H122,$C122,$F122)</f>
        <v>%%=Tournament.VisitTeamSeed</v>
      </c>
      <c r="K122" t="str">
        <f si="0" t="shared"/>
        <v>Lower</v>
      </c>
    </row>
    <row r="123" spans="1:11" x14ac:dyDescent="0.25">
      <c r="A123">
        <v>2012</v>
      </c>
      <c r="B123" t="s">
        <v>80</v>
      </c>
      <c r="C123">
        <v>5</v>
      </c>
      <c r="D123" t="s">
        <v>143</v>
      </c>
      <c r="E123">
        <v>79</v>
      </c>
      <c r="F123">
        <v>12</v>
      </c>
      <c r="G123" t="s">
        <v>13</v>
      </c>
      <c r="H123">
        <v>70</v>
      </c>
      <c r="I123" t="str">
        <f>IF($E123&gt;$H123,"Winner","Loser")</f>
        <v>Loser</v>
      </c>
      <c r="J123" t="str">
        <f>IF($E123&gt;$H123,$C123,$F123)</f>
        <v>%%=Tournament.VisitTeamSeed</v>
      </c>
      <c r="K123" t="str">
        <f si="0" t="shared"/>
        <v>Lower</v>
      </c>
    </row>
    <row r="124" spans="1:11" x14ac:dyDescent="0.25">
      <c r="A124">
        <v>2012</v>
      </c>
      <c r="B124" t="s">
        <v>80</v>
      </c>
      <c r="C124">
        <v>1</v>
      </c>
      <c r="D124" t="s">
        <v>53</v>
      </c>
      <c r="E124">
        <v>81</v>
      </c>
      <c r="F124">
        <v>16</v>
      </c>
      <c r="G124" t="s">
        <v>197</v>
      </c>
      <c r="H124">
        <v>66</v>
      </c>
      <c r="I124" t="str">
        <f>IF($E124&gt;$H124,"Winner","Loser")</f>
        <v>Loser</v>
      </c>
      <c r="J124" t="str">
        <f>IF($E124&gt;$H124,$C124,$F124)</f>
        <v>%%=Tournament.VisitTeamSeed</v>
      </c>
      <c r="K124" t="str">
        <f si="0" t="shared"/>
        <v>Lower</v>
      </c>
    </row>
    <row r="125" spans="1:11" x14ac:dyDescent="0.25">
      <c r="A125">
        <v>2012</v>
      </c>
      <c r="B125" t="s">
        <v>80</v>
      </c>
      <c r="C125">
        <v>5</v>
      </c>
      <c r="D125" t="s">
        <v>389</v>
      </c>
      <c r="E125">
        <v>59</v>
      </c>
      <c r="F125">
        <v>12</v>
      </c>
      <c r="G125" t="s">
        <v>395</v>
      </c>
      <c r="H125">
        <v>62</v>
      </c>
      <c r="I125" t="str">
        <f>IF($E125&gt;$H125,"Winner","Loser")</f>
        <v>Loser</v>
      </c>
      <c r="J125" t="str">
        <f>IF($E125&gt;$H125,$C125,$F125)</f>
        <v>%%=Tournament.VisitTeamSeed</v>
      </c>
      <c r="K125" t="str">
        <f si="0" t="shared"/>
        <v>Lower</v>
      </c>
    </row>
    <row r="126" spans="1:11" x14ac:dyDescent="0.25">
      <c r="A126">
        <v>2012</v>
      </c>
      <c r="B126" t="s">
        <v>80</v>
      </c>
      <c r="C126">
        <v>7</v>
      </c>
      <c r="D126" t="s">
        <v>7</v>
      </c>
      <c r="E126">
        <v>77</v>
      </c>
      <c r="F126">
        <v>10</v>
      </c>
      <c r="G126" t="s">
        <v>98</v>
      </c>
      <c r="H126">
        <v>54</v>
      </c>
      <c r="I126" t="str">
        <f>IF($E126&gt;$H126,"Winner","Loser")</f>
        <v>Loser</v>
      </c>
      <c r="J126" t="str">
        <f>IF($E126&gt;$H126,$C126,$F126)</f>
        <v>%%=Tournament.VisitTeamSeed</v>
      </c>
      <c r="K126" t="str">
        <f si="0" t="shared"/>
        <v>Lower</v>
      </c>
    </row>
    <row r="127" spans="1:11" x14ac:dyDescent="0.25">
      <c r="A127">
        <v>2012</v>
      </c>
      <c r="B127" t="s">
        <v>80</v>
      </c>
      <c r="C127">
        <v>2</v>
      </c>
      <c r="D127" t="s">
        <v>390</v>
      </c>
      <c r="E127">
        <v>78</v>
      </c>
      <c r="F127">
        <v>15</v>
      </c>
      <c r="G127" t="s">
        <v>415</v>
      </c>
      <c r="H127">
        <v>59</v>
      </c>
      <c r="I127" t="str">
        <f>IF($E127&gt;$H127,"Winner","Loser")</f>
        <v>Loser</v>
      </c>
      <c r="J127" t="str">
        <f>IF($E127&gt;$H127,$C127,$F127)</f>
        <v>%%=Tournament.VisitTeamSeed</v>
      </c>
      <c r="K127" t="str">
        <f si="0" t="shared"/>
        <v>Lower</v>
      </c>
    </row>
    <row r="128" spans="1:11" x14ac:dyDescent="0.25">
      <c r="A128">
        <v>2012</v>
      </c>
      <c r="B128" t="s">
        <v>80</v>
      </c>
      <c r="C128">
        <v>8</v>
      </c>
      <c r="D128" t="s">
        <v>397</v>
      </c>
      <c r="E128">
        <v>77</v>
      </c>
      <c r="F128">
        <v>9</v>
      </c>
      <c r="G128" t="s">
        <v>71</v>
      </c>
      <c r="H128">
        <v>64</v>
      </c>
      <c r="I128" t="str">
        <f>IF($E128&gt;$H128,"Winner","Loser")</f>
        <v>Loser</v>
      </c>
      <c r="J128" t="str">
        <f>IF($E128&gt;$H128,$C128,$F128)</f>
        <v>%%=Tournament.VisitTeamSeed</v>
      </c>
      <c r="K128" t="str">
        <f si="0" t="shared"/>
        <v>Lower</v>
      </c>
    </row>
    <row r="129" spans="1:11" x14ac:dyDescent="0.25">
      <c r="A129">
        <v>2012</v>
      </c>
      <c r="B129" t="s">
        <v>80</v>
      </c>
      <c r="C129">
        <v>4</v>
      </c>
      <c r="D129" t="s">
        <v>103</v>
      </c>
      <c r="E129">
        <v>79</v>
      </c>
      <c r="F129">
        <v>13</v>
      </c>
      <c r="G129" t="s">
        <v>399</v>
      </c>
      <c r="H129">
        <v>66</v>
      </c>
      <c r="I129" t="str">
        <f>IF($E129&gt;$H129,"Winner","Loser")</f>
        <v>Loser</v>
      </c>
      <c r="J129" t="str">
        <f>IF($E129&gt;$H129,$C129,$F129)</f>
        <v>%%=Tournament.VisitTeamSeed</v>
      </c>
      <c r="K129" t="str">
        <f si="0" t="shared"/>
        <v>Lower</v>
      </c>
    </row>
    <row r="130" spans="1:11" x14ac:dyDescent="0.25">
      <c r="A130">
        <v>2012</v>
      </c>
      <c r="B130" t="s">
        <v>80</v>
      </c>
      <c r="C130">
        <v>6</v>
      </c>
      <c r="D130" t="s">
        <v>117</v>
      </c>
      <c r="E130">
        <v>64</v>
      </c>
      <c r="F130">
        <v>11</v>
      </c>
      <c r="G130" t="s">
        <v>8</v>
      </c>
      <c r="H130">
        <v>68</v>
      </c>
      <c r="I130" t="str">
        <f>IF($E130&gt;$H130,"Winner","Loser")</f>
        <v>Loser</v>
      </c>
      <c r="J130" t="str">
        <f>IF($E130&gt;$H130,$C130,$F130)</f>
        <v>%%=Tournament.VisitTeamSeed</v>
      </c>
      <c r="K130" t="str">
        <f si="0" t="shared"/>
        <v>Lower</v>
      </c>
    </row>
    <row r="131" spans="1:11" x14ac:dyDescent="0.25">
      <c r="A131">
        <v>2012</v>
      </c>
      <c r="B131" t="s">
        <v>80</v>
      </c>
      <c r="C131">
        <v>3</v>
      </c>
      <c r="D131" t="s">
        <v>62</v>
      </c>
      <c r="E131">
        <v>68</v>
      </c>
      <c r="F131">
        <v>14</v>
      </c>
      <c r="G131" t="s">
        <v>402</v>
      </c>
      <c r="H131">
        <v>60</v>
      </c>
      <c r="I131" t="str">
        <f>IF($E131&gt;$H131,"Winner","Loser")</f>
        <v>Loser</v>
      </c>
      <c r="J131" t="str">
        <f>IF($E131&gt;$H131,$C131,$F131)</f>
        <v>%%=Tournament.VisitTeamSeed</v>
      </c>
      <c r="K131" t="str">
        <f si="0" t="shared"/>
        <v>Lower</v>
      </c>
    </row>
    <row r="132" spans="1:11" x14ac:dyDescent="0.25">
      <c r="A132">
        <v>2012</v>
      </c>
      <c r="B132" t="s">
        <v>81</v>
      </c>
      <c r="C132">
        <v>16</v>
      </c>
      <c r="D132" t="s">
        <v>354</v>
      </c>
      <c r="E132">
        <v>59</v>
      </c>
      <c r="F132">
        <v>16</v>
      </c>
      <c r="G132" t="s">
        <v>100</v>
      </c>
      <c r="H132">
        <v>71</v>
      </c>
      <c r="I132" t="str">
        <f>IF($E132&gt;$H132,"Winner","Loser")</f>
        <v>Loser</v>
      </c>
      <c r="J132" t="str">
        <f>IF($E132&gt;$H132,$C132,$F132)</f>
        <v>%%=Tournament.VisitTeamSeed</v>
      </c>
      <c r="K132" t="str">
        <f si="0" t="shared"/>
        <v>Lower</v>
      </c>
    </row>
    <row r="133" spans="1:11" x14ac:dyDescent="0.25">
      <c r="A133">
        <v>2012</v>
      </c>
      <c r="B133" t="s">
        <v>81</v>
      </c>
      <c r="C133">
        <v>12</v>
      </c>
      <c r="D133" t="s">
        <v>102</v>
      </c>
      <c r="E133">
        <v>54</v>
      </c>
      <c r="F133">
        <v>12</v>
      </c>
      <c r="G133" t="s">
        <v>213</v>
      </c>
      <c r="H133">
        <v>65</v>
      </c>
      <c r="I133" t="str">
        <f>IF($E133&gt;$H133,"Winner","Loser")</f>
        <v>Loser</v>
      </c>
      <c r="J133" t="str">
        <f>IF($E133&gt;$H133,$C133,$F133)</f>
        <v>%%=Tournament.VisitTeamSeed</v>
      </c>
      <c r="K133" t="str">
        <f si="0" t="shared"/>
        <v>Lower</v>
      </c>
    </row>
    <row r="134" spans="1:11" x14ac:dyDescent="0.25">
      <c r="A134">
        <v>2012</v>
      </c>
      <c r="B134" t="s">
        <v>81</v>
      </c>
      <c r="C134">
        <v>16</v>
      </c>
      <c r="D134" t="s">
        <v>416</v>
      </c>
      <c r="E134">
        <v>58</v>
      </c>
      <c r="F134">
        <v>16</v>
      </c>
      <c r="G134" t="s">
        <v>197</v>
      </c>
      <c r="H134">
        <v>59</v>
      </c>
      <c r="I134" t="str">
        <f>IF($E134&gt;$H134,"Winner","Loser")</f>
        <v>Loser</v>
      </c>
      <c r="J134" t="str">
        <f>IF($E134&gt;$H134,$C134,$F134)</f>
        <v>%%=Tournament.VisitTeamSeed</v>
      </c>
      <c r="K134" t="str">
        <f si="0" t="shared"/>
        <v>Lower</v>
      </c>
    </row>
    <row r="135" spans="1:11" x14ac:dyDescent="0.25">
      <c r="A135">
        <v>2012</v>
      </c>
      <c r="B135" t="s">
        <v>81</v>
      </c>
      <c r="C135">
        <v>14</v>
      </c>
      <c r="D135" t="s">
        <v>413</v>
      </c>
      <c r="E135">
        <v>78</v>
      </c>
      <c r="F135">
        <v>14</v>
      </c>
      <c r="G135" t="s">
        <v>105</v>
      </c>
      <c r="H135">
        <v>72</v>
      </c>
      <c r="I135" t="str">
        <f>IF($E135&gt;$H135,"Winner","Loser")</f>
        <v>Loser</v>
      </c>
      <c r="J135" t="str">
        <f>IF($E135&gt;$H135,$C135,$F135)</f>
        <v>%%=Tournament.VisitTeamSeed</v>
      </c>
      <c r="K135" t="str">
        <f si="0" t="shared"/>
        <v>Lower</v>
      </c>
    </row>
    <row r="136" spans="1:11" x14ac:dyDescent="0.25">
      <c r="A136">
        <v>2011</v>
      </c>
      <c r="B136" t="s">
        <v>74</v>
      </c>
      <c r="C136">
        <v>3</v>
      </c>
      <c r="D136" t="s">
        <v>71</v>
      </c>
      <c r="E136">
        <v>53</v>
      </c>
      <c r="F136">
        <v>8</v>
      </c>
      <c r="G136" t="s">
        <v>121</v>
      </c>
      <c r="H136">
        <v>41</v>
      </c>
      <c r="I136" t="str">
        <f>IF($E136&gt;$H136,"Winner","Loser")</f>
        <v>Loser</v>
      </c>
      <c r="J136" t="str">
        <f>IF($E136&gt;$H136,$C136,$F136)</f>
        <v>%%=Tournament.VisitTeamSeed</v>
      </c>
      <c r="K136" t="str">
        <f si="0" t="shared"/>
        <v>Lower</v>
      </c>
    </row>
    <row r="137" spans="1:11" x14ac:dyDescent="0.25">
      <c r="A137">
        <v>2011</v>
      </c>
      <c r="B137" t="s">
        <v>76</v>
      </c>
      <c r="C137">
        <v>11</v>
      </c>
      <c r="D137" t="s">
        <v>395</v>
      </c>
      <c r="E137">
        <v>62</v>
      </c>
      <c r="F137">
        <v>8</v>
      </c>
      <c r="G137" t="s">
        <v>121</v>
      </c>
      <c r="H137">
        <v>70</v>
      </c>
      <c r="I137" t="str">
        <f>IF($E137&gt;$H137,"Winner","Loser")</f>
        <v>Loser</v>
      </c>
      <c r="J137" t="str">
        <f>IF($E137&gt;$H137,$C137,$F137)</f>
        <v>%%=Tournament.VisitTeamSeed</v>
      </c>
      <c r="K137" t="str">
        <f si="0" t="shared"/>
        <v>Lower</v>
      </c>
    </row>
    <row r="138" spans="1:11" x14ac:dyDescent="0.25">
      <c r="A138">
        <v>2011</v>
      </c>
      <c r="B138" t="s">
        <v>76</v>
      </c>
      <c r="C138">
        <v>4</v>
      </c>
      <c r="D138" t="s">
        <v>53</v>
      </c>
      <c r="E138">
        <v>55</v>
      </c>
      <c r="F138">
        <v>3</v>
      </c>
      <c r="G138" t="s">
        <v>71</v>
      </c>
      <c r="H138">
        <v>56</v>
      </c>
      <c r="I138" t="str">
        <f>IF($E138&gt;$H138,"Winner","Loser")</f>
        <v>Loser</v>
      </c>
      <c r="J138" t="str">
        <f>IF($E138&gt;$H138,$C138,$F138)</f>
        <v>%%=Tournament.VisitTeamSeed</v>
      </c>
      <c r="K138" t="str">
        <f si="0" t="shared"/>
        <v>Lower</v>
      </c>
    </row>
    <row r="139" spans="1:11" x14ac:dyDescent="0.25">
      <c r="A139">
        <v>2011</v>
      </c>
      <c r="B139" t="s">
        <v>77</v>
      </c>
      <c r="C139">
        <v>4</v>
      </c>
      <c r="D139" t="s">
        <v>53</v>
      </c>
      <c r="E139">
        <v>76</v>
      </c>
      <c r="F139">
        <v>2</v>
      </c>
      <c r="G139" t="s">
        <v>369</v>
      </c>
      <c r="H139">
        <v>69</v>
      </c>
      <c r="I139" t="str">
        <f>IF($E139&gt;$H139,"Winner","Loser")</f>
        <v>Loser</v>
      </c>
      <c r="J139" t="str">
        <f>IF($E139&gt;$H139,$C139,$F139)</f>
        <v>%%=Tournament.VisitTeamSeed</v>
      </c>
      <c r="K139" t="str">
        <f si="0" t="shared"/>
        <v>Lower</v>
      </c>
    </row>
    <row r="140" spans="1:11" x14ac:dyDescent="0.25">
      <c r="A140">
        <v>2011</v>
      </c>
      <c r="B140" t="s">
        <v>77</v>
      </c>
      <c r="C140">
        <v>1</v>
      </c>
      <c r="D140" t="s">
        <v>0</v>
      </c>
      <c r="E140">
        <v>61</v>
      </c>
      <c r="F140">
        <v>11</v>
      </c>
      <c r="G140" t="s">
        <v>395</v>
      </c>
      <c r="H140">
        <v>71</v>
      </c>
      <c r="I140" t="str">
        <f>IF($E140&gt;$H140,"Winner","Loser")</f>
        <v>Loser</v>
      </c>
      <c r="J140" t="str">
        <f>IF($E140&gt;$H140,$C140,$F140)</f>
        <v>%%=Tournament.VisitTeamSeed</v>
      </c>
      <c r="K140" t="str">
        <f si="0" t="shared"/>
        <v>Lower</v>
      </c>
    </row>
    <row r="141" spans="1:11" x14ac:dyDescent="0.25">
      <c r="A141">
        <v>2011</v>
      </c>
      <c r="B141" t="s">
        <v>77</v>
      </c>
      <c r="C141">
        <v>8</v>
      </c>
      <c r="D141" t="s">
        <v>121</v>
      </c>
      <c r="E141">
        <v>74</v>
      </c>
      <c r="F141">
        <v>2</v>
      </c>
      <c r="G141" t="s">
        <v>2</v>
      </c>
      <c r="H141">
        <v>71</v>
      </c>
      <c r="I141" t="str">
        <f>IF($E141&gt;$H141,"Winner","Loser")</f>
        <v>Loser</v>
      </c>
      <c r="J141" t="str">
        <f>IF($E141&gt;$H141,$C141,$F141)</f>
        <v>%%=Tournament.VisitTeamSeed</v>
      </c>
      <c r="K141" t="str">
        <f si="0" t="shared"/>
        <v>Lower</v>
      </c>
    </row>
    <row r="142" spans="1:11" x14ac:dyDescent="0.25">
      <c r="A142">
        <v>2011</v>
      </c>
      <c r="B142" t="s">
        <v>77</v>
      </c>
      <c r="C142">
        <v>5</v>
      </c>
      <c r="D142" t="s">
        <v>14</v>
      </c>
      <c r="E142">
        <v>63</v>
      </c>
      <c r="F142">
        <v>3</v>
      </c>
      <c r="G142" t="s">
        <v>71</v>
      </c>
      <c r="H142">
        <v>65</v>
      </c>
      <c r="I142" t="str">
        <f>IF($E142&gt;$H142,"Winner","Loser")</f>
        <v>Loser</v>
      </c>
      <c r="J142" t="str">
        <f>IF($E142&gt;$H142,$C142,$F142)</f>
        <v>%%=Tournament.VisitTeamSeed</v>
      </c>
      <c r="K142" t="str">
        <f si="0" t="shared"/>
        <v>Lower</v>
      </c>
    </row>
    <row r="143" spans="1:11" x14ac:dyDescent="0.25">
      <c r="A143">
        <v>2011</v>
      </c>
      <c r="B143" t="s">
        <v>78</v>
      </c>
      <c r="C143">
        <v>1</v>
      </c>
      <c r="D143" t="s">
        <v>0</v>
      </c>
      <c r="E143">
        <v>77</v>
      </c>
      <c r="F143">
        <v>12</v>
      </c>
      <c r="G143" t="s">
        <v>120</v>
      </c>
      <c r="H143">
        <v>57</v>
      </c>
      <c r="I143" t="str">
        <f>IF($E143&gt;$H143,"Winner","Loser")</f>
        <v>Loser</v>
      </c>
      <c r="J143" t="str">
        <f>IF($E143&gt;$H143,$C143,$F143)</f>
        <v>%%=Tournament.VisitTeamSeed</v>
      </c>
      <c r="K143" t="str">
        <f si="0" t="shared"/>
        <v>Lower</v>
      </c>
    </row>
    <row r="144" spans="1:11" x14ac:dyDescent="0.25">
      <c r="A144">
        <v>2011</v>
      </c>
      <c r="B144" t="s">
        <v>78</v>
      </c>
      <c r="C144">
        <v>11</v>
      </c>
      <c r="D144" t="s">
        <v>96</v>
      </c>
      <c r="E144">
        <v>63</v>
      </c>
      <c r="F144">
        <v>2</v>
      </c>
      <c r="G144" t="s">
        <v>369</v>
      </c>
      <c r="H144">
        <v>81</v>
      </c>
      <c r="I144" t="str">
        <f>IF($E144&gt;$H144,"Winner","Loser")</f>
        <v>Loser</v>
      </c>
      <c r="J144" t="str">
        <f>IF($E144&gt;$H144,$C144,$F144)</f>
        <v>%%=Tournament.VisitTeamSeed</v>
      </c>
      <c r="K144" t="str">
        <f si="0" t="shared"/>
        <v>Lower</v>
      </c>
    </row>
    <row r="145" spans="1:11" x14ac:dyDescent="0.25">
      <c r="A145">
        <v>2011</v>
      </c>
      <c r="B145" t="s">
        <v>78</v>
      </c>
      <c r="C145">
        <v>1</v>
      </c>
      <c r="D145" t="s">
        <v>390</v>
      </c>
      <c r="E145">
        <v>60</v>
      </c>
      <c r="F145">
        <v>4</v>
      </c>
      <c r="G145" t="s">
        <v>53</v>
      </c>
      <c r="H145">
        <v>62</v>
      </c>
      <c r="I145" t="str">
        <f>IF($E145&gt;$H145,"Winner","Loser")</f>
        <v>Loser</v>
      </c>
      <c r="J145" t="str">
        <f>IF($E145&gt;$H145,$C145,$F145)</f>
        <v>%%=Tournament.VisitTeamSeed</v>
      </c>
      <c r="K145" t="str">
        <f si="0" t="shared"/>
        <v>Lower</v>
      </c>
    </row>
    <row r="146" spans="1:11" x14ac:dyDescent="0.25">
      <c r="A146">
        <v>2011</v>
      </c>
      <c r="B146" t="s">
        <v>78</v>
      </c>
      <c r="C146">
        <v>11</v>
      </c>
      <c r="D146" t="s">
        <v>395</v>
      </c>
      <c r="E146">
        <v>72</v>
      </c>
      <c r="F146">
        <v>10</v>
      </c>
      <c r="G146" t="s">
        <v>411</v>
      </c>
      <c r="H146">
        <v>71</v>
      </c>
      <c r="I146" t="str">
        <f>IF($E146&gt;$H146,"Winner","Loser")</f>
        <v>Loser</v>
      </c>
      <c r="J146" t="str">
        <f>IF($E146&gt;$H146,$C146,$F146)</f>
        <v>%%=Tournament.VisitTeamSeed</v>
      </c>
      <c r="K146" t="str">
        <f si="0" t="shared"/>
        <v>Lower</v>
      </c>
    </row>
    <row r="147" spans="1:11" x14ac:dyDescent="0.25">
      <c r="A147">
        <v>2011</v>
      </c>
      <c r="B147" t="s">
        <v>78</v>
      </c>
      <c r="C147">
        <v>3</v>
      </c>
      <c r="D147" t="s">
        <v>413</v>
      </c>
      <c r="E147">
        <v>74</v>
      </c>
      <c r="F147">
        <v>2</v>
      </c>
      <c r="G147" t="s">
        <v>2</v>
      </c>
      <c r="H147">
        <v>83</v>
      </c>
      <c r="I147" t="str">
        <f>IF($E147&gt;$H147,"Winner","Loser")</f>
        <v>Loser</v>
      </c>
      <c r="J147" t="str">
        <f>IF($E147&gt;$H147,$C147,$F147)</f>
        <v>%%=Tournament.VisitTeamSeed</v>
      </c>
      <c r="K147" t="str">
        <f si="0" t="shared"/>
        <v>Lower</v>
      </c>
    </row>
    <row r="148" spans="1:11" x14ac:dyDescent="0.25">
      <c r="A148">
        <v>2011</v>
      </c>
      <c r="B148" t="s">
        <v>78</v>
      </c>
      <c r="C148">
        <v>3</v>
      </c>
      <c r="D148" t="s">
        <v>71</v>
      </c>
      <c r="E148">
        <v>74</v>
      </c>
      <c r="F148">
        <v>2</v>
      </c>
      <c r="G148" t="s">
        <v>396</v>
      </c>
      <c r="H148">
        <v>67</v>
      </c>
      <c r="I148" t="str">
        <f>IF($E148&gt;$H148,"Winner","Loser")</f>
        <v>Loser</v>
      </c>
      <c r="J148" t="str">
        <f>IF($E148&gt;$H148,$C148,$F148)</f>
        <v>%%=Tournament.VisitTeamSeed</v>
      </c>
      <c r="K148" t="str">
        <f si="0" t="shared"/>
        <v>Lower</v>
      </c>
    </row>
    <row r="149" spans="1:11" x14ac:dyDescent="0.25">
      <c r="A149">
        <v>2011</v>
      </c>
      <c r="B149" t="s">
        <v>78</v>
      </c>
      <c r="C149">
        <v>1</v>
      </c>
      <c r="D149" t="s">
        <v>11</v>
      </c>
      <c r="E149">
        <v>77</v>
      </c>
      <c r="F149">
        <v>5</v>
      </c>
      <c r="G149" t="s">
        <v>14</v>
      </c>
      <c r="H149">
        <v>93</v>
      </c>
      <c r="I149" t="str">
        <f>IF($E149&gt;$H149,"Winner","Loser")</f>
        <v>Loser</v>
      </c>
      <c r="J149" t="str">
        <f>IF($E149&gt;$H149,$C149,$F149)</f>
        <v>%%=Tournament.VisitTeamSeed</v>
      </c>
      <c r="K149" t="str">
        <f si="0" t="shared"/>
        <v>Lower</v>
      </c>
    </row>
    <row r="150" spans="1:11" x14ac:dyDescent="0.25">
      <c r="A150">
        <v>2011</v>
      </c>
      <c r="B150" t="s">
        <v>78</v>
      </c>
      <c r="C150">
        <v>8</v>
      </c>
      <c r="D150" t="s">
        <v>121</v>
      </c>
      <c r="E150">
        <v>61</v>
      </c>
      <c r="F150">
        <v>4</v>
      </c>
      <c r="G150" t="s">
        <v>4</v>
      </c>
      <c r="H150">
        <v>54</v>
      </c>
      <c r="I150" t="str">
        <f>IF($E150&gt;$H150,"Winner","Loser")</f>
        <v>Loser</v>
      </c>
      <c r="J150" t="str">
        <f>IF($E150&gt;$H150,$C150,$F150)</f>
        <v>%%=Tournament.VisitTeamSeed</v>
      </c>
      <c r="K150" t="str">
        <f si="0" t="shared"/>
        <v>Lower</v>
      </c>
    </row>
    <row r="151" spans="1:11" x14ac:dyDescent="0.25">
      <c r="A151">
        <v>2011</v>
      </c>
      <c r="B151" t="s">
        <v>79</v>
      </c>
      <c r="C151">
        <v>1</v>
      </c>
      <c r="D151" t="s">
        <v>11</v>
      </c>
      <c r="E151">
        <v>73</v>
      </c>
      <c r="F151">
        <v>8</v>
      </c>
      <c r="G151" t="s">
        <v>10</v>
      </c>
      <c r="H151">
        <v>71</v>
      </c>
      <c r="I151" t="str">
        <f>IF($E151&gt;$H151,"Winner","Loser")</f>
        <v>Loser</v>
      </c>
      <c r="J151" t="str">
        <f>IF($E151&gt;$H151,$C151,$F151)</f>
        <v>%%=Tournament.VisitTeamSeed</v>
      </c>
      <c r="K151" t="str">
        <f si="0" t="shared"/>
        <v>Lower</v>
      </c>
    </row>
    <row r="152" spans="1:11" x14ac:dyDescent="0.25">
      <c r="A152">
        <v>2011</v>
      </c>
      <c r="B152" t="s">
        <v>79</v>
      </c>
      <c r="C152">
        <v>7</v>
      </c>
      <c r="D152" t="s">
        <v>123</v>
      </c>
      <c r="E152">
        <v>83</v>
      </c>
      <c r="F152">
        <v>2</v>
      </c>
      <c r="G152" t="s">
        <v>369</v>
      </c>
      <c r="H152">
        <v>86</v>
      </c>
      <c r="I152" t="str">
        <f>IF($E152&gt;$H152,"Winner","Loser")</f>
        <v>Loser</v>
      </c>
      <c r="J152" t="str">
        <f>IF($E152&gt;$H152,$C152,$F152)</f>
        <v>%%=Tournament.VisitTeamSeed</v>
      </c>
      <c r="K152" t="str">
        <f si="0" t="shared"/>
        <v>Lower</v>
      </c>
    </row>
    <row r="153" spans="1:11" x14ac:dyDescent="0.25">
      <c r="A153">
        <v>2011</v>
      </c>
      <c r="B153" t="s">
        <v>79</v>
      </c>
      <c r="C153">
        <v>1</v>
      </c>
      <c r="D153" t="s">
        <v>0</v>
      </c>
      <c r="E153">
        <v>73</v>
      </c>
      <c r="F153">
        <v>9</v>
      </c>
      <c r="G153" t="s">
        <v>92</v>
      </c>
      <c r="H153">
        <v>59</v>
      </c>
      <c r="I153" t="str">
        <f>IF($E153&gt;$H153,"Winner","Loser")</f>
        <v>Loser</v>
      </c>
      <c r="J153" t="str">
        <f>IF($E153&gt;$H153,$C153,$F153)</f>
        <v>%%=Tournament.VisitTeamSeed</v>
      </c>
      <c r="K153" t="str">
        <f si="0" t="shared"/>
        <v>Lower</v>
      </c>
    </row>
    <row r="154" spans="1:11" x14ac:dyDescent="0.25">
      <c r="A154">
        <v>2011</v>
      </c>
      <c r="B154" t="s">
        <v>79</v>
      </c>
      <c r="C154">
        <v>11</v>
      </c>
      <c r="D154" t="s">
        <v>96</v>
      </c>
      <c r="E154">
        <v>66</v>
      </c>
      <c r="F154">
        <v>3</v>
      </c>
      <c r="G154" t="s">
        <v>3</v>
      </c>
      <c r="H154">
        <v>62</v>
      </c>
      <c r="I154" t="str">
        <f>IF($E154&gt;$H154,"Winner","Loser")</f>
        <v>Loser</v>
      </c>
      <c r="J154" t="str">
        <f>IF($E154&gt;$H154,$C154,$F154)</f>
        <v>%%=Tournament.VisitTeamSeed</v>
      </c>
      <c r="K154" t="str">
        <f si="0" t="shared"/>
        <v>Lower</v>
      </c>
    </row>
    <row r="155" spans="1:11" x14ac:dyDescent="0.25">
      <c r="A155">
        <v>2011</v>
      </c>
      <c r="B155" t="s">
        <v>79</v>
      </c>
      <c r="C155">
        <v>1</v>
      </c>
      <c r="D155" t="s">
        <v>390</v>
      </c>
      <c r="E155">
        <v>98</v>
      </c>
      <c r="F155">
        <v>8</v>
      </c>
      <c r="G155" t="s">
        <v>159</v>
      </c>
      <c r="H155">
        <v>66</v>
      </c>
      <c r="I155" t="str">
        <f>IF($E155&gt;$H155,"Winner","Loser")</f>
        <v>Loser</v>
      </c>
      <c r="J155" t="str">
        <f>IF($E155&gt;$H155,$C155,$F155)</f>
        <v>%%=Tournament.VisitTeamSeed</v>
      </c>
      <c r="K155" t="str">
        <f si="0" t="shared"/>
        <v>Lower</v>
      </c>
    </row>
    <row r="156" spans="1:11" x14ac:dyDescent="0.25">
      <c r="A156">
        <v>2011</v>
      </c>
      <c r="B156" t="s">
        <v>79</v>
      </c>
      <c r="C156">
        <v>11</v>
      </c>
      <c r="D156" t="s">
        <v>395</v>
      </c>
      <c r="E156">
        <v>94</v>
      </c>
      <c r="F156">
        <v>3</v>
      </c>
      <c r="G156" t="s">
        <v>128</v>
      </c>
      <c r="H156">
        <v>76</v>
      </c>
      <c r="I156" t="str">
        <f>IF($E156&gt;$H156,"Winner","Loser")</f>
        <v>Loser</v>
      </c>
      <c r="J156" t="str">
        <f>IF($E156&gt;$H156,$C156,$F156)</f>
        <v>%%=Tournament.VisitTeamSeed</v>
      </c>
      <c r="K156" t="str">
        <f si="0" t="shared"/>
        <v>Lower</v>
      </c>
    </row>
    <row r="157" spans="1:11" x14ac:dyDescent="0.25">
      <c r="A157">
        <v>2011</v>
      </c>
      <c r="B157" t="s">
        <v>79</v>
      </c>
      <c r="C157">
        <v>5</v>
      </c>
      <c r="D157" t="s">
        <v>14</v>
      </c>
      <c r="E157">
        <v>70</v>
      </c>
      <c r="F157">
        <v>4</v>
      </c>
      <c r="G157" t="s">
        <v>57</v>
      </c>
      <c r="H157">
        <v>69</v>
      </c>
      <c r="I157" t="str">
        <f>IF($E157&gt;$H157,"Winner","Loser")</f>
        <v>Loser</v>
      </c>
      <c r="J157" t="str">
        <f>IF($E157&gt;$H157,$C157,$F157)</f>
        <v>%%=Tournament.VisitTeamSeed</v>
      </c>
      <c r="K157" t="str">
        <f si="0" t="shared"/>
        <v>Lower</v>
      </c>
    </row>
    <row r="158" spans="1:11" x14ac:dyDescent="0.25">
      <c r="A158">
        <v>2011</v>
      </c>
      <c r="B158" t="s">
        <v>79</v>
      </c>
      <c r="C158">
        <v>10</v>
      </c>
      <c r="D158" t="s">
        <v>411</v>
      </c>
      <c r="E158">
        <v>71</v>
      </c>
      <c r="F158">
        <v>2</v>
      </c>
      <c r="G158" t="s">
        <v>127</v>
      </c>
      <c r="H158">
        <v>57</v>
      </c>
      <c r="I158" t="str">
        <f>IF($E158&gt;$H158,"Winner","Loser")</f>
        <v>Loser</v>
      </c>
      <c r="J158" t="str">
        <f>IF($E158&gt;$H158,$C158,$F158)</f>
        <v>%%=Tournament.VisitTeamSeed</v>
      </c>
      <c r="K158" t="str">
        <f si="0" t="shared"/>
        <v>Lower</v>
      </c>
    </row>
    <row r="159" spans="1:11" x14ac:dyDescent="0.25">
      <c r="A159">
        <v>2011</v>
      </c>
      <c r="B159" t="s">
        <v>79</v>
      </c>
      <c r="C159">
        <v>5</v>
      </c>
      <c r="D159" t="s">
        <v>98</v>
      </c>
      <c r="E159">
        <v>63</v>
      </c>
      <c r="F159">
        <v>4</v>
      </c>
      <c r="G159" t="s">
        <v>53</v>
      </c>
      <c r="H159">
        <v>71</v>
      </c>
      <c r="I159" t="str">
        <f>IF($E159&gt;$H159,"Winner","Loser")</f>
        <v>Loser</v>
      </c>
      <c r="J159" t="str">
        <f>IF($E159&gt;$H159,$C159,$F159)</f>
        <v>%%=Tournament.VisitTeamSeed</v>
      </c>
      <c r="K159" t="str">
        <f si="0" t="shared"/>
        <v>Lower</v>
      </c>
    </row>
    <row r="160" spans="1:11" x14ac:dyDescent="0.25">
      <c r="A160">
        <v>2011</v>
      </c>
      <c r="B160" t="s">
        <v>79</v>
      </c>
      <c r="C160">
        <v>7</v>
      </c>
      <c r="D160" t="s">
        <v>15</v>
      </c>
      <c r="E160">
        <v>65</v>
      </c>
      <c r="F160">
        <v>2</v>
      </c>
      <c r="G160" t="s">
        <v>2</v>
      </c>
      <c r="H160">
        <v>73</v>
      </c>
      <c r="I160" t="str">
        <f>IF($E160&gt;$H160,"Winner","Loser")</f>
        <v>Loser</v>
      </c>
      <c r="J160" t="str">
        <f>IF($E160&gt;$H160,$C160,$F160)</f>
        <v>%%=Tournament.VisitTeamSeed</v>
      </c>
      <c r="K160" t="str">
        <f si="0" t="shared"/>
        <v>Lower</v>
      </c>
    </row>
    <row r="161" spans="1:11" x14ac:dyDescent="0.25">
      <c r="A161">
        <v>2011</v>
      </c>
      <c r="B161" t="s">
        <v>79</v>
      </c>
      <c r="C161">
        <v>12</v>
      </c>
      <c r="D161" t="s">
        <v>120</v>
      </c>
      <c r="E161">
        <v>65</v>
      </c>
      <c r="F161">
        <v>13</v>
      </c>
      <c r="G161" t="s">
        <v>418</v>
      </c>
      <c r="H161">
        <v>48</v>
      </c>
      <c r="I161" t="str">
        <f>IF($E161&gt;$H161,"Winner","Loser")</f>
        <v>Loser</v>
      </c>
      <c r="J161" t="str">
        <f>IF($E161&gt;$H161,$C161,$F161)</f>
        <v>%%=Tournament.VisitTeamSeed</v>
      </c>
      <c r="K161" t="str">
        <f si="0" t="shared"/>
        <v>Lower</v>
      </c>
    </row>
    <row r="162" spans="1:11" x14ac:dyDescent="0.25">
      <c r="A162">
        <v>2011</v>
      </c>
      <c r="B162" t="s">
        <v>79</v>
      </c>
      <c r="C162">
        <v>7</v>
      </c>
      <c r="D162" t="s">
        <v>181</v>
      </c>
      <c r="E162">
        <v>64</v>
      </c>
      <c r="F162">
        <v>2</v>
      </c>
      <c r="G162" t="s">
        <v>396</v>
      </c>
      <c r="H162">
        <v>71</v>
      </c>
      <c r="I162" t="str">
        <f>IF($E162&gt;$H162,"Winner","Loser")</f>
        <v>Loser</v>
      </c>
      <c r="J162" t="str">
        <f>IF($E162&gt;$H162,$C162,$F162)</f>
        <v>%%=Tournament.VisitTeamSeed</v>
      </c>
      <c r="K162" t="str">
        <f si="0" t="shared"/>
        <v>Lower</v>
      </c>
    </row>
    <row r="163" spans="1:11" x14ac:dyDescent="0.25">
      <c r="A163">
        <v>2011</v>
      </c>
      <c r="B163" t="s">
        <v>79</v>
      </c>
      <c r="C163">
        <v>11</v>
      </c>
      <c r="D163" t="s">
        <v>7</v>
      </c>
      <c r="E163">
        <v>67</v>
      </c>
      <c r="F163">
        <v>3</v>
      </c>
      <c r="G163" t="s">
        <v>413</v>
      </c>
      <c r="H163">
        <v>89</v>
      </c>
      <c r="I163" t="str">
        <f>IF($E163&gt;$H163,"Winner","Loser")</f>
        <v>Loser</v>
      </c>
      <c r="J163" t="str">
        <f>IF($E163&gt;$H163,$C163,$F163)</f>
        <v>%%=Tournament.VisitTeamSeed</v>
      </c>
      <c r="K163" t="str">
        <f si="0" t="shared"/>
        <v>Lower</v>
      </c>
    </row>
    <row r="164" spans="1:11" x14ac:dyDescent="0.25">
      <c r="A164">
        <v>2011</v>
      </c>
      <c r="B164" t="s">
        <v>79</v>
      </c>
      <c r="C164">
        <v>6</v>
      </c>
      <c r="D164" t="s">
        <v>5</v>
      </c>
      <c r="E164">
        <v>58</v>
      </c>
      <c r="F164">
        <v>3</v>
      </c>
      <c r="G164" t="s">
        <v>71</v>
      </c>
      <c r="H164">
        <v>69</v>
      </c>
      <c r="I164" t="str">
        <f>IF($E164&gt;$H164,"Winner","Loser")</f>
        <v>Loser</v>
      </c>
      <c r="J164" t="str">
        <f>IF($E164&gt;$H164,$C164,$F164)</f>
        <v>%%=Tournament.VisitTeamSeed</v>
      </c>
      <c r="K164" t="str">
        <f si="0" t="shared"/>
        <v>Lower</v>
      </c>
    </row>
    <row r="165" spans="1:11" x14ac:dyDescent="0.25">
      <c r="A165">
        <v>2011</v>
      </c>
      <c r="B165" t="s">
        <v>79</v>
      </c>
      <c r="C165">
        <v>5</v>
      </c>
      <c r="D165" t="s">
        <v>405</v>
      </c>
      <c r="E165">
        <v>65</v>
      </c>
      <c r="F165">
        <v>4</v>
      </c>
      <c r="G165" t="s">
        <v>4</v>
      </c>
      <c r="H165">
        <v>70</v>
      </c>
      <c r="I165" t="str">
        <f>IF($E165&gt;$H165,"Winner","Loser")</f>
        <v>Loser</v>
      </c>
      <c r="J165" t="str">
        <f>IF($E165&gt;$H165,$C165,$F165)</f>
        <v>%%=Tournament.VisitTeamSeed</v>
      </c>
      <c r="K165" t="str">
        <f si="0" t="shared"/>
        <v>Lower</v>
      </c>
    </row>
    <row r="166" spans="1:11" x14ac:dyDescent="0.25">
      <c r="A166">
        <v>2011</v>
      </c>
      <c r="B166" t="s">
        <v>79</v>
      </c>
      <c r="C166">
        <v>1</v>
      </c>
      <c r="D166" t="s">
        <v>16</v>
      </c>
      <c r="E166">
        <v>70</v>
      </c>
      <c r="F166">
        <v>8</v>
      </c>
      <c r="G166" t="s">
        <v>121</v>
      </c>
      <c r="H166">
        <v>71</v>
      </c>
      <c r="I166" t="str">
        <f>IF($E166&gt;$H166,"Winner","Loser")</f>
        <v>Loser</v>
      </c>
      <c r="J166" t="str">
        <f>IF($E166&gt;$H166,$C166,$F166)</f>
        <v>%%=Tournament.VisitTeamSeed</v>
      </c>
      <c r="K166" t="str">
        <f si="0" t="shared"/>
        <v>Lower</v>
      </c>
    </row>
    <row r="167" spans="1:11" x14ac:dyDescent="0.25">
      <c r="A167">
        <v>2011</v>
      </c>
      <c r="B167" t="s">
        <v>80</v>
      </c>
      <c r="C167">
        <v>4</v>
      </c>
      <c r="D167" t="s">
        <v>57</v>
      </c>
      <c r="E167">
        <v>85</v>
      </c>
      <c r="F167">
        <v>13</v>
      </c>
      <c r="G167" t="s">
        <v>208</v>
      </c>
      <c r="H167">
        <v>81</v>
      </c>
      <c r="I167" t="str">
        <f>IF($E167&gt;$H167,"Winner","Loser")</f>
        <v>Loser</v>
      </c>
      <c r="J167" t="str">
        <f>IF($E167&gt;$H167,$C167,$F167)</f>
        <v>%%=Tournament.VisitTeamSeed</v>
      </c>
      <c r="K167" t="str">
        <f si="0" t="shared"/>
        <v>Lower</v>
      </c>
    </row>
    <row r="168" spans="1:11" x14ac:dyDescent="0.25">
      <c r="A168">
        <v>2011</v>
      </c>
      <c r="B168" t="s">
        <v>80</v>
      </c>
      <c r="C168">
        <v>2</v>
      </c>
      <c r="D168" t="s">
        <v>127</v>
      </c>
      <c r="E168">
        <v>69</v>
      </c>
      <c r="F168">
        <v>15</v>
      </c>
      <c r="G168" t="s">
        <v>155</v>
      </c>
      <c r="H168">
        <v>56</v>
      </c>
      <c r="I168" t="str">
        <f>IF($E168&gt;$H168,"Winner","Loser")</f>
        <v>Loser</v>
      </c>
      <c r="J168" t="str">
        <f>IF($E168&gt;$H168,$C168,$F168)</f>
        <v>%%=Tournament.VisitTeamSeed</v>
      </c>
      <c r="K168" t="str">
        <f si="0" t="shared"/>
        <v>Lower</v>
      </c>
    </row>
    <row r="169" spans="1:11" x14ac:dyDescent="0.25">
      <c r="A169">
        <v>2011</v>
      </c>
      <c r="B169" t="s">
        <v>80</v>
      </c>
      <c r="C169">
        <v>1</v>
      </c>
      <c r="D169" t="s">
        <v>11</v>
      </c>
      <c r="E169">
        <v>87</v>
      </c>
      <c r="F169">
        <v>16</v>
      </c>
      <c r="G169" t="s">
        <v>236</v>
      </c>
      <c r="H169">
        <v>45</v>
      </c>
      <c r="I169" t="str">
        <f>IF($E169&gt;$H169,"Winner","Loser")</f>
        <v>Loser</v>
      </c>
      <c r="J169" t="str">
        <f>IF($E169&gt;$H169,$C169,$F169)</f>
        <v>%%=Tournament.VisitTeamSeed</v>
      </c>
      <c r="K169" t="str">
        <f si="0" t="shared"/>
        <v>Lower</v>
      </c>
    </row>
    <row r="170" spans="1:11" x14ac:dyDescent="0.25">
      <c r="A170">
        <v>2011</v>
      </c>
      <c r="B170" t="s">
        <v>80</v>
      </c>
      <c r="C170">
        <v>5</v>
      </c>
      <c r="D170" t="s">
        <v>14</v>
      </c>
      <c r="E170">
        <v>77</v>
      </c>
      <c r="F170">
        <v>12</v>
      </c>
      <c r="G170" t="s">
        <v>12</v>
      </c>
      <c r="H170">
        <v>75</v>
      </c>
      <c r="I170" t="str">
        <f>IF($E170&gt;$H170,"Winner","Loser")</f>
        <v>Loser</v>
      </c>
      <c r="J170" t="str">
        <f>IF($E170&gt;$H170,$C170,$F170)</f>
        <v>%%=Tournament.VisitTeamSeed</v>
      </c>
      <c r="K170" t="str">
        <f si="0" t="shared"/>
        <v>Lower</v>
      </c>
    </row>
    <row r="171" spans="1:11" x14ac:dyDescent="0.25">
      <c r="A171">
        <v>2011</v>
      </c>
      <c r="B171" t="s">
        <v>80</v>
      </c>
      <c r="C171">
        <v>7</v>
      </c>
      <c r="D171" t="s">
        <v>153</v>
      </c>
      <c r="E171">
        <v>50</v>
      </c>
      <c r="F171">
        <v>10</v>
      </c>
      <c r="G171" t="s">
        <v>411</v>
      </c>
      <c r="H171">
        <v>57</v>
      </c>
      <c r="I171" t="str">
        <f>IF($E171&gt;$H171,"Winner","Loser")</f>
        <v>Loser</v>
      </c>
      <c r="J171" t="str">
        <f>IF($E171&gt;$H171,$C171,$F171)</f>
        <v>%%=Tournament.VisitTeamSeed</v>
      </c>
      <c r="K171" t="str">
        <f si="0" t="shared"/>
        <v>Lower</v>
      </c>
    </row>
    <row r="172" spans="1:11" x14ac:dyDescent="0.25">
      <c r="A172">
        <v>2011</v>
      </c>
      <c r="B172" t="s">
        <v>80</v>
      </c>
      <c r="C172">
        <v>8</v>
      </c>
      <c r="D172" t="s">
        <v>159</v>
      </c>
      <c r="E172">
        <v>61</v>
      </c>
      <c r="F172">
        <v>9</v>
      </c>
      <c r="G172" t="s">
        <v>17</v>
      </c>
      <c r="H172">
        <v>57</v>
      </c>
      <c r="I172" t="str">
        <f>IF($E172&gt;$H172,"Winner","Loser")</f>
        <v>Loser</v>
      </c>
      <c r="J172" t="str">
        <f>IF($E172&gt;$H172,$C172,$F172)</f>
        <v>%%=Tournament.VisitTeamSeed</v>
      </c>
      <c r="K172" t="str">
        <f si="0" t="shared"/>
        <v>Lower</v>
      </c>
    </row>
    <row r="173" spans="1:11" x14ac:dyDescent="0.25">
      <c r="A173">
        <v>2011</v>
      </c>
      <c r="B173" t="s">
        <v>80</v>
      </c>
      <c r="C173">
        <v>8</v>
      </c>
      <c r="D173" t="s">
        <v>10</v>
      </c>
      <c r="E173">
        <v>75</v>
      </c>
      <c r="F173">
        <v>9</v>
      </c>
      <c r="G173" t="s">
        <v>368</v>
      </c>
      <c r="H173">
        <v>45</v>
      </c>
      <c r="I173" t="str">
        <f>IF($E173&gt;$H173,"Winner","Loser")</f>
        <v>Loser</v>
      </c>
      <c r="J173" t="str">
        <f>IF($E173&gt;$H173,$C173,$F173)</f>
        <v>%%=Tournament.VisitTeamSeed</v>
      </c>
      <c r="K173" t="str">
        <f si="0" t="shared"/>
        <v>Lower</v>
      </c>
    </row>
    <row r="174" spans="1:11" x14ac:dyDescent="0.25">
      <c r="A174">
        <v>2011</v>
      </c>
      <c r="B174" t="s">
        <v>80</v>
      </c>
      <c r="C174">
        <v>3</v>
      </c>
      <c r="D174" t="s">
        <v>128</v>
      </c>
      <c r="E174">
        <v>65</v>
      </c>
      <c r="F174">
        <v>14</v>
      </c>
      <c r="G174" t="s">
        <v>419</v>
      </c>
      <c r="H174">
        <v>43</v>
      </c>
      <c r="I174" t="str">
        <f>IF($E174&gt;$H174,"Winner","Loser")</f>
        <v>Loser</v>
      </c>
      <c r="J174" t="str">
        <f>IF($E174&gt;$H174,$C174,$F174)</f>
        <v>%%=Tournament.VisitTeamSeed</v>
      </c>
      <c r="K174" t="str">
        <f si="0" t="shared"/>
        <v>Lower</v>
      </c>
    </row>
    <row r="175" spans="1:11" x14ac:dyDescent="0.25">
      <c r="A175">
        <v>2011</v>
      </c>
      <c r="B175" t="s">
        <v>80</v>
      </c>
      <c r="C175">
        <v>2</v>
      </c>
      <c r="D175" t="s">
        <v>369</v>
      </c>
      <c r="E175">
        <v>102</v>
      </c>
      <c r="F175">
        <v>15</v>
      </c>
      <c r="G175" t="s">
        <v>407</v>
      </c>
      <c r="H175">
        <v>87</v>
      </c>
      <c r="I175" t="str">
        <f>IF($E175&gt;$H175,"Winner","Loser")</f>
        <v>Loser</v>
      </c>
      <c r="J175" t="str">
        <f>IF($E175&gt;$H175,$C175,$F175)</f>
        <v>%%=Tournament.VisitTeamSeed</v>
      </c>
      <c r="K175" t="str">
        <f si="0" t="shared"/>
        <v>Lower</v>
      </c>
    </row>
    <row r="176" spans="1:11" x14ac:dyDescent="0.25">
      <c r="A176">
        <v>2011</v>
      </c>
      <c r="B176" t="s">
        <v>80</v>
      </c>
      <c r="C176">
        <v>6</v>
      </c>
      <c r="D176" t="s">
        <v>374</v>
      </c>
      <c r="E176">
        <v>55</v>
      </c>
      <c r="F176">
        <v>11</v>
      </c>
      <c r="G176" t="s">
        <v>96</v>
      </c>
      <c r="H176">
        <v>66</v>
      </c>
      <c r="I176" t="str">
        <f>IF($E176&gt;$H176,"Winner","Loser")</f>
        <v>Loser</v>
      </c>
      <c r="J176" t="str">
        <f>IF($E176&gt;$H176,$C176,$F176)</f>
        <v>%%=Tournament.VisitTeamSeed</v>
      </c>
      <c r="K176" t="str">
        <f si="0" t="shared"/>
        <v>Lower</v>
      </c>
    </row>
    <row r="177" spans="1:11" x14ac:dyDescent="0.25">
      <c r="A177">
        <v>2011</v>
      </c>
      <c r="B177" t="s">
        <v>80</v>
      </c>
      <c r="C177">
        <v>1</v>
      </c>
      <c r="D177" t="s">
        <v>0</v>
      </c>
      <c r="E177">
        <v>72</v>
      </c>
      <c r="F177">
        <v>16</v>
      </c>
      <c r="G177" t="s">
        <v>148</v>
      </c>
      <c r="H177">
        <v>53</v>
      </c>
      <c r="I177" t="str">
        <f>IF($E177&gt;$H177,"Winner","Loser")</f>
        <v>Loser</v>
      </c>
      <c r="J177" t="str">
        <f>IF($E177&gt;$H177,$C177,$F177)</f>
        <v>%%=Tournament.VisitTeamSeed</v>
      </c>
      <c r="K177" t="str">
        <f si="0" t="shared"/>
        <v>Lower</v>
      </c>
    </row>
    <row r="178" spans="1:11" x14ac:dyDescent="0.25">
      <c r="A178">
        <v>2011</v>
      </c>
      <c r="B178" t="s">
        <v>80</v>
      </c>
      <c r="C178">
        <v>8</v>
      </c>
      <c r="D178" t="s">
        <v>117</v>
      </c>
      <c r="E178">
        <v>62</v>
      </c>
      <c r="F178">
        <v>9</v>
      </c>
      <c r="G178" t="s">
        <v>92</v>
      </c>
      <c r="H178">
        <v>73</v>
      </c>
      <c r="I178" t="str">
        <f>IF($E178&gt;$H178,"Winner","Loser")</f>
        <v>Loser</v>
      </c>
      <c r="J178" t="str">
        <f>IF($E178&gt;$H178,$C178,$F178)</f>
        <v>%%=Tournament.VisitTeamSeed</v>
      </c>
      <c r="K178" t="str">
        <f si="0" t="shared"/>
        <v>Lower</v>
      </c>
    </row>
    <row r="179" spans="1:11" x14ac:dyDescent="0.25">
      <c r="A179">
        <v>2011</v>
      </c>
      <c r="B179" t="s">
        <v>80</v>
      </c>
      <c r="C179">
        <v>3</v>
      </c>
      <c r="D179" t="s">
        <v>3</v>
      </c>
      <c r="E179">
        <v>77</v>
      </c>
      <c r="F179">
        <v>14</v>
      </c>
      <c r="G179" t="s">
        <v>420</v>
      </c>
      <c r="H179">
        <v>60</v>
      </c>
      <c r="I179" t="str">
        <f>IF($E179&gt;$H179,"Winner","Loser")</f>
        <v>Loser</v>
      </c>
      <c r="J179" t="str">
        <f>IF($E179&gt;$H179,$C179,$F179)</f>
        <v>%%=Tournament.VisitTeamSeed</v>
      </c>
      <c r="K179" t="str">
        <f si="0" t="shared"/>
        <v>Lower</v>
      </c>
    </row>
    <row r="180" spans="1:11" x14ac:dyDescent="0.25">
      <c r="A180">
        <v>2011</v>
      </c>
      <c r="B180" t="s">
        <v>80</v>
      </c>
      <c r="C180">
        <v>1</v>
      </c>
      <c r="D180" t="s">
        <v>390</v>
      </c>
      <c r="E180">
        <v>75</v>
      </c>
      <c r="F180">
        <v>16</v>
      </c>
      <c r="G180" t="s">
        <v>421</v>
      </c>
      <c r="H180">
        <v>46</v>
      </c>
      <c r="I180" t="str">
        <f>IF($E180&gt;$H180,"Winner","Loser")</f>
        <v>Loser</v>
      </c>
      <c r="J180" t="str">
        <f>IF($E180&gt;$H180,$C180,$F180)</f>
        <v>%%=Tournament.VisitTeamSeed</v>
      </c>
      <c r="K180" t="str">
        <f si="0" t="shared"/>
        <v>Lower</v>
      </c>
    </row>
    <row r="181" spans="1:11" x14ac:dyDescent="0.25">
      <c r="A181">
        <v>2011</v>
      </c>
      <c r="B181" t="s">
        <v>80</v>
      </c>
      <c r="C181">
        <v>7</v>
      </c>
      <c r="D181" t="s">
        <v>123</v>
      </c>
      <c r="E181">
        <v>68</v>
      </c>
      <c r="F181">
        <v>10</v>
      </c>
      <c r="G181" t="s">
        <v>104</v>
      </c>
      <c r="H181">
        <v>65</v>
      </c>
      <c r="I181" t="str">
        <f>IF($E181&gt;$H181,"Winner","Loser")</f>
        <v>Loser</v>
      </c>
      <c r="J181" t="str">
        <f>IF($E181&gt;$H181,$C181,$F181)</f>
        <v>%%=Tournament.VisitTeamSeed</v>
      </c>
      <c r="K181" t="str">
        <f si="0" t="shared"/>
        <v>Lower</v>
      </c>
    </row>
    <row r="182" spans="1:11" x14ac:dyDescent="0.25">
      <c r="A182">
        <v>2011</v>
      </c>
      <c r="B182" t="s">
        <v>80</v>
      </c>
      <c r="C182">
        <v>6</v>
      </c>
      <c r="D182" t="s">
        <v>91</v>
      </c>
      <c r="E182">
        <v>56</v>
      </c>
      <c r="F182">
        <v>11</v>
      </c>
      <c r="G182" t="s">
        <v>395</v>
      </c>
      <c r="H182">
        <v>74</v>
      </c>
      <c r="I182" t="str">
        <f>IF($E182&gt;$H182,"Winner","Loser")</f>
        <v>Loser</v>
      </c>
      <c r="J182" t="str">
        <f>IF($E182&gt;$H182,$C182,$F182)</f>
        <v>%%=Tournament.VisitTeamSeed</v>
      </c>
      <c r="K182" t="str">
        <f si="0" t="shared"/>
        <v>Lower</v>
      </c>
    </row>
    <row r="183" spans="1:11" x14ac:dyDescent="0.25">
      <c r="A183">
        <v>2011</v>
      </c>
      <c r="B183" t="s">
        <v>80</v>
      </c>
      <c r="C183">
        <v>5</v>
      </c>
      <c r="D183" t="s">
        <v>98</v>
      </c>
      <c r="E183">
        <v>84</v>
      </c>
      <c r="F183">
        <v>12</v>
      </c>
      <c r="G183" t="s">
        <v>90</v>
      </c>
      <c r="H183">
        <v>76</v>
      </c>
      <c r="I183" t="str">
        <f>IF($E183&gt;$H183,"Winner","Loser")</f>
        <v>Loser</v>
      </c>
      <c r="J183" t="str">
        <f>IF($E183&gt;$H183,$C183,$F183)</f>
        <v>%%=Tournament.VisitTeamSeed</v>
      </c>
      <c r="K183" t="str">
        <f si="0" t="shared"/>
        <v>Lower</v>
      </c>
    </row>
    <row r="184" spans="1:11" x14ac:dyDescent="0.25">
      <c r="A184">
        <v>2011</v>
      </c>
      <c r="B184" t="s">
        <v>80</v>
      </c>
      <c r="C184">
        <v>4</v>
      </c>
      <c r="D184" t="s">
        <v>1</v>
      </c>
      <c r="E184">
        <v>61</v>
      </c>
      <c r="F184">
        <v>13</v>
      </c>
      <c r="G184" t="s">
        <v>418</v>
      </c>
      <c r="H184">
        <v>62</v>
      </c>
      <c r="I184" t="str">
        <f>IF($E184&gt;$H184,"Winner","Loser")</f>
        <v>Loser</v>
      </c>
      <c r="J184" t="str">
        <f>IF($E184&gt;$H184,$C184,$F184)</f>
        <v>%%=Tournament.VisitTeamSeed</v>
      </c>
      <c r="K184" t="str">
        <f si="0" t="shared"/>
        <v>Lower</v>
      </c>
    </row>
    <row r="185" spans="1:11" x14ac:dyDescent="0.25">
      <c r="A185">
        <v>2011</v>
      </c>
      <c r="B185" t="s">
        <v>80</v>
      </c>
      <c r="C185">
        <v>4</v>
      </c>
      <c r="D185" t="s">
        <v>53</v>
      </c>
      <c r="E185">
        <v>59</v>
      </c>
      <c r="F185">
        <v>13</v>
      </c>
      <c r="G185" t="s">
        <v>124</v>
      </c>
      <c r="H185">
        <v>57</v>
      </c>
      <c r="I185" t="str">
        <f>IF($E185&gt;$H185,"Winner","Loser")</f>
        <v>Loser</v>
      </c>
      <c r="J185" t="str">
        <f>IF($E185&gt;$H185,$C185,$F185)</f>
        <v>%%=Tournament.VisitTeamSeed</v>
      </c>
      <c r="K185" t="str">
        <f si="0" t="shared"/>
        <v>Lower</v>
      </c>
    </row>
    <row r="186" spans="1:11" x14ac:dyDescent="0.25">
      <c r="A186">
        <v>2011</v>
      </c>
      <c r="B186" t="s">
        <v>80</v>
      </c>
      <c r="C186">
        <v>7</v>
      </c>
      <c r="D186" t="s">
        <v>181</v>
      </c>
      <c r="E186">
        <v>66</v>
      </c>
      <c r="F186">
        <v>10</v>
      </c>
      <c r="G186" t="s">
        <v>422</v>
      </c>
      <c r="H186">
        <v>64</v>
      </c>
      <c r="I186" t="str">
        <f>IF($E186&gt;$H186,"Winner","Loser")</f>
        <v>Loser</v>
      </c>
      <c r="J186" t="str">
        <f>IF($E186&gt;$H186,$C186,$F186)</f>
        <v>%%=Tournament.VisitTeamSeed</v>
      </c>
      <c r="K186" t="str">
        <f si="0" t="shared"/>
        <v>Lower</v>
      </c>
    </row>
    <row r="187" spans="1:11" x14ac:dyDescent="0.25">
      <c r="A187">
        <v>2011</v>
      </c>
      <c r="B187" t="s">
        <v>80</v>
      </c>
      <c r="C187">
        <v>5</v>
      </c>
      <c r="D187" t="s">
        <v>143</v>
      </c>
      <c r="E187">
        <v>66</v>
      </c>
      <c r="F187">
        <v>12</v>
      </c>
      <c r="G187" t="s">
        <v>120</v>
      </c>
      <c r="H187">
        <v>69</v>
      </c>
      <c r="I187" t="str">
        <f>IF($E187&gt;$H187,"Winner","Loser")</f>
        <v>Loser</v>
      </c>
      <c r="J187" t="str">
        <f>IF($E187&gt;$H187,$C187,$F187)</f>
        <v>%%=Tournament.VisitTeamSeed</v>
      </c>
      <c r="K187" t="str">
        <f si="0" t="shared"/>
        <v>Lower</v>
      </c>
    </row>
    <row r="188" spans="1:11" x14ac:dyDescent="0.25">
      <c r="A188">
        <v>2011</v>
      </c>
      <c r="B188" t="s">
        <v>80</v>
      </c>
      <c r="C188">
        <v>2</v>
      </c>
      <c r="D188" t="s">
        <v>396</v>
      </c>
      <c r="E188">
        <v>68</v>
      </c>
      <c r="F188">
        <v>15</v>
      </c>
      <c r="G188" t="s">
        <v>239</v>
      </c>
      <c r="H188">
        <v>50</v>
      </c>
      <c r="I188" t="str">
        <f>IF($E188&gt;$H188,"Winner","Loser")</f>
        <v>Loser</v>
      </c>
      <c r="J188" t="str">
        <f>IF($E188&gt;$H188,$C188,$F188)</f>
        <v>%%=Tournament.VisitTeamSeed</v>
      </c>
      <c r="K188" t="str">
        <f si="0" t="shared"/>
        <v>Lower</v>
      </c>
    </row>
    <row r="189" spans="1:11" x14ac:dyDescent="0.25">
      <c r="A189">
        <v>2011</v>
      </c>
      <c r="B189" t="s">
        <v>80</v>
      </c>
      <c r="C189">
        <v>6</v>
      </c>
      <c r="D189" t="s">
        <v>423</v>
      </c>
      <c r="E189">
        <v>71</v>
      </c>
      <c r="F189">
        <v>11</v>
      </c>
      <c r="G189" t="s">
        <v>7</v>
      </c>
      <c r="H189">
        <v>86</v>
      </c>
      <c r="I189" t="str">
        <f>IF($E189&gt;$H189,"Winner","Loser")</f>
        <v>Loser</v>
      </c>
      <c r="J189" t="str">
        <f>IF($E189&gt;$H189,$C189,$F189)</f>
        <v>%%=Tournament.VisitTeamSeed</v>
      </c>
      <c r="K189" t="str">
        <f si="0" t="shared"/>
        <v>Lower</v>
      </c>
    </row>
    <row r="190" spans="1:11" x14ac:dyDescent="0.25">
      <c r="A190">
        <v>2011</v>
      </c>
      <c r="B190" t="s">
        <v>80</v>
      </c>
      <c r="C190">
        <v>5</v>
      </c>
      <c r="D190" t="s">
        <v>405</v>
      </c>
      <c r="E190">
        <v>73</v>
      </c>
      <c r="F190">
        <v>12</v>
      </c>
      <c r="G190" t="s">
        <v>424</v>
      </c>
      <c r="H190">
        <v>68</v>
      </c>
      <c r="I190" t="str">
        <f>IF($E190&gt;$H190,"Winner","Loser")</f>
        <v>Loser</v>
      </c>
      <c r="J190" t="str">
        <f>IF($E190&gt;$H190,$C190,$F190)</f>
        <v>%%=Tournament.VisitTeamSeed</v>
      </c>
      <c r="K190" t="str">
        <f si="0" t="shared"/>
        <v>Lower</v>
      </c>
    </row>
    <row r="191" spans="1:11" x14ac:dyDescent="0.25">
      <c r="A191">
        <v>2011</v>
      </c>
      <c r="B191" t="s">
        <v>80</v>
      </c>
      <c r="C191">
        <v>4</v>
      </c>
      <c r="D191" t="s">
        <v>4</v>
      </c>
      <c r="E191">
        <v>72</v>
      </c>
      <c r="F191">
        <v>13</v>
      </c>
      <c r="G191" t="s">
        <v>134</v>
      </c>
      <c r="H191">
        <v>58</v>
      </c>
      <c r="I191" t="str">
        <f>IF($E191&gt;$H191,"Winner","Loser")</f>
        <v>Loser</v>
      </c>
      <c r="J191" t="str">
        <f>IF($E191&gt;$H191,$C191,$F191)</f>
        <v>%%=Tournament.VisitTeamSeed</v>
      </c>
      <c r="K191" t="str">
        <f si="0" t="shared"/>
        <v>Lower</v>
      </c>
    </row>
    <row r="192" spans="1:11" x14ac:dyDescent="0.25">
      <c r="A192">
        <v>2011</v>
      </c>
      <c r="B192" t="s">
        <v>80</v>
      </c>
      <c r="C192">
        <v>3</v>
      </c>
      <c r="D192" t="s">
        <v>413</v>
      </c>
      <c r="E192">
        <v>74</v>
      </c>
      <c r="F192">
        <v>14</v>
      </c>
      <c r="G192" t="s">
        <v>58</v>
      </c>
      <c r="H192">
        <v>66</v>
      </c>
      <c r="I192" t="str">
        <f>IF($E192&gt;$H192,"Winner","Loser")</f>
        <v>Loser</v>
      </c>
      <c r="J192" t="str">
        <f>IF($E192&gt;$H192,$C192,$F192)</f>
        <v>%%=Tournament.VisitTeamSeed</v>
      </c>
      <c r="K192" t="str">
        <f si="0" t="shared"/>
        <v>Lower</v>
      </c>
    </row>
    <row r="193" spans="1:11" x14ac:dyDescent="0.25">
      <c r="A193">
        <v>2011</v>
      </c>
      <c r="B193" t="s">
        <v>80</v>
      </c>
      <c r="C193">
        <v>2</v>
      </c>
      <c r="D193" t="s">
        <v>2</v>
      </c>
      <c r="E193">
        <v>79</v>
      </c>
      <c r="F193">
        <v>15</v>
      </c>
      <c r="G193" t="s">
        <v>138</v>
      </c>
      <c r="H193">
        <v>51</v>
      </c>
      <c r="I193" t="str">
        <f>IF($E193&gt;$H193,"Winner","Loser")</f>
        <v>Loser</v>
      </c>
      <c r="J193" t="str">
        <f>IF($E193&gt;$H193,$C193,$F193)</f>
        <v>%%=Tournament.VisitTeamSeed</v>
      </c>
      <c r="K193" t="str">
        <f si="0" t="shared"/>
        <v>Lower</v>
      </c>
    </row>
    <row r="194" spans="1:11" x14ac:dyDescent="0.25">
      <c r="A194">
        <v>2011</v>
      </c>
      <c r="B194" t="s">
        <v>80</v>
      </c>
      <c r="C194">
        <v>7</v>
      </c>
      <c r="D194" t="s">
        <v>15</v>
      </c>
      <c r="E194">
        <v>78</v>
      </c>
      <c r="F194">
        <v>10</v>
      </c>
      <c r="G194" t="s">
        <v>391</v>
      </c>
      <c r="H194">
        <v>76</v>
      </c>
      <c r="I194" t="str">
        <f>IF($E194&gt;$H194,"Winner","Loser")</f>
        <v>Loser</v>
      </c>
      <c r="J194" t="str">
        <f>IF($E194&gt;$H194,$C194,$F194)</f>
        <v>%%=Tournament.VisitTeamSeed</v>
      </c>
      <c r="K194" t="str">
        <f si="0" t="shared"/>
        <v>Lower</v>
      </c>
    </row>
    <row r="195" spans="1:11" x14ac:dyDescent="0.25">
      <c r="A195">
        <v>2011</v>
      </c>
      <c r="B195" t="s">
        <v>80</v>
      </c>
      <c r="C195">
        <v>8</v>
      </c>
      <c r="D195" t="s">
        <v>121</v>
      </c>
      <c r="E195">
        <v>60</v>
      </c>
      <c r="F195">
        <v>9</v>
      </c>
      <c r="G195" t="s">
        <v>200</v>
      </c>
      <c r="H195">
        <v>58</v>
      </c>
      <c r="I195" t="str">
        <f>IF($E195&gt;$H195,"Winner","Loser")</f>
        <v>Loser</v>
      </c>
      <c r="J195" t="str">
        <f>IF($E195&gt;$H195,$C195,$F195)</f>
        <v>%%=Tournament.VisitTeamSeed</v>
      </c>
      <c r="K195" t="str">
        <f si="0" t="shared"/>
        <v>Lower</v>
      </c>
    </row>
    <row r="196" spans="1:11" x14ac:dyDescent="0.25">
      <c r="A196">
        <v>2011</v>
      </c>
      <c r="B196" t="s">
        <v>80</v>
      </c>
      <c r="C196">
        <v>1</v>
      </c>
      <c r="D196" t="s">
        <v>16</v>
      </c>
      <c r="E196">
        <v>74</v>
      </c>
      <c r="F196">
        <v>16</v>
      </c>
      <c r="G196" t="s">
        <v>240</v>
      </c>
      <c r="H196">
        <v>51</v>
      </c>
      <c r="I196" t="str">
        <f>IF($E196&gt;$H196,"Winner","Loser")</f>
        <v>Loser</v>
      </c>
      <c r="J196" t="str">
        <f>IF($E196&gt;$H196,$C196,$F196)</f>
        <v>%%=Tournament.VisitTeamSeed</v>
      </c>
      <c r="K196" t="str">
        <f si="0" t="shared"/>
        <v>Lower</v>
      </c>
    </row>
    <row r="197" spans="1:11" x14ac:dyDescent="0.25">
      <c r="A197">
        <v>2011</v>
      </c>
      <c r="B197" t="s">
        <v>80</v>
      </c>
      <c r="C197">
        <v>3</v>
      </c>
      <c r="D197" t="s">
        <v>71</v>
      </c>
      <c r="E197">
        <v>81</v>
      </c>
      <c r="F197">
        <v>14</v>
      </c>
      <c r="G197" t="s">
        <v>172</v>
      </c>
      <c r="H197">
        <v>52</v>
      </c>
      <c r="I197" t="str">
        <f>IF($E197&gt;$H197,"Winner","Loser")</f>
        <v>Loser</v>
      </c>
      <c r="J197" t="str">
        <f>IF($E197&gt;$H197,$C197,$F197)</f>
        <v>%%=Tournament.VisitTeamSeed</v>
      </c>
      <c r="K197" t="str">
        <f si="0" t="shared"/>
        <v>Lower</v>
      </c>
    </row>
    <row r="198" spans="1:11" x14ac:dyDescent="0.25">
      <c r="A198">
        <v>2011</v>
      </c>
      <c r="B198" t="s">
        <v>80</v>
      </c>
      <c r="C198">
        <v>6</v>
      </c>
      <c r="D198" t="s">
        <v>5</v>
      </c>
      <c r="E198">
        <v>78</v>
      </c>
      <c r="F198">
        <v>11</v>
      </c>
      <c r="G198" t="s">
        <v>106</v>
      </c>
      <c r="H198">
        <v>63</v>
      </c>
      <c r="I198" t="str">
        <f>IF($E198&gt;$H198,"Winner","Loser")</f>
        <v>Loser</v>
      </c>
      <c r="J198" t="str">
        <f>IF($E198&gt;$H198,$C198,$F198)</f>
        <v>%%=Tournament.VisitTeamSeed</v>
      </c>
      <c r="K198" t="str">
        <f si="0" t="shared"/>
        <v>Lower</v>
      </c>
    </row>
    <row r="199" spans="1:11" x14ac:dyDescent="0.25">
      <c r="A199">
        <v>2011</v>
      </c>
      <c r="B199" t="s">
        <v>81</v>
      </c>
      <c r="C199">
        <v>16</v>
      </c>
      <c r="D199" t="s">
        <v>421</v>
      </c>
      <c r="E199">
        <v>70</v>
      </c>
      <c r="F199">
        <v>16</v>
      </c>
      <c r="G199" t="s">
        <v>425</v>
      </c>
      <c r="H199">
        <v>61</v>
      </c>
      <c r="I199" t="str">
        <f>IF($E199&gt;$H199,"Winner","Loser")</f>
        <v>Loser</v>
      </c>
      <c r="J199" t="str">
        <f>IF($E199&gt;$H199,$C199,$F199)</f>
        <v>%%=Tournament.VisitTeamSeed</v>
      </c>
      <c r="K199" t="str">
        <f si="0" t="shared"/>
        <v>Lower</v>
      </c>
    </row>
    <row r="200" spans="1:11" x14ac:dyDescent="0.25">
      <c r="A200">
        <v>2011</v>
      </c>
      <c r="B200" t="s">
        <v>81</v>
      </c>
      <c r="C200">
        <v>11</v>
      </c>
      <c r="D200" t="s">
        <v>426</v>
      </c>
      <c r="E200">
        <v>46</v>
      </c>
      <c r="F200">
        <v>11</v>
      </c>
      <c r="G200" t="s">
        <v>395</v>
      </c>
      <c r="H200">
        <v>59</v>
      </c>
      <c r="I200" t="str">
        <f>IF($E200&gt;$H200,"Winner","Loser")</f>
        <v>Loser</v>
      </c>
      <c r="J200" t="str">
        <f>IF($E200&gt;$H200,$C200,$F200)</f>
        <v>%%=Tournament.VisitTeamSeed</v>
      </c>
      <c r="K200" t="str">
        <f si="0" t="shared"/>
        <v>Lower</v>
      </c>
    </row>
    <row r="201" spans="1:11" x14ac:dyDescent="0.25">
      <c r="A201">
        <v>2011</v>
      </c>
      <c r="B201" t="s">
        <v>81</v>
      </c>
      <c r="C201">
        <v>16</v>
      </c>
      <c r="D201" t="s">
        <v>240</v>
      </c>
      <c r="E201">
        <v>81</v>
      </c>
      <c r="F201">
        <v>16</v>
      </c>
      <c r="G201" t="s">
        <v>427</v>
      </c>
      <c r="H201">
        <v>77</v>
      </c>
      <c r="I201" t="str">
        <f>IF($E201&gt;$H201,"Winner","Loser")</f>
        <v>Loser</v>
      </c>
      <c r="J201" t="str">
        <f>IF($E201&gt;$H201,$C201,$F201)</f>
        <v>%%=Tournament.VisitTeamSeed</v>
      </c>
      <c r="K201" t="str">
        <f si="0" t="shared"/>
        <v>Lower</v>
      </c>
    </row>
    <row r="202" spans="1:11" x14ac:dyDescent="0.25">
      <c r="A202">
        <v>2011</v>
      </c>
      <c r="B202" t="s">
        <v>81</v>
      </c>
      <c r="C202">
        <v>12</v>
      </c>
      <c r="D202" t="s">
        <v>428</v>
      </c>
      <c r="E202">
        <v>52</v>
      </c>
      <c r="F202">
        <v>12</v>
      </c>
      <c r="G202" t="s">
        <v>90</v>
      </c>
      <c r="H202">
        <v>70</v>
      </c>
      <c r="I202" t="str">
        <f>IF($E202&gt;$H202,"Winner","Loser")</f>
        <v>Loser</v>
      </c>
      <c r="J202" t="str">
        <f>IF($E202&gt;$H202,$C202,$F202)</f>
        <v>%%=Tournament.VisitTeamSeed</v>
      </c>
      <c r="K202" t="str">
        <f si="0" t="shared"/>
        <v>Lower</v>
      </c>
    </row>
    <row r="203" spans="1:11" x14ac:dyDescent="0.25">
      <c r="A203">
        <v>2010</v>
      </c>
      <c r="B203" t="s">
        <v>74</v>
      </c>
      <c r="C203">
        <v>5</v>
      </c>
      <c r="D203" t="s">
        <v>121</v>
      </c>
      <c r="E203">
        <v>59</v>
      </c>
      <c r="F203">
        <v>1</v>
      </c>
      <c r="G203" t="s">
        <v>11</v>
      </c>
      <c r="H203">
        <v>61</v>
      </c>
      <c r="I203" t="str">
        <f>IF($E203&gt;$H203,"Winner","Loser")</f>
        <v>Loser</v>
      </c>
      <c r="J203" t="str">
        <f>IF($E203&gt;$H203,$C203,$F203)</f>
        <v>%%=Tournament.VisitTeamSeed</v>
      </c>
      <c r="K203" t="str">
        <f si="0" t="shared"/>
        <v>Lower</v>
      </c>
    </row>
    <row r="204" spans="1:11" x14ac:dyDescent="0.25">
      <c r="A204">
        <v>2010</v>
      </c>
      <c r="B204" t="s">
        <v>76</v>
      </c>
      <c r="C204">
        <v>5</v>
      </c>
      <c r="D204" t="s">
        <v>391</v>
      </c>
      <c r="E204">
        <v>50</v>
      </c>
      <c r="F204">
        <v>5</v>
      </c>
      <c r="G204" t="s">
        <v>121</v>
      </c>
      <c r="H204">
        <v>52</v>
      </c>
      <c r="I204" t="str">
        <f>IF($E204&gt;$H204,"Winner","Loser")</f>
        <v>Loser</v>
      </c>
      <c r="J204" t="str">
        <f>IF($E204&gt;$H204,$C204,$F204)</f>
        <v>%%=Tournament.VisitTeamSeed</v>
      </c>
      <c r="K204" t="str">
        <f si="0" t="shared"/>
        <v>Lower</v>
      </c>
    </row>
    <row r="205" spans="1:11" x14ac:dyDescent="0.25">
      <c r="A205">
        <v>2010</v>
      </c>
      <c r="B205" t="s">
        <v>76</v>
      </c>
      <c r="C205">
        <v>2</v>
      </c>
      <c r="D205" t="s">
        <v>98</v>
      </c>
      <c r="E205">
        <v>57</v>
      </c>
      <c r="F205">
        <v>1</v>
      </c>
      <c r="G205" t="s">
        <v>11</v>
      </c>
      <c r="H205">
        <v>78</v>
      </c>
      <c r="I205" t="str">
        <f>IF($E205&gt;$H205,"Winner","Loser")</f>
        <v>Loser</v>
      </c>
      <c r="J205" t="str">
        <f>IF($E205&gt;$H205,$C205,$F205)</f>
        <v>%%=Tournament.VisitTeamSeed</v>
      </c>
      <c r="K205" t="str">
        <f si="0" t="shared"/>
        <v>Lower</v>
      </c>
    </row>
    <row r="206" spans="1:11" x14ac:dyDescent="0.25">
      <c r="A206">
        <v>2010</v>
      </c>
      <c r="B206" t="s">
        <v>77</v>
      </c>
      <c r="C206">
        <v>1</v>
      </c>
      <c r="D206" t="s">
        <v>11</v>
      </c>
      <c r="E206">
        <v>78</v>
      </c>
      <c r="F206">
        <v>3</v>
      </c>
      <c r="G206" t="s">
        <v>62</v>
      </c>
      <c r="H206">
        <v>71</v>
      </c>
      <c r="I206" t="str">
        <f>IF($E206&gt;$H206,"Winner","Loser")</f>
        <v>Loser</v>
      </c>
      <c r="J206" t="str">
        <f>IF($E206&gt;$H206,$C206,$F206)</f>
        <v>%%=Tournament.VisitTeamSeed</v>
      </c>
      <c r="K206" t="str">
        <f si="0" t="shared"/>
        <v>Lower</v>
      </c>
    </row>
    <row r="207" spans="1:11" x14ac:dyDescent="0.25">
      <c r="A207">
        <v>2010</v>
      </c>
      <c r="B207" t="s">
        <v>77</v>
      </c>
      <c r="C207">
        <v>5</v>
      </c>
      <c r="D207" t="s">
        <v>391</v>
      </c>
      <c r="E207">
        <v>70</v>
      </c>
      <c r="F207">
        <v>6</v>
      </c>
      <c r="G207" t="s">
        <v>368</v>
      </c>
      <c r="H207">
        <v>69</v>
      </c>
      <c r="I207" t="str">
        <f>IF($E207&gt;$H207,"Winner","Loser")</f>
        <v>Loser</v>
      </c>
      <c r="J207" t="str">
        <f>IF($E207&gt;$H207,$C207,$F207)</f>
        <v>%%=Tournament.VisitTeamSeed</v>
      </c>
      <c r="K207" t="str">
        <f si="0" t="shared"/>
        <v>Lower</v>
      </c>
    </row>
    <row r="208" spans="1:11" x14ac:dyDescent="0.25">
      <c r="A208">
        <v>2010</v>
      </c>
      <c r="B208" t="s">
        <v>77</v>
      </c>
      <c r="C208">
        <v>1</v>
      </c>
      <c r="D208" t="s">
        <v>53</v>
      </c>
      <c r="E208">
        <v>66</v>
      </c>
      <c r="F208">
        <v>2</v>
      </c>
      <c r="G208" t="s">
        <v>98</v>
      </c>
      <c r="H208">
        <v>73</v>
      </c>
      <c r="I208" t="str">
        <f>IF($E208&gt;$H208,"Winner","Loser")</f>
        <v>Loser</v>
      </c>
      <c r="J208" t="str">
        <f>IF($E208&gt;$H208,$C208,$F208)</f>
        <v>%%=Tournament.VisitTeamSeed</v>
      </c>
      <c r="K208" t="str">
        <f si="0" t="shared"/>
        <v>Lower</v>
      </c>
    </row>
    <row r="209" spans="1:11" x14ac:dyDescent="0.25">
      <c r="A209">
        <v>2010</v>
      </c>
      <c r="B209" t="s">
        <v>77</v>
      </c>
      <c r="C209">
        <v>5</v>
      </c>
      <c r="D209" t="s">
        <v>121</v>
      </c>
      <c r="E209">
        <v>63</v>
      </c>
      <c r="F209">
        <v>2</v>
      </c>
      <c r="G209" t="s">
        <v>405</v>
      </c>
      <c r="H209">
        <v>56</v>
      </c>
      <c r="I209" t="str">
        <f>IF($E209&gt;$H209,"Winner","Loser")</f>
        <v>Loser</v>
      </c>
      <c r="J209" t="str">
        <f>IF($E209&gt;$H209,$C209,$F209)</f>
        <v>%%=Tournament.VisitTeamSeed</v>
      </c>
      <c r="K209" t="str">
        <f si="0" t="shared"/>
        <v>Lower</v>
      </c>
    </row>
    <row r="210" spans="1:11" x14ac:dyDescent="0.25">
      <c r="A210">
        <v>2010</v>
      </c>
      <c r="B210" t="s">
        <v>78</v>
      </c>
      <c r="C210">
        <v>9</v>
      </c>
      <c r="D210" t="s">
        <v>122</v>
      </c>
      <c r="E210">
        <v>52</v>
      </c>
      <c r="F210">
        <v>5</v>
      </c>
      <c r="G210" t="s">
        <v>391</v>
      </c>
      <c r="H210">
        <v>59</v>
      </c>
      <c r="I210" t="str">
        <f>IF($E210&gt;$H210,"Winner","Loser")</f>
        <v>Loser</v>
      </c>
      <c r="J210" t="str">
        <f>IF($E210&gt;$H210,$C210,$F210)</f>
        <v>%%=Tournament.VisitTeamSeed</v>
      </c>
      <c r="K210" t="str">
        <f si="0" t="shared"/>
        <v>Lower</v>
      </c>
    </row>
    <row r="211" spans="1:11" x14ac:dyDescent="0.25">
      <c r="A211">
        <v>2010</v>
      </c>
      <c r="B211" t="s">
        <v>78</v>
      </c>
      <c r="C211">
        <v>1</v>
      </c>
      <c r="D211" t="s">
        <v>11</v>
      </c>
      <c r="E211">
        <v>70</v>
      </c>
      <c r="F211">
        <v>4</v>
      </c>
      <c r="G211" t="s">
        <v>128</v>
      </c>
      <c r="H211">
        <v>57</v>
      </c>
      <c r="I211" t="str">
        <f>IF($E211&gt;$H211,"Winner","Loser")</f>
        <v>Loser</v>
      </c>
      <c r="J211" t="str">
        <f>IF($E211&gt;$H211,$C211,$F211)</f>
        <v>%%=Tournament.VisitTeamSeed</v>
      </c>
      <c r="K211" t="str">
        <f si="0" t="shared"/>
        <v>Lower</v>
      </c>
    </row>
    <row r="212" spans="1:11" x14ac:dyDescent="0.25">
      <c r="A212">
        <v>2010</v>
      </c>
      <c r="B212" t="s">
        <v>78</v>
      </c>
      <c r="C212">
        <v>3</v>
      </c>
      <c r="D212" t="s">
        <v>62</v>
      </c>
      <c r="E212">
        <v>72</v>
      </c>
      <c r="F212">
        <v>10</v>
      </c>
      <c r="G212" t="s">
        <v>400</v>
      </c>
      <c r="H212">
        <v>49</v>
      </c>
      <c r="I212" t="str">
        <f>IF($E212&gt;$H212,"Winner","Loser")</f>
        <v>Loser</v>
      </c>
      <c r="J212" t="str">
        <f>IF($E212&gt;$H212,$C212,$F212)</f>
        <v>%%=Tournament.VisitTeamSeed</v>
      </c>
      <c r="K212" t="str">
        <f si="0" t="shared"/>
        <v>Lower</v>
      </c>
    </row>
    <row r="213" spans="1:11" x14ac:dyDescent="0.25">
      <c r="A213">
        <v>2010</v>
      </c>
      <c r="B213" t="s">
        <v>78</v>
      </c>
      <c r="C213">
        <v>6</v>
      </c>
      <c r="D213" t="s">
        <v>368</v>
      </c>
      <c r="E213">
        <v>76</v>
      </c>
      <c r="F213">
        <v>2</v>
      </c>
      <c r="G213" t="s">
        <v>390</v>
      </c>
      <c r="H213">
        <v>73</v>
      </c>
      <c r="I213" t="str">
        <f>IF($E213&gt;$H213,"Winner","Loser")</f>
        <v>Loser</v>
      </c>
      <c r="J213" t="str">
        <f>IF($E213&gt;$H213,$C213,$F213)</f>
        <v>%%=Tournament.VisitTeamSeed</v>
      </c>
      <c r="K213" t="str">
        <f si="0" t="shared"/>
        <v>Lower</v>
      </c>
    </row>
    <row r="214" spans="1:11" x14ac:dyDescent="0.25">
      <c r="A214">
        <v>2010</v>
      </c>
      <c r="B214" t="s">
        <v>78</v>
      </c>
      <c r="C214">
        <v>11</v>
      </c>
      <c r="D214" t="s">
        <v>123</v>
      </c>
      <c r="E214">
        <v>56</v>
      </c>
      <c r="F214">
        <v>2</v>
      </c>
      <c r="G214" t="s">
        <v>98</v>
      </c>
      <c r="H214">
        <v>69</v>
      </c>
      <c r="I214" t="str">
        <f>IF($E214&gt;$H214,"Winner","Loser")</f>
        <v>Loser</v>
      </c>
      <c r="J214" t="str">
        <f>IF($E214&gt;$H214,$C214,$F214)</f>
        <v>%%=Tournament.VisitTeamSeed</v>
      </c>
      <c r="K214" t="str">
        <f si="0" t="shared"/>
        <v>Lower</v>
      </c>
    </row>
    <row r="215" spans="1:11" x14ac:dyDescent="0.25">
      <c r="A215">
        <v>2010</v>
      </c>
      <c r="B215" t="s">
        <v>78</v>
      </c>
      <c r="C215">
        <v>1</v>
      </c>
      <c r="D215" t="s">
        <v>3</v>
      </c>
      <c r="E215">
        <v>59</v>
      </c>
      <c r="F215">
        <v>5</v>
      </c>
      <c r="G215" t="s">
        <v>121</v>
      </c>
      <c r="H215">
        <v>63</v>
      </c>
      <c r="I215" t="str">
        <f>IF($E215&gt;$H215,"Winner","Loser")</f>
        <v>Loser</v>
      </c>
      <c r="J215" t="str">
        <f>IF($E215&gt;$H215,$C215,$F215)</f>
        <v>%%=Tournament.VisitTeamSeed</v>
      </c>
      <c r="K215" t="str">
        <f si="0" t="shared"/>
        <v>Lower</v>
      </c>
    </row>
    <row r="216" spans="1:11" x14ac:dyDescent="0.25">
      <c r="A216">
        <v>2010</v>
      </c>
      <c r="B216" t="s">
        <v>78</v>
      </c>
      <c r="C216">
        <v>1</v>
      </c>
      <c r="D216" t="s">
        <v>53</v>
      </c>
      <c r="E216">
        <v>62</v>
      </c>
      <c r="F216">
        <v>12</v>
      </c>
      <c r="G216" t="s">
        <v>357</v>
      </c>
      <c r="H216">
        <v>45</v>
      </c>
      <c r="I216" t="str">
        <f>IF($E216&gt;$H216,"Winner","Loser")</f>
        <v>Loser</v>
      </c>
      <c r="J216" t="str">
        <f>IF($E216&gt;$H216,$C216,$F216)</f>
        <v>%%=Tournament.VisitTeamSeed</v>
      </c>
      <c r="K216" t="str">
        <f si="0" t="shared"/>
        <v>Lower</v>
      </c>
    </row>
    <row r="217" spans="1:11" x14ac:dyDescent="0.25">
      <c r="A217">
        <v>2010</v>
      </c>
      <c r="B217" t="s">
        <v>78</v>
      </c>
      <c r="C217">
        <v>6</v>
      </c>
      <c r="D217" t="s">
        <v>374</v>
      </c>
      <c r="E217">
        <v>96</v>
      </c>
      <c r="F217">
        <v>2</v>
      </c>
      <c r="G217" t="s">
        <v>405</v>
      </c>
      <c r="H217">
        <v>101</v>
      </c>
      <c r="I217" t="str">
        <f>IF($E217&gt;$H217,"Winner","Loser")</f>
        <v>Loser</v>
      </c>
      <c r="J217" t="str">
        <f>IF($E217&gt;$H217,$C217,$F217)</f>
        <v>%%=Tournament.VisitTeamSeed</v>
      </c>
      <c r="K217" t="str">
        <f si="0" t="shared"/>
        <v>Lower</v>
      </c>
    </row>
    <row r="218" spans="1:11" x14ac:dyDescent="0.25">
      <c r="A218">
        <v>2010</v>
      </c>
      <c r="B218" t="s">
        <v>79</v>
      </c>
      <c r="C218">
        <v>10</v>
      </c>
      <c r="D218" t="s">
        <v>106</v>
      </c>
      <c r="E218">
        <v>59</v>
      </c>
      <c r="F218">
        <v>2</v>
      </c>
      <c r="G218" t="s">
        <v>98</v>
      </c>
      <c r="H218">
        <v>68</v>
      </c>
      <c r="I218" t="str">
        <f>IF($E218&gt;$H218,"Winner","Loser")</f>
        <v>Loser</v>
      </c>
      <c r="J218" t="str">
        <f>IF($E218&gt;$H218,$C218,$F218)</f>
        <v>%%=Tournament.VisitTeamSeed</v>
      </c>
      <c r="K218" t="str">
        <f si="0" t="shared"/>
        <v>Lower</v>
      </c>
    </row>
    <row r="219" spans="1:11" x14ac:dyDescent="0.25">
      <c r="A219">
        <v>2010</v>
      </c>
      <c r="B219" t="s">
        <v>79</v>
      </c>
      <c r="C219">
        <v>12</v>
      </c>
      <c r="D219" t="s">
        <v>357</v>
      </c>
      <c r="E219">
        <v>87</v>
      </c>
      <c r="F219">
        <v>4</v>
      </c>
      <c r="G219" t="s">
        <v>4</v>
      </c>
      <c r="H219">
        <v>69</v>
      </c>
      <c r="I219" t="str">
        <f>IF($E219&gt;$H219,"Winner","Loser")</f>
        <v>Loser</v>
      </c>
      <c r="J219" t="str">
        <f>IF($E219&gt;$H219,$C219,$F219)</f>
        <v>%%=Tournament.VisitTeamSeed</v>
      </c>
      <c r="K219" t="str">
        <f si="0" t="shared"/>
        <v>Lower</v>
      </c>
    </row>
    <row r="220" spans="1:11" x14ac:dyDescent="0.25">
      <c r="A220">
        <v>2010</v>
      </c>
      <c r="B220" t="s">
        <v>79</v>
      </c>
      <c r="C220">
        <v>6</v>
      </c>
      <c r="D220" t="s">
        <v>374</v>
      </c>
      <c r="E220">
        <v>71</v>
      </c>
      <c r="F220">
        <v>3</v>
      </c>
      <c r="G220" t="s">
        <v>16</v>
      </c>
      <c r="H220">
        <v>68</v>
      </c>
      <c r="I220" t="str">
        <f>IF($E220&gt;$H220,"Winner","Loser")</f>
        <v>Loser</v>
      </c>
      <c r="J220" t="str">
        <f>IF($E220&gt;$H220,$C220,$F220)</f>
        <v>%%=Tournament.VisitTeamSeed</v>
      </c>
      <c r="K220" t="str">
        <f si="0" t="shared"/>
        <v>Lower</v>
      </c>
    </row>
    <row r="221" spans="1:11" x14ac:dyDescent="0.25">
      <c r="A221">
        <v>2010</v>
      </c>
      <c r="B221" t="s">
        <v>79</v>
      </c>
      <c r="C221">
        <v>1</v>
      </c>
      <c r="D221" t="s">
        <v>3</v>
      </c>
      <c r="E221">
        <v>87</v>
      </c>
      <c r="F221">
        <v>8</v>
      </c>
      <c r="G221" t="s">
        <v>7</v>
      </c>
      <c r="H221">
        <v>65</v>
      </c>
      <c r="I221" t="str">
        <f>IF($E221&gt;$H221,"Winner","Loser")</f>
        <v>Loser</v>
      </c>
      <c r="J221" t="str">
        <f>IF($E221&gt;$H221,$C221,$F221)</f>
        <v>%%=Tournament.VisitTeamSeed</v>
      </c>
      <c r="K221" t="str">
        <f si="0" t="shared"/>
        <v>Lower</v>
      </c>
    </row>
    <row r="222" spans="1:11" x14ac:dyDescent="0.25">
      <c r="A222">
        <v>2010</v>
      </c>
      <c r="B222" t="s">
        <v>79</v>
      </c>
      <c r="C222">
        <v>10</v>
      </c>
      <c r="D222" t="s">
        <v>136</v>
      </c>
      <c r="E222">
        <v>66</v>
      </c>
      <c r="F222">
        <v>2</v>
      </c>
      <c r="G222" t="s">
        <v>390</v>
      </c>
      <c r="H222">
        <v>75</v>
      </c>
      <c r="I222" t="str">
        <f>IF($E222&gt;$H222,"Winner","Loser")</f>
        <v>Loser</v>
      </c>
      <c r="J222" t="str">
        <f>IF($E222&gt;$H222,$C222,$F222)</f>
        <v>%%=Tournament.VisitTeamSeed</v>
      </c>
      <c r="K222" t="str">
        <f si="0" t="shared"/>
        <v>Lower</v>
      </c>
    </row>
    <row r="223" spans="1:11" x14ac:dyDescent="0.25">
      <c r="A223">
        <v>2010</v>
      </c>
      <c r="B223" t="s">
        <v>79</v>
      </c>
      <c r="C223">
        <v>5</v>
      </c>
      <c r="D223" t="s">
        <v>391</v>
      </c>
      <c r="E223">
        <v>85</v>
      </c>
      <c r="F223">
        <v>4</v>
      </c>
      <c r="G223" t="s">
        <v>89</v>
      </c>
      <c r="H223">
        <v>83</v>
      </c>
      <c r="I223" t="str">
        <f>IF($E223&gt;$H223,"Winner","Loser")</f>
        <v>Loser</v>
      </c>
      <c r="J223" t="str">
        <f>IF($E223&gt;$H223,$C223,$F223)</f>
        <v>%%=Tournament.VisitTeamSeed</v>
      </c>
      <c r="K223" t="str">
        <f si="0" t="shared"/>
        <v>Lower</v>
      </c>
    </row>
    <row r="224" spans="1:11" x14ac:dyDescent="0.25">
      <c r="A224">
        <v>2010</v>
      </c>
      <c r="B224" t="s">
        <v>79</v>
      </c>
      <c r="C224">
        <v>5</v>
      </c>
      <c r="D224" t="s">
        <v>153</v>
      </c>
      <c r="E224">
        <v>61</v>
      </c>
      <c r="F224">
        <v>4</v>
      </c>
      <c r="G224" t="s">
        <v>128</v>
      </c>
      <c r="H224">
        <v>63</v>
      </c>
      <c r="I224" t="str">
        <f>IF($E224&gt;$H224,"Winner","Loser")</f>
        <v>Loser</v>
      </c>
      <c r="J224" t="str">
        <f>IF($E224&gt;$H224,$C224,$F224)</f>
        <v>%%=Tournament.VisitTeamSeed</v>
      </c>
      <c r="K224" t="str">
        <f si="0" t="shared"/>
        <v>Lower</v>
      </c>
    </row>
    <row r="225" spans="1:11" x14ac:dyDescent="0.25">
      <c r="A225">
        <v>2010</v>
      </c>
      <c r="B225" t="s">
        <v>79</v>
      </c>
      <c r="C225">
        <v>1</v>
      </c>
      <c r="D225" t="s">
        <v>11</v>
      </c>
      <c r="E225">
        <v>68</v>
      </c>
      <c r="F225">
        <v>8</v>
      </c>
      <c r="G225" t="s">
        <v>102</v>
      </c>
      <c r="H225">
        <v>53</v>
      </c>
      <c r="I225" t="str">
        <f>IF($E225&gt;$H225,"Winner","Loser")</f>
        <v>Loser</v>
      </c>
      <c r="J225" t="str">
        <f>IF($E225&gt;$H225,$C225,$F225)</f>
        <v>%%=Tournament.VisitTeamSeed</v>
      </c>
      <c r="K225" t="str">
        <f si="0" t="shared"/>
        <v>Lower</v>
      </c>
    </row>
    <row r="226" spans="1:11" x14ac:dyDescent="0.25">
      <c r="A226">
        <v>2010</v>
      </c>
      <c r="B226" t="s">
        <v>79</v>
      </c>
      <c r="C226">
        <v>10</v>
      </c>
      <c r="D226" t="s">
        <v>400</v>
      </c>
      <c r="E226">
        <v>75</v>
      </c>
      <c r="F226">
        <v>2</v>
      </c>
      <c r="G226" t="s">
        <v>17</v>
      </c>
      <c r="H226">
        <v>68</v>
      </c>
      <c r="I226" t="str">
        <f>IF($E226&gt;$H226,"Winner","Loser")</f>
        <v>Loser</v>
      </c>
      <c r="J226" t="str">
        <f>IF($E226&gt;$H226,$C226,$F226)</f>
        <v>%%=Tournament.VisitTeamSeed</v>
      </c>
      <c r="K226" t="str">
        <f si="0" t="shared"/>
        <v>Lower</v>
      </c>
    </row>
    <row r="227" spans="1:11" x14ac:dyDescent="0.25">
      <c r="A227">
        <v>2010</v>
      </c>
      <c r="B227" t="s">
        <v>79</v>
      </c>
      <c r="C227">
        <v>7</v>
      </c>
      <c r="D227" t="s">
        <v>413</v>
      </c>
      <c r="E227">
        <v>72</v>
      </c>
      <c r="F227">
        <v>2</v>
      </c>
      <c r="G227" t="s">
        <v>405</v>
      </c>
      <c r="H227">
        <v>84</v>
      </c>
      <c r="I227" t="str">
        <f>IF($E227&gt;$H227,"Winner","Loser")</f>
        <v>Loser</v>
      </c>
      <c r="J227" t="str">
        <f>IF($E227&gt;$H227,$C227,$F227)</f>
        <v>%%=Tournament.VisitTeamSeed</v>
      </c>
      <c r="K227" t="str">
        <f si="0" t="shared"/>
        <v>Lower</v>
      </c>
    </row>
    <row r="228" spans="1:11" x14ac:dyDescent="0.25">
      <c r="A228">
        <v>2010</v>
      </c>
      <c r="B228" t="s">
        <v>79</v>
      </c>
      <c r="C228">
        <v>5</v>
      </c>
      <c r="D228" t="s">
        <v>121</v>
      </c>
      <c r="E228">
        <v>54</v>
      </c>
      <c r="F228">
        <v>13</v>
      </c>
      <c r="G228" t="s">
        <v>178</v>
      </c>
      <c r="H228">
        <v>52</v>
      </c>
      <c r="I228" t="str">
        <f>IF($E228&gt;$H228,"Winner","Loser")</f>
        <v>Loser</v>
      </c>
      <c r="J228" t="str">
        <f>IF($E228&gt;$H228,$C228,$F228)</f>
        <v>%%=Tournament.VisitTeamSeed</v>
      </c>
      <c r="K228" t="str">
        <f si="0" t="shared"/>
        <v>Lower</v>
      </c>
    </row>
    <row r="229" spans="1:11" x14ac:dyDescent="0.25">
      <c r="A229">
        <v>2010</v>
      </c>
      <c r="B229" t="s">
        <v>79</v>
      </c>
      <c r="C229">
        <v>1</v>
      </c>
      <c r="D229" t="s">
        <v>0</v>
      </c>
      <c r="E229">
        <v>67</v>
      </c>
      <c r="F229">
        <v>9</v>
      </c>
      <c r="G229" t="s">
        <v>122</v>
      </c>
      <c r="H229">
        <v>69</v>
      </c>
      <c r="I229" t="str">
        <f>IF($E229&gt;$H229,"Winner","Loser")</f>
        <v>Loser</v>
      </c>
      <c r="J229" t="str">
        <f>IF($E229&gt;$H229,$C229,$F229)</f>
        <v>%%=Tournament.VisitTeamSeed</v>
      </c>
      <c r="K229" t="str">
        <f si="0" t="shared"/>
        <v>Lower</v>
      </c>
    </row>
    <row r="230" spans="1:11" x14ac:dyDescent="0.25">
      <c r="A230">
        <v>2010</v>
      </c>
      <c r="B230" t="s">
        <v>79</v>
      </c>
      <c r="C230">
        <v>1</v>
      </c>
      <c r="D230" t="s">
        <v>53</v>
      </c>
      <c r="E230">
        <v>90</v>
      </c>
      <c r="F230">
        <v>9</v>
      </c>
      <c r="G230" t="s">
        <v>139</v>
      </c>
      <c r="H230">
        <v>60</v>
      </c>
      <c r="I230" t="str">
        <f>IF($E230&gt;$H230,"Winner","Loser")</f>
        <v>Loser</v>
      </c>
      <c r="J230" t="str">
        <f>IF($E230&gt;$H230,$C230,$F230)</f>
        <v>%%=Tournament.VisitTeamSeed</v>
      </c>
      <c r="K230" t="str">
        <f si="0" t="shared"/>
        <v>Lower</v>
      </c>
    </row>
    <row r="231" spans="1:11" x14ac:dyDescent="0.25">
      <c r="A231">
        <v>2010</v>
      </c>
      <c r="B231" t="s">
        <v>79</v>
      </c>
      <c r="C231">
        <v>11</v>
      </c>
      <c r="D231" t="s">
        <v>123</v>
      </c>
      <c r="E231">
        <v>82</v>
      </c>
      <c r="F231">
        <v>3</v>
      </c>
      <c r="G231" t="s">
        <v>9</v>
      </c>
      <c r="H231">
        <v>64</v>
      </c>
      <c r="I231" t="str">
        <f>IF($E231&gt;$H231,"Winner","Loser")</f>
        <v>Loser</v>
      </c>
      <c r="J231" t="str">
        <f>IF($E231&gt;$H231,$C231,$F231)</f>
        <v>%%=Tournament.VisitTeamSeed</v>
      </c>
      <c r="K231" t="str">
        <f si="0" t="shared"/>
        <v>Lower</v>
      </c>
    </row>
    <row r="232" spans="1:11" x14ac:dyDescent="0.25">
      <c r="A232">
        <v>2010</v>
      </c>
      <c r="B232" t="s">
        <v>79</v>
      </c>
      <c r="C232">
        <v>11</v>
      </c>
      <c r="D232" t="s">
        <v>200</v>
      </c>
      <c r="E232">
        <v>68</v>
      </c>
      <c r="F232">
        <v>3</v>
      </c>
      <c r="G232" t="s">
        <v>62</v>
      </c>
      <c r="H232">
        <v>76</v>
      </c>
      <c r="I232" t="str">
        <f>IF($E232&gt;$H232,"Winner","Loser")</f>
        <v>Loser</v>
      </c>
      <c r="J232" t="str">
        <f>IF($E232&gt;$H232,$C232,$F232)</f>
        <v>%%=Tournament.VisitTeamSeed</v>
      </c>
      <c r="K232" t="str">
        <f si="0" t="shared"/>
        <v>Lower</v>
      </c>
    </row>
    <row r="233" spans="1:11" x14ac:dyDescent="0.25">
      <c r="A233">
        <v>2010</v>
      </c>
      <c r="B233" t="s">
        <v>79</v>
      </c>
      <c r="C233">
        <v>6</v>
      </c>
      <c r="D233" t="s">
        <v>368</v>
      </c>
      <c r="E233">
        <v>83</v>
      </c>
      <c r="F233">
        <v>14</v>
      </c>
      <c r="G233" t="s">
        <v>142</v>
      </c>
      <c r="H233">
        <v>68</v>
      </c>
      <c r="I233" t="str">
        <f>IF($E233&gt;$H233,"Winner","Loser")</f>
        <v>Loser</v>
      </c>
      <c r="J233" t="str">
        <f>IF($E233&gt;$H233,$C233,$F233)</f>
        <v>%%=Tournament.VisitTeamSeed</v>
      </c>
      <c r="K233" t="str">
        <f si="0" t="shared"/>
        <v>Lower</v>
      </c>
    </row>
    <row r="234" spans="1:11" x14ac:dyDescent="0.25">
      <c r="A234">
        <v>2010</v>
      </c>
      <c r="B234" t="s">
        <v>80</v>
      </c>
      <c r="C234">
        <v>5</v>
      </c>
      <c r="D234" t="s">
        <v>391</v>
      </c>
      <c r="E234">
        <v>70</v>
      </c>
      <c r="F234">
        <v>12</v>
      </c>
      <c r="G234" t="s">
        <v>399</v>
      </c>
      <c r="H234">
        <v>67</v>
      </c>
      <c r="I234" t="str">
        <f>IF($E234&gt;$H234,"Winner","Loser")</f>
        <v>Loser</v>
      </c>
      <c r="J234" t="str">
        <f>IF($E234&gt;$H234,$C234,$F234)</f>
        <v>%%=Tournament.VisitTeamSeed</v>
      </c>
      <c r="K234" t="str">
        <f si="0" t="shared"/>
        <v>Lower</v>
      </c>
    </row>
    <row r="235" spans="1:11" x14ac:dyDescent="0.25">
      <c r="A235">
        <v>2010</v>
      </c>
      <c r="B235" t="s">
        <v>80</v>
      </c>
      <c r="C235">
        <v>4</v>
      </c>
      <c r="D235" t="s">
        <v>89</v>
      </c>
      <c r="E235">
        <v>89</v>
      </c>
      <c r="F235">
        <v>13</v>
      </c>
      <c r="G235" t="s">
        <v>152</v>
      </c>
      <c r="H235">
        <v>77</v>
      </c>
      <c r="I235" t="str">
        <f>IF($E235&gt;$H235,"Winner","Loser")</f>
        <v>Loser</v>
      </c>
      <c r="J235" t="str">
        <f>IF($E235&gt;$H235,$C235,$F235)</f>
        <v>%%=Tournament.VisitTeamSeed</v>
      </c>
      <c r="K235" t="str">
        <f si="0" t="shared"/>
        <v>Lower</v>
      </c>
    </row>
    <row r="236" spans="1:11" x14ac:dyDescent="0.25">
      <c r="A236">
        <v>2010</v>
      </c>
      <c r="B236" t="s">
        <v>80</v>
      </c>
      <c r="C236">
        <v>1</v>
      </c>
      <c r="D236" t="s">
        <v>3</v>
      </c>
      <c r="E236">
        <v>79</v>
      </c>
      <c r="F236">
        <v>16</v>
      </c>
      <c r="G236" t="s">
        <v>100</v>
      </c>
      <c r="H236">
        <v>56</v>
      </c>
      <c r="I236" t="str">
        <f>IF($E236&gt;$H236,"Winner","Loser")</f>
        <v>Loser</v>
      </c>
      <c r="J236" t="str">
        <f>IF($E236&gt;$H236,$C236,$F236)</f>
        <v>%%=Tournament.VisitTeamSeed</v>
      </c>
      <c r="K236" t="str">
        <f si="0" t="shared"/>
        <v>Lower</v>
      </c>
    </row>
    <row r="237" spans="1:11" x14ac:dyDescent="0.25">
      <c r="A237">
        <v>2010</v>
      </c>
      <c r="B237" t="s">
        <v>80</v>
      </c>
      <c r="C237">
        <v>2</v>
      </c>
      <c r="D237" t="s">
        <v>390</v>
      </c>
      <c r="E237">
        <v>68</v>
      </c>
      <c r="F237">
        <v>15</v>
      </c>
      <c r="G237" t="s">
        <v>138</v>
      </c>
      <c r="H237">
        <v>51</v>
      </c>
      <c r="I237" t="str">
        <f>IF($E237&gt;$H237,"Winner","Loser")</f>
        <v>Loser</v>
      </c>
      <c r="J237" t="str">
        <f>IF($E237&gt;$H237,$C237,$F237)</f>
        <v>%%=Tournament.VisitTeamSeed</v>
      </c>
      <c r="K237" t="str">
        <f si="0" t="shared"/>
        <v>Lower</v>
      </c>
    </row>
    <row r="238" spans="1:11" x14ac:dyDescent="0.25">
      <c r="A238">
        <v>2010</v>
      </c>
      <c r="B238" t="s">
        <v>80</v>
      </c>
      <c r="C238">
        <v>7</v>
      </c>
      <c r="D238" t="s">
        <v>90</v>
      </c>
      <c r="E238">
        <v>78</v>
      </c>
      <c r="F238">
        <v>10</v>
      </c>
      <c r="G238" t="s">
        <v>106</v>
      </c>
      <c r="H238">
        <v>86</v>
      </c>
      <c r="I238" t="str">
        <f>IF($E238&gt;$H238,"Winner","Loser")</f>
        <v>Loser</v>
      </c>
      <c r="J238" t="str">
        <f>IF($E238&gt;$H238,$C238,$F238)</f>
        <v>%%=Tournament.VisitTeamSeed</v>
      </c>
      <c r="K238" t="str">
        <f si="0" t="shared"/>
        <v>Lower</v>
      </c>
    </row>
    <row r="239" spans="1:11" x14ac:dyDescent="0.25">
      <c r="A239">
        <v>2010</v>
      </c>
      <c r="B239" t="s">
        <v>80</v>
      </c>
      <c r="C239">
        <v>4</v>
      </c>
      <c r="D239" t="s">
        <v>128</v>
      </c>
      <c r="E239">
        <v>72</v>
      </c>
      <c r="F239">
        <v>13</v>
      </c>
      <c r="G239" t="s">
        <v>192</v>
      </c>
      <c r="H239">
        <v>64</v>
      </c>
      <c r="I239" t="str">
        <f>IF($E239&gt;$H239,"Winner","Loser")</f>
        <v>Loser</v>
      </c>
      <c r="J239" t="str">
        <f>IF($E239&gt;$H239,$C239,$F239)</f>
        <v>%%=Tournament.VisitTeamSeed</v>
      </c>
      <c r="K239" t="str">
        <f si="0" t="shared"/>
        <v>Lower</v>
      </c>
    </row>
    <row r="240" spans="1:11" x14ac:dyDescent="0.25">
      <c r="A240">
        <v>2010</v>
      </c>
      <c r="B240" t="s">
        <v>80</v>
      </c>
      <c r="C240">
        <v>7</v>
      </c>
      <c r="D240" t="s">
        <v>398</v>
      </c>
      <c r="E240">
        <v>59</v>
      </c>
      <c r="F240">
        <v>10</v>
      </c>
      <c r="G240" t="s">
        <v>136</v>
      </c>
      <c r="H240">
        <v>64</v>
      </c>
      <c r="I240" t="str">
        <f>IF($E240&gt;$H240,"Winner","Loser")</f>
        <v>Loser</v>
      </c>
      <c r="J240" t="str">
        <f>IF($E240&gt;$H240,$C240,$F240)</f>
        <v>%%=Tournament.VisitTeamSeed</v>
      </c>
      <c r="K240" t="str">
        <f si="0" t="shared"/>
        <v>Lower</v>
      </c>
    </row>
    <row r="241" spans="1:11" x14ac:dyDescent="0.25">
      <c r="A241">
        <v>2010</v>
      </c>
      <c r="B241" t="s">
        <v>80</v>
      </c>
      <c r="C241">
        <v>8</v>
      </c>
      <c r="D241" t="s">
        <v>7</v>
      </c>
      <c r="E241">
        <v>67</v>
      </c>
      <c r="F241">
        <v>9</v>
      </c>
      <c r="G241" t="s">
        <v>411</v>
      </c>
      <c r="H241">
        <v>60</v>
      </c>
      <c r="I241" t="str">
        <f>IF($E241&gt;$H241,"Winner","Loser")</f>
        <v>Loser</v>
      </c>
      <c r="J241" t="str">
        <f>IF($E241&gt;$H241,$C241,$F241)</f>
        <v>%%=Tournament.VisitTeamSeed</v>
      </c>
      <c r="K241" t="str">
        <f si="0" t="shared"/>
        <v>Lower</v>
      </c>
    </row>
    <row r="242" spans="1:11" x14ac:dyDescent="0.25">
      <c r="A242">
        <v>2010</v>
      </c>
      <c r="B242" t="s">
        <v>80</v>
      </c>
      <c r="C242">
        <v>4</v>
      </c>
      <c r="D242" t="s">
        <v>4</v>
      </c>
      <c r="E242">
        <v>53</v>
      </c>
      <c r="F242">
        <v>13</v>
      </c>
      <c r="G242" t="s">
        <v>58</v>
      </c>
      <c r="H242">
        <v>49</v>
      </c>
      <c r="I242" t="str">
        <f>IF($E242&gt;$H242,"Winner","Loser")</f>
        <v>Loser</v>
      </c>
      <c r="J242" t="str">
        <f>IF($E242&gt;$H242,$C242,$F242)</f>
        <v>%%=Tournament.VisitTeamSeed</v>
      </c>
      <c r="K242" t="str">
        <f si="0" t="shared"/>
        <v>Lower</v>
      </c>
    </row>
    <row r="243" spans="1:11" x14ac:dyDescent="0.25">
      <c r="A243">
        <v>2010</v>
      </c>
      <c r="B243" t="s">
        <v>80</v>
      </c>
      <c r="C243">
        <v>5</v>
      </c>
      <c r="D243" t="s">
        <v>153</v>
      </c>
      <c r="E243">
        <v>69</v>
      </c>
      <c r="F243">
        <v>12</v>
      </c>
      <c r="G243" t="s">
        <v>424</v>
      </c>
      <c r="H243">
        <v>53</v>
      </c>
      <c r="I243" t="str">
        <f>IF($E243&gt;$H243,"Winner","Loser")</f>
        <v>Loser</v>
      </c>
      <c r="J243" t="str">
        <f>IF($E243&gt;$H243,$C243,$F243)</f>
        <v>%%=Tournament.VisitTeamSeed</v>
      </c>
      <c r="K243" t="str">
        <f si="0" t="shared"/>
        <v>Lower</v>
      </c>
    </row>
    <row r="244" spans="1:11" x14ac:dyDescent="0.25">
      <c r="A244">
        <v>2010</v>
      </c>
      <c r="B244" t="s">
        <v>80</v>
      </c>
      <c r="C244">
        <v>5</v>
      </c>
      <c r="D244" t="s">
        <v>181</v>
      </c>
      <c r="E244">
        <v>65</v>
      </c>
      <c r="F244">
        <v>12</v>
      </c>
      <c r="G244" t="s">
        <v>357</v>
      </c>
      <c r="H244">
        <v>78</v>
      </c>
      <c r="I244" t="str">
        <f>IF($E244&gt;$H244,"Winner","Loser")</f>
        <v>Loser</v>
      </c>
      <c r="J244" t="str">
        <f>IF($E244&gt;$H244,$C244,$F244)</f>
        <v>%%=Tournament.VisitTeamSeed</v>
      </c>
      <c r="K244" t="str">
        <f si="0" t="shared"/>
        <v>Lower</v>
      </c>
    </row>
    <row r="245" spans="1:11" x14ac:dyDescent="0.25">
      <c r="A245">
        <v>2010</v>
      </c>
      <c r="B245" t="s">
        <v>80</v>
      </c>
      <c r="C245">
        <v>8</v>
      </c>
      <c r="D245" t="s">
        <v>102</v>
      </c>
      <c r="E245">
        <v>77</v>
      </c>
      <c r="F245">
        <v>9</v>
      </c>
      <c r="G245" t="s">
        <v>1</v>
      </c>
      <c r="H245">
        <v>62</v>
      </c>
      <c r="I245" t="str">
        <f>IF($E245&gt;$H245,"Winner","Loser")</f>
        <v>Loser</v>
      </c>
      <c r="J245" t="str">
        <f>IF($E245&gt;$H245,$C245,$F245)</f>
        <v>%%=Tournament.VisitTeamSeed</v>
      </c>
      <c r="K245" t="str">
        <f si="0" t="shared"/>
        <v>Lower</v>
      </c>
    </row>
    <row r="246" spans="1:11" x14ac:dyDescent="0.25">
      <c r="A246">
        <v>2010</v>
      </c>
      <c r="B246" t="s">
        <v>80</v>
      </c>
      <c r="C246">
        <v>3</v>
      </c>
      <c r="D246" t="s">
        <v>16</v>
      </c>
      <c r="E246">
        <v>89</v>
      </c>
      <c r="F246">
        <v>14</v>
      </c>
      <c r="G246" t="s">
        <v>208</v>
      </c>
      <c r="H246">
        <v>66</v>
      </c>
      <c r="I246" t="str">
        <f>IF($E246&gt;$H246,"Winner","Loser")</f>
        <v>Loser</v>
      </c>
      <c r="J246" t="str">
        <f>IF($E246&gt;$H246,$C246,$F246)</f>
        <v>%%=Tournament.VisitTeamSeed</v>
      </c>
      <c r="K246" t="str">
        <f si="0" t="shared"/>
        <v>Lower</v>
      </c>
    </row>
    <row r="247" spans="1:11" x14ac:dyDescent="0.25">
      <c r="A247">
        <v>2010</v>
      </c>
      <c r="B247" t="s">
        <v>80</v>
      </c>
      <c r="C247">
        <v>1</v>
      </c>
      <c r="D247" t="s">
        <v>11</v>
      </c>
      <c r="E247">
        <v>73</v>
      </c>
      <c r="F247">
        <v>16</v>
      </c>
      <c r="G247" t="s">
        <v>430</v>
      </c>
      <c r="H247">
        <v>44</v>
      </c>
      <c r="I247" t="str">
        <f>IF($E247&gt;$H247,"Winner","Loser")</f>
        <v>Loser</v>
      </c>
      <c r="J247" t="str">
        <f>IF($E247&gt;$H247,$C247,$F247)</f>
        <v>%%=Tournament.VisitTeamSeed</v>
      </c>
      <c r="K247" t="str">
        <f si="0" t="shared"/>
        <v>Lower</v>
      </c>
    </row>
    <row r="248" spans="1:11" x14ac:dyDescent="0.25">
      <c r="A248">
        <v>2010</v>
      </c>
      <c r="B248" t="s">
        <v>80</v>
      </c>
      <c r="C248">
        <v>6</v>
      </c>
      <c r="D248" t="s">
        <v>374</v>
      </c>
      <c r="E248">
        <v>65</v>
      </c>
      <c r="F248">
        <v>11</v>
      </c>
      <c r="G248" t="s">
        <v>93</v>
      </c>
      <c r="H248">
        <v>54</v>
      </c>
      <c r="I248" t="str">
        <f>IF($E248&gt;$H248,"Winner","Loser")</f>
        <v>Loser</v>
      </c>
      <c r="J248" t="str">
        <f>IF($E248&gt;$H248,$C248,$F248)</f>
        <v>%%=Tournament.VisitTeamSeed</v>
      </c>
      <c r="K248" t="str">
        <f si="0" t="shared"/>
        <v>Lower</v>
      </c>
    </row>
    <row r="249" spans="1:11" x14ac:dyDescent="0.25">
      <c r="A249">
        <v>2010</v>
      </c>
      <c r="B249" t="s">
        <v>80</v>
      </c>
      <c r="C249">
        <v>2</v>
      </c>
      <c r="D249" t="s">
        <v>98</v>
      </c>
      <c r="E249">
        <v>77</v>
      </c>
      <c r="F249">
        <v>15</v>
      </c>
      <c r="G249" t="s">
        <v>431</v>
      </c>
      <c r="H249">
        <v>50</v>
      </c>
      <c r="I249" t="str">
        <f>IF($E249&gt;$H249,"Winner","Loser")</f>
        <v>Loser</v>
      </c>
      <c r="J249" t="str">
        <f>IF($E249&gt;$H249,$C249,$F249)</f>
        <v>%%=Tournament.VisitTeamSeed</v>
      </c>
      <c r="K249" t="str">
        <f si="0" t="shared"/>
        <v>Lower</v>
      </c>
    </row>
    <row r="250" spans="1:11" x14ac:dyDescent="0.25">
      <c r="A250">
        <v>2010</v>
      </c>
      <c r="B250" t="s">
        <v>80</v>
      </c>
      <c r="C250">
        <v>2</v>
      </c>
      <c r="D250" t="s">
        <v>405</v>
      </c>
      <c r="E250">
        <v>82</v>
      </c>
      <c r="F250">
        <v>15</v>
      </c>
      <c r="G250" t="s">
        <v>245</v>
      </c>
      <c r="H250">
        <v>62</v>
      </c>
      <c r="I250" t="str">
        <f>IF($E250&gt;$H250,"Winner","Loser")</f>
        <v>Loser</v>
      </c>
      <c r="J250" t="str">
        <f>IF($E250&gt;$H250,$C250,$F250)</f>
        <v>%%=Tournament.VisitTeamSeed</v>
      </c>
      <c r="K250" t="str">
        <f si="0" t="shared"/>
        <v>Lower</v>
      </c>
    </row>
    <row r="251" spans="1:11" x14ac:dyDescent="0.25">
      <c r="A251">
        <v>2010</v>
      </c>
      <c r="B251" t="s">
        <v>80</v>
      </c>
      <c r="C251">
        <v>4</v>
      </c>
      <c r="D251" t="s">
        <v>143</v>
      </c>
      <c r="E251">
        <v>65</v>
      </c>
      <c r="F251">
        <v>13</v>
      </c>
      <c r="G251" t="s">
        <v>178</v>
      </c>
      <c r="H251">
        <v>66</v>
      </c>
      <c r="I251" t="str">
        <f>IF($E251&gt;$H251,"Winner","Loser")</f>
        <v>Loser</v>
      </c>
      <c r="J251" t="str">
        <f>IF($E251&gt;$H251,$C251,$F251)</f>
        <v>%%=Tournament.VisitTeamSeed</v>
      </c>
      <c r="K251" t="str">
        <f si="0" t="shared"/>
        <v>Lower</v>
      </c>
    </row>
    <row r="252" spans="1:11" x14ac:dyDescent="0.25">
      <c r="A252">
        <v>2010</v>
      </c>
      <c r="B252" t="s">
        <v>80</v>
      </c>
      <c r="C252">
        <v>7</v>
      </c>
      <c r="D252" t="s">
        <v>413</v>
      </c>
      <c r="E252">
        <v>99</v>
      </c>
      <c r="F252">
        <v>10</v>
      </c>
      <c r="G252" t="s">
        <v>2</v>
      </c>
      <c r="H252">
        <v>92</v>
      </c>
      <c r="I252" t="str">
        <f>IF($E252&gt;$H252,"Winner","Loser")</f>
        <v>Loser</v>
      </c>
      <c r="J252" t="str">
        <f>IF($E252&gt;$H252,$C252,$F252)</f>
        <v>%%=Tournament.VisitTeamSeed</v>
      </c>
      <c r="K252" t="str">
        <f si="0" t="shared"/>
        <v>Lower</v>
      </c>
    </row>
    <row r="253" spans="1:11" x14ac:dyDescent="0.25">
      <c r="A253">
        <v>2010</v>
      </c>
      <c r="B253" t="s">
        <v>80</v>
      </c>
      <c r="C253">
        <v>5</v>
      </c>
      <c r="D253" t="s">
        <v>121</v>
      </c>
      <c r="E253">
        <v>77</v>
      </c>
      <c r="F253">
        <v>12</v>
      </c>
      <c r="G253" t="s">
        <v>119</v>
      </c>
      <c r="H253">
        <v>59</v>
      </c>
      <c r="I253" t="str">
        <f>IF($E253&gt;$H253,"Winner","Loser")</f>
        <v>Loser</v>
      </c>
      <c r="J253" t="str">
        <f>IF($E253&gt;$H253,$C253,$F253)</f>
        <v>%%=Tournament.VisitTeamSeed</v>
      </c>
      <c r="K253" t="str">
        <f si="0" t="shared"/>
        <v>Lower</v>
      </c>
    </row>
    <row r="254" spans="1:11" x14ac:dyDescent="0.25">
      <c r="A254">
        <v>2010</v>
      </c>
      <c r="B254" t="s">
        <v>80</v>
      </c>
      <c r="C254">
        <v>3</v>
      </c>
      <c r="D254" t="s">
        <v>9</v>
      </c>
      <c r="E254">
        <v>62</v>
      </c>
      <c r="F254">
        <v>14</v>
      </c>
      <c r="G254" t="s">
        <v>227</v>
      </c>
      <c r="H254">
        <v>57</v>
      </c>
      <c r="I254" t="str">
        <f>IF($E254&gt;$H254,"Winner","Loser")</f>
        <v>Loser</v>
      </c>
      <c r="J254" t="str">
        <f>IF($E254&gt;$H254,$C254,$F254)</f>
        <v>%%=Tournament.VisitTeamSeed</v>
      </c>
      <c r="K254" t="str">
        <f si="0" t="shared"/>
        <v>Lower</v>
      </c>
    </row>
    <row r="255" spans="1:11" x14ac:dyDescent="0.25">
      <c r="A255">
        <v>2010</v>
      </c>
      <c r="B255" t="s">
        <v>80</v>
      </c>
      <c r="C255">
        <v>1</v>
      </c>
      <c r="D255" t="s">
        <v>53</v>
      </c>
      <c r="E255">
        <v>100</v>
      </c>
      <c r="F255">
        <v>16</v>
      </c>
      <c r="G255" t="s">
        <v>432</v>
      </c>
      <c r="H255">
        <v>71</v>
      </c>
      <c r="I255" t="str">
        <f>IF($E255&gt;$H255,"Winner","Loser")</f>
        <v>Loser</v>
      </c>
      <c r="J255" t="str">
        <f>IF($E255&gt;$H255,$C255,$F255)</f>
        <v>%%=Tournament.VisitTeamSeed</v>
      </c>
      <c r="K255" t="str">
        <f si="0" t="shared"/>
        <v>Lower</v>
      </c>
    </row>
    <row r="256" spans="1:11" x14ac:dyDescent="0.25">
      <c r="A256">
        <v>2010</v>
      </c>
      <c r="B256" t="s">
        <v>80</v>
      </c>
      <c r="C256">
        <v>8</v>
      </c>
      <c r="D256" t="s">
        <v>57</v>
      </c>
      <c r="E256">
        <v>80</v>
      </c>
      <c r="F256">
        <v>9</v>
      </c>
      <c r="G256" t="s">
        <v>139</v>
      </c>
      <c r="H256">
        <v>81</v>
      </c>
      <c r="I256" t="str">
        <f>IF($E256&gt;$H256,"Winner","Loser")</f>
        <v>Loser</v>
      </c>
      <c r="J256" t="str">
        <f>IF($E256&gt;$H256,$C256,$F256)</f>
        <v>%%=Tournament.VisitTeamSeed</v>
      </c>
      <c r="K256" t="str">
        <f si="0" t="shared"/>
        <v>Lower</v>
      </c>
    </row>
    <row r="257" spans="1:11" x14ac:dyDescent="0.25">
      <c r="A257">
        <v>2010</v>
      </c>
      <c r="B257" t="s">
        <v>80</v>
      </c>
      <c r="C257">
        <v>6</v>
      </c>
      <c r="D257" t="s">
        <v>127</v>
      </c>
      <c r="E257">
        <v>50</v>
      </c>
      <c r="F257">
        <v>11</v>
      </c>
      <c r="G257" t="s">
        <v>200</v>
      </c>
      <c r="H257">
        <v>51</v>
      </c>
      <c r="I257" t="str">
        <f>IF($E257&gt;$H257,"Winner","Loser")</f>
        <v>Loser</v>
      </c>
      <c r="J257" t="str">
        <f>IF($E257&gt;$H257,$C257,$F257)</f>
        <v>%%=Tournament.VisitTeamSeed</v>
      </c>
      <c r="K257" t="str">
        <f si="0" t="shared"/>
        <v>Lower</v>
      </c>
    </row>
    <row r="258" spans="1:11" x14ac:dyDescent="0.25">
      <c r="A258">
        <v>2010</v>
      </c>
      <c r="B258" t="s">
        <v>80</v>
      </c>
      <c r="C258">
        <v>3</v>
      </c>
      <c r="D258" t="s">
        <v>62</v>
      </c>
      <c r="E258">
        <v>68</v>
      </c>
      <c r="F258">
        <v>14</v>
      </c>
      <c r="G258" t="s">
        <v>433</v>
      </c>
      <c r="H258">
        <v>59</v>
      </c>
      <c r="I258" t="str">
        <f>IF($E258&gt;$H258,"Winner","Loser")</f>
        <v>Loser</v>
      </c>
      <c r="J258" t="str">
        <f>IF($E258&gt;$H258,$C258,$F258)</f>
        <v>%%=Tournament.VisitTeamSeed</v>
      </c>
      <c r="K258" t="str">
        <f si="0" t="shared"/>
        <v>Lower</v>
      </c>
    </row>
    <row r="259" spans="1:11" x14ac:dyDescent="0.25">
      <c r="A259">
        <v>2010</v>
      </c>
      <c r="B259" t="s">
        <v>80</v>
      </c>
      <c r="C259">
        <v>7</v>
      </c>
      <c r="D259" t="s">
        <v>120</v>
      </c>
      <c r="E259">
        <v>71</v>
      </c>
      <c r="F259">
        <v>10</v>
      </c>
      <c r="G259" t="s">
        <v>400</v>
      </c>
      <c r="H259">
        <v>80</v>
      </c>
      <c r="I259" t="str">
        <f>IF($E259&gt;$H259,"Winner","Loser")</f>
        <v>Loser</v>
      </c>
      <c r="J259" t="str">
        <f>IF($E259&gt;$H259,$C259,$F259)</f>
        <v>%%=Tournament.VisitTeamSeed</v>
      </c>
      <c r="K259" t="str">
        <f si="0" t="shared"/>
        <v>Lower</v>
      </c>
    </row>
    <row r="260" spans="1:11" x14ac:dyDescent="0.25">
      <c r="A260">
        <v>2010</v>
      </c>
      <c r="B260" t="s">
        <v>80</v>
      </c>
      <c r="C260">
        <v>2</v>
      </c>
      <c r="D260" t="s">
        <v>17</v>
      </c>
      <c r="E260">
        <v>73</v>
      </c>
      <c r="F260">
        <v>15</v>
      </c>
      <c r="G260" t="s">
        <v>203</v>
      </c>
      <c r="H260">
        <v>70</v>
      </c>
      <c r="I260" t="str">
        <f>IF($E260&gt;$H260,"Winner","Loser")</f>
        <v>Loser</v>
      </c>
      <c r="J260" t="str">
        <f>IF($E260&gt;$H260,$C260,$F260)</f>
        <v>%%=Tournament.VisitTeamSeed</v>
      </c>
      <c r="K260" t="str">
        <f si="0" t="shared"/>
        <v>Lower</v>
      </c>
    </row>
    <row r="261" spans="1:11" x14ac:dyDescent="0.25">
      <c r="A261">
        <v>2010</v>
      </c>
      <c r="B261" t="s">
        <v>80</v>
      </c>
      <c r="C261">
        <v>6</v>
      </c>
      <c r="D261" t="s">
        <v>96</v>
      </c>
      <c r="E261">
        <v>78</v>
      </c>
      <c r="F261">
        <v>11</v>
      </c>
      <c r="G261" t="s">
        <v>123</v>
      </c>
      <c r="H261">
        <v>80</v>
      </c>
      <c r="I261" t="str">
        <f>IF($E261&gt;$H261,"Winner","Loser")</f>
        <v>Loser</v>
      </c>
      <c r="J261" t="str">
        <f>IF($E261&gt;$H261,$C261,$F261)</f>
        <v>%%=Tournament.VisitTeamSeed</v>
      </c>
      <c r="K261" t="str">
        <f si="0" t="shared"/>
        <v>Lower</v>
      </c>
    </row>
    <row r="262" spans="1:11" x14ac:dyDescent="0.25">
      <c r="A262">
        <v>2010</v>
      </c>
      <c r="B262" t="s">
        <v>80</v>
      </c>
      <c r="C262">
        <v>1</v>
      </c>
      <c r="D262" t="s">
        <v>0</v>
      </c>
      <c r="E262">
        <v>90</v>
      </c>
      <c r="F262">
        <v>16</v>
      </c>
      <c r="G262" t="s">
        <v>268</v>
      </c>
      <c r="H262">
        <v>74</v>
      </c>
      <c r="I262" t="str">
        <f>IF($E262&gt;$H262,"Winner","Loser")</f>
        <v>Loser</v>
      </c>
      <c r="J262" t="str">
        <f>IF($E262&gt;$H262,$C262,$F262)</f>
        <v>%%=Tournament.VisitTeamSeed</v>
      </c>
      <c r="K262" t="str">
        <f si="0" t="shared"/>
        <v>Lower</v>
      </c>
    </row>
    <row r="263" spans="1:11" x14ac:dyDescent="0.25">
      <c r="A263">
        <v>2010</v>
      </c>
      <c r="B263" t="s">
        <v>80</v>
      </c>
      <c r="C263">
        <v>8</v>
      </c>
      <c r="D263" t="s">
        <v>117</v>
      </c>
      <c r="E263">
        <v>66</v>
      </c>
      <c r="F263">
        <v>9</v>
      </c>
      <c r="G263" t="s">
        <v>122</v>
      </c>
      <c r="H263">
        <v>69</v>
      </c>
      <c r="I263" t="str">
        <f>IF($E263&gt;$H263,"Winner","Loser")</f>
        <v>Loser</v>
      </c>
      <c r="J263" t="str">
        <f>IF($E263&gt;$H263,$C263,$F263)</f>
        <v>%%=Tournament.VisitTeamSeed</v>
      </c>
      <c r="K263" t="str">
        <f si="0" t="shared"/>
        <v>Lower</v>
      </c>
    </row>
    <row r="264" spans="1:11" x14ac:dyDescent="0.25">
      <c r="A264">
        <v>2010</v>
      </c>
      <c r="B264" t="s">
        <v>80</v>
      </c>
      <c r="C264">
        <v>3</v>
      </c>
      <c r="D264" t="s">
        <v>91</v>
      </c>
      <c r="E264">
        <v>83</v>
      </c>
      <c r="F264">
        <v>14</v>
      </c>
      <c r="G264" t="s">
        <v>142</v>
      </c>
      <c r="H264">
        <v>97</v>
      </c>
      <c r="I264" t="str">
        <f>IF($E264&gt;$H264,"Winner","Loser")</f>
        <v>Loser</v>
      </c>
      <c r="J264" t="str">
        <f>IF($E264&gt;$H264,$C264,$F264)</f>
        <v>%%=Tournament.VisitTeamSeed</v>
      </c>
      <c r="K264" t="str">
        <f si="0" t="shared"/>
        <v>Lower</v>
      </c>
    </row>
    <row r="265" spans="1:11" x14ac:dyDescent="0.25">
      <c r="A265">
        <v>2010</v>
      </c>
      <c r="B265" t="s">
        <v>80</v>
      </c>
      <c r="C265">
        <v>6</v>
      </c>
      <c r="D265" t="s">
        <v>368</v>
      </c>
      <c r="E265">
        <v>62</v>
      </c>
      <c r="F265">
        <v>11</v>
      </c>
      <c r="G265" t="s">
        <v>396</v>
      </c>
      <c r="H265">
        <v>59</v>
      </c>
      <c r="I265" t="str">
        <f>IF($E265&gt;$H265,"Winner","Loser")</f>
        <v>Loser</v>
      </c>
      <c r="J265" t="str">
        <f>IF($E265&gt;$H265,$C265,$F265)</f>
        <v>%%=Tournament.VisitTeamSeed</v>
      </c>
      <c r="K265" t="str">
        <f si="0" t="shared"/>
        <v>Lower</v>
      </c>
    </row>
    <row r="266" spans="1:11" x14ac:dyDescent="0.25">
      <c r="A266">
        <v>2010</v>
      </c>
      <c r="B266" t="s">
        <v>81</v>
      </c>
      <c r="C266">
        <v>16</v>
      </c>
      <c r="D266" t="s">
        <v>430</v>
      </c>
      <c r="E266">
        <v>61</v>
      </c>
      <c r="F266">
        <v>16</v>
      </c>
      <c r="G266" t="s">
        <v>249</v>
      </c>
      <c r="H266">
        <v>44</v>
      </c>
      <c r="I266" t="str">
        <f>IF($E266&gt;$H266,"Winner","Loser")</f>
        <v>Loser</v>
      </c>
      <c r="J266" t="str">
        <f>IF($E266&gt;$H266,$C266,$F266)</f>
        <v>%%=Tournament.VisitTeamSeed</v>
      </c>
      <c r="K266" t="str">
        <f si="0" t="shared"/>
        <v>Lower</v>
      </c>
    </row>
    <row r="267" spans="1:11" x14ac:dyDescent="0.25">
      <c r="A267">
        <v>2009</v>
      </c>
      <c r="B267" t="s">
        <v>74</v>
      </c>
      <c r="C267">
        <v>2</v>
      </c>
      <c r="D267" t="s">
        <v>391</v>
      </c>
      <c r="E267">
        <v>72</v>
      </c>
      <c r="F267">
        <v>1</v>
      </c>
      <c r="G267" t="s">
        <v>369</v>
      </c>
      <c r="H267">
        <v>89</v>
      </c>
      <c r="I267" t="str">
        <f>IF($E267&gt;$H267,"Winner","Loser")</f>
        <v>Loser</v>
      </c>
      <c r="J267" t="str">
        <f>IF($E267&gt;$H267,$C267,$F267)</f>
        <v>%%=Tournament.VisitTeamSeed</v>
      </c>
      <c r="K267" t="str">
        <f si="0" t="shared"/>
        <v>Lower</v>
      </c>
    </row>
    <row r="268" spans="1:11" x14ac:dyDescent="0.25">
      <c r="A268">
        <v>2009</v>
      </c>
      <c r="B268" t="s">
        <v>76</v>
      </c>
      <c r="C268">
        <v>2</v>
      </c>
      <c r="D268" t="s">
        <v>391</v>
      </c>
      <c r="E268">
        <v>82</v>
      </c>
      <c r="F268">
        <v>1</v>
      </c>
      <c r="G268" t="s">
        <v>71</v>
      </c>
      <c r="H268">
        <v>73</v>
      </c>
      <c r="I268" t="str">
        <f>IF($E268&gt;$H268,"Winner","Loser")</f>
        <v>Loser</v>
      </c>
      <c r="J268" t="str">
        <f>IF($E268&gt;$H268,$C268,$F268)</f>
        <v>%%=Tournament.VisitTeamSeed</v>
      </c>
      <c r="K268" t="str">
        <f si="0" t="shared"/>
        <v>Lower</v>
      </c>
    </row>
    <row r="269" spans="1:11" x14ac:dyDescent="0.25">
      <c r="A269">
        <v>2009</v>
      </c>
      <c r="B269" t="s">
        <v>76</v>
      </c>
      <c r="C269">
        <v>3</v>
      </c>
      <c r="D269" t="s">
        <v>17</v>
      </c>
      <c r="E269">
        <v>69</v>
      </c>
      <c r="F269">
        <v>1</v>
      </c>
      <c r="G269" t="s">
        <v>369</v>
      </c>
      <c r="H269">
        <v>83</v>
      </c>
      <c r="I269" t="str">
        <f>IF($E269&gt;$H269,"Winner","Loser")</f>
        <v>Loser</v>
      </c>
      <c r="J269" t="str">
        <f>IF($E269&gt;$H269,$C269,$F269)</f>
        <v>%%=Tournament.VisitTeamSeed</v>
      </c>
      <c r="K269" t="str">
        <f si="0" t="shared"/>
        <v>Lower</v>
      </c>
    </row>
    <row r="270" spans="1:11" x14ac:dyDescent="0.25">
      <c r="A270">
        <v>2009</v>
      </c>
      <c r="B270" t="s">
        <v>77</v>
      </c>
      <c r="C270">
        <v>1</v>
      </c>
      <c r="D270" t="s">
        <v>369</v>
      </c>
      <c r="E270">
        <v>72</v>
      </c>
      <c r="F270">
        <v>2</v>
      </c>
      <c r="G270" t="s">
        <v>18</v>
      </c>
      <c r="H270">
        <v>60</v>
      </c>
      <c r="I270" t="str">
        <f>IF($E270&gt;$H270,"Winner","Loser")</f>
        <v>Loser</v>
      </c>
      <c r="J270" t="str">
        <f>IF($E270&gt;$H270,$C270,$F270)</f>
        <v>%%=Tournament.VisitTeamSeed</v>
      </c>
      <c r="K270" t="str">
        <f si="0" t="shared"/>
        <v>Lower</v>
      </c>
    </row>
    <row r="271" spans="1:11" x14ac:dyDescent="0.25">
      <c r="A271">
        <v>2009</v>
      </c>
      <c r="B271" t="s">
        <v>77</v>
      </c>
      <c r="C271">
        <v>1</v>
      </c>
      <c r="D271" t="s">
        <v>1</v>
      </c>
      <c r="E271">
        <v>52</v>
      </c>
      <c r="F271">
        <v>2</v>
      </c>
      <c r="G271" t="s">
        <v>391</v>
      </c>
      <c r="H271">
        <v>64</v>
      </c>
      <c r="I271" t="str">
        <f>IF($E271&gt;$H271,"Winner","Loser")</f>
        <v>Loser</v>
      </c>
      <c r="J271" t="str">
        <f>IF($E271&gt;$H271,$C271,$F271)</f>
        <v>%%=Tournament.VisitTeamSeed</v>
      </c>
      <c r="K271" t="str">
        <f si="0" t="shared"/>
        <v>Lower</v>
      </c>
    </row>
    <row r="272" spans="1:11" x14ac:dyDescent="0.25">
      <c r="A272">
        <v>2009</v>
      </c>
      <c r="B272" t="s">
        <v>77</v>
      </c>
      <c r="C272">
        <v>1</v>
      </c>
      <c r="D272" t="s">
        <v>71</v>
      </c>
      <c r="E272">
        <v>82</v>
      </c>
      <c r="F272">
        <v>3</v>
      </c>
      <c r="G272" t="s">
        <v>106</v>
      </c>
      <c r="H272">
        <v>75</v>
      </c>
      <c r="I272" t="str">
        <f>IF($E272&gt;$H272,"Winner","Loser")</f>
        <v>Loser</v>
      </c>
      <c r="J272" t="str">
        <f>IF($E272&gt;$H272,$C272,$F272)</f>
        <v>%%=Tournament.VisitTeamSeed</v>
      </c>
      <c r="K272" t="str">
        <f si="0" t="shared"/>
        <v>Lower</v>
      </c>
    </row>
    <row r="273" spans="1:11" x14ac:dyDescent="0.25">
      <c r="A273">
        <v>2009</v>
      </c>
      <c r="B273" t="s">
        <v>77</v>
      </c>
      <c r="C273">
        <v>1</v>
      </c>
      <c r="D273" t="s">
        <v>16</v>
      </c>
      <c r="E273">
        <v>76</v>
      </c>
      <c r="F273">
        <v>3</v>
      </c>
      <c r="G273" t="s">
        <v>17</v>
      </c>
      <c r="H273">
        <v>78</v>
      </c>
      <c r="I273" t="str">
        <f>IF($E273&gt;$H273,"Winner","Loser")</f>
        <v>Loser</v>
      </c>
      <c r="J273" t="str">
        <f>IF($E273&gt;$H273,$C273,$F273)</f>
        <v>%%=Tournament.VisitTeamSeed</v>
      </c>
      <c r="K273" t="str">
        <f si="0" t="shared"/>
        <v>Lower</v>
      </c>
    </row>
    <row r="274" spans="1:11" x14ac:dyDescent="0.25">
      <c r="A274">
        <v>2009</v>
      </c>
      <c r="B274" t="s">
        <v>78</v>
      </c>
      <c r="C274">
        <v>1</v>
      </c>
      <c r="D274" t="s">
        <v>1</v>
      </c>
      <c r="E274">
        <v>103</v>
      </c>
      <c r="F274">
        <v>12</v>
      </c>
      <c r="G274" t="s">
        <v>14</v>
      </c>
      <c r="H274">
        <v>64</v>
      </c>
      <c r="I274" t="str">
        <f>IF($E274&gt;$H274,"Winner","Loser")</f>
        <v>Loser</v>
      </c>
      <c r="J274" t="str">
        <f>IF($E274&gt;$H274,$C274,$F274)</f>
        <v>%%=Tournament.VisitTeamSeed</v>
      </c>
      <c r="K274" t="str">
        <f si="0" t="shared"/>
        <v>Lower</v>
      </c>
    </row>
    <row r="275" spans="1:11" x14ac:dyDescent="0.25">
      <c r="A275">
        <v>2009</v>
      </c>
      <c r="B275" t="s">
        <v>78</v>
      </c>
      <c r="C275">
        <v>3</v>
      </c>
      <c r="D275" t="s">
        <v>0</v>
      </c>
      <c r="E275">
        <v>62</v>
      </c>
      <c r="F275">
        <v>2</v>
      </c>
      <c r="G275" t="s">
        <v>391</v>
      </c>
      <c r="H275">
        <v>67</v>
      </c>
      <c r="I275" t="str">
        <f>IF($E275&gt;$H275,"Winner","Loser")</f>
        <v>Loser</v>
      </c>
      <c r="J275" t="str">
        <f>IF($E275&gt;$H275,$C275,$F275)</f>
        <v>%%=Tournament.VisitTeamSeed</v>
      </c>
      <c r="K275" t="str">
        <f si="0" t="shared"/>
        <v>Lower</v>
      </c>
    </row>
    <row r="276" spans="1:11" x14ac:dyDescent="0.25">
      <c r="A276">
        <v>2009</v>
      </c>
      <c r="B276" t="s">
        <v>78</v>
      </c>
      <c r="C276">
        <v>1</v>
      </c>
      <c r="D276" t="s">
        <v>369</v>
      </c>
      <c r="E276">
        <v>98</v>
      </c>
      <c r="F276">
        <v>4</v>
      </c>
      <c r="G276" t="s">
        <v>7</v>
      </c>
      <c r="H276">
        <v>77</v>
      </c>
      <c r="I276" t="str">
        <f>IF($E276&gt;$H276,"Winner","Loser")</f>
        <v>Loser</v>
      </c>
      <c r="J276" t="str">
        <f>IF($E276&gt;$H276,$C276,$F276)</f>
        <v>%%=Tournament.VisitTeamSeed</v>
      </c>
      <c r="K276" t="str">
        <f si="0" t="shared"/>
        <v>Lower</v>
      </c>
    </row>
    <row r="277" spans="1:11" x14ac:dyDescent="0.25">
      <c r="A277">
        <v>2009</v>
      </c>
      <c r="B277" t="s">
        <v>78</v>
      </c>
      <c r="C277">
        <v>3</v>
      </c>
      <c r="D277" t="s">
        <v>3</v>
      </c>
      <c r="E277">
        <v>71</v>
      </c>
      <c r="F277">
        <v>2</v>
      </c>
      <c r="G277" t="s">
        <v>18</v>
      </c>
      <c r="H277">
        <v>84</v>
      </c>
      <c r="I277" t="str">
        <f>IF($E277&gt;$H277,"Winner","Loser")</f>
        <v>Loser</v>
      </c>
      <c r="J277" t="str">
        <f>IF($E277&gt;$H277,$C277,$F277)</f>
        <v>%%=Tournament.VisitTeamSeed</v>
      </c>
      <c r="K277" t="str">
        <f si="0" t="shared"/>
        <v>Lower</v>
      </c>
    </row>
    <row r="278" spans="1:11" x14ac:dyDescent="0.25">
      <c r="A278">
        <v>2009</v>
      </c>
      <c r="B278" t="s">
        <v>78</v>
      </c>
      <c r="C278">
        <v>1</v>
      </c>
      <c r="D278" t="s">
        <v>71</v>
      </c>
      <c r="E278">
        <v>72</v>
      </c>
      <c r="F278">
        <v>5</v>
      </c>
      <c r="G278" t="s">
        <v>128</v>
      </c>
      <c r="H278">
        <v>60</v>
      </c>
      <c r="I278" t="str">
        <f>IF($E278&gt;$H278,"Winner","Loser")</f>
        <v>Loser</v>
      </c>
      <c r="J278" t="str">
        <f>IF($E278&gt;$H278,$C278,$F278)</f>
        <v>%%=Tournament.VisitTeamSeed</v>
      </c>
      <c r="K278" t="str">
        <f si="0" t="shared"/>
        <v>Lower</v>
      </c>
    </row>
    <row r="279" spans="1:11" x14ac:dyDescent="0.25">
      <c r="A279">
        <v>2009</v>
      </c>
      <c r="B279" t="s">
        <v>78</v>
      </c>
      <c r="C279">
        <v>3</v>
      </c>
      <c r="D279" t="s">
        <v>106</v>
      </c>
      <c r="E279">
        <v>102</v>
      </c>
      <c r="F279">
        <v>2</v>
      </c>
      <c r="G279" t="s">
        <v>12</v>
      </c>
      <c r="H279">
        <v>91</v>
      </c>
      <c r="I279" t="str">
        <f>IF($E279&gt;$H279,"Winner","Loser")</f>
        <v>Loser</v>
      </c>
      <c r="J279" t="str">
        <f>IF($E279&gt;$H279,$C279,$F279)</f>
        <v>%%=Tournament.VisitTeamSeed</v>
      </c>
      <c r="K279" t="str">
        <f si="0" t="shared"/>
        <v>Lower</v>
      </c>
    </row>
    <row r="280" spans="1:11" x14ac:dyDescent="0.25">
      <c r="A280">
        <v>2009</v>
      </c>
      <c r="B280" t="s">
        <v>78</v>
      </c>
      <c r="C280">
        <v>1</v>
      </c>
      <c r="D280" t="s">
        <v>16</v>
      </c>
      <c r="E280">
        <v>60</v>
      </c>
      <c r="F280">
        <v>4</v>
      </c>
      <c r="G280" t="s">
        <v>374</v>
      </c>
      <c r="H280">
        <v>55</v>
      </c>
      <c r="I280" t="str">
        <f>IF($E280&gt;$H280,"Winner","Loser")</f>
        <v>Loser</v>
      </c>
      <c r="J280" t="str">
        <f>IF($E280&gt;$H280,$C280,$F280)</f>
        <v>%%=Tournament.VisitTeamSeed</v>
      </c>
      <c r="K280" t="str">
        <f si="0" t="shared"/>
        <v>Lower</v>
      </c>
    </row>
    <row r="281" spans="1:11" x14ac:dyDescent="0.25">
      <c r="A281">
        <v>2009</v>
      </c>
      <c r="B281" t="s">
        <v>78</v>
      </c>
      <c r="C281">
        <v>3</v>
      </c>
      <c r="D281" t="s">
        <v>17</v>
      </c>
      <c r="E281">
        <v>77</v>
      </c>
      <c r="F281">
        <v>2</v>
      </c>
      <c r="G281" t="s">
        <v>11</v>
      </c>
      <c r="H281">
        <v>54</v>
      </c>
      <c r="I281" t="str">
        <f>IF($E281&gt;$H281,"Winner","Loser")</f>
        <v>Loser</v>
      </c>
      <c r="J281" t="str">
        <f>IF($E281&gt;$H281,$C281,$F281)</f>
        <v>%%=Tournament.VisitTeamSeed</v>
      </c>
      <c r="K281" t="str">
        <f si="0" t="shared"/>
        <v>Lower</v>
      </c>
    </row>
    <row r="282" spans="1:11" x14ac:dyDescent="0.25">
      <c r="A282">
        <v>2009</v>
      </c>
      <c r="B282" t="s">
        <v>79</v>
      </c>
      <c r="C282">
        <v>1</v>
      </c>
      <c r="D282" t="s">
        <v>1</v>
      </c>
      <c r="E282">
        <v>79</v>
      </c>
      <c r="F282">
        <v>9</v>
      </c>
      <c r="G282" t="s">
        <v>192</v>
      </c>
      <c r="H282">
        <v>62</v>
      </c>
      <c r="I282" t="str">
        <f>IF($E282&gt;$H282,"Winner","Loser")</f>
        <v>Loser</v>
      </c>
      <c r="J282" t="str">
        <f>IF($E282&gt;$H282,$C282,$F282)</f>
        <v>%%=Tournament.VisitTeamSeed</v>
      </c>
      <c r="K282" t="str">
        <f si="0" t="shared"/>
        <v>Lower</v>
      </c>
    </row>
    <row r="283" spans="1:11" x14ac:dyDescent="0.25">
      <c r="A283">
        <v>2009</v>
      </c>
      <c r="B283" t="s">
        <v>79</v>
      </c>
      <c r="C283">
        <v>10</v>
      </c>
      <c r="D283" t="s">
        <v>426</v>
      </c>
      <c r="E283">
        <v>69</v>
      </c>
      <c r="F283">
        <v>2</v>
      </c>
      <c r="G283" t="s">
        <v>391</v>
      </c>
      <c r="H283">
        <v>74</v>
      </c>
      <c r="I283" t="str">
        <f>IF($E283&gt;$H283,"Winner","Loser")</f>
        <v>Loser</v>
      </c>
      <c r="J283" t="str">
        <f>IF($E283&gt;$H283,$C283,$F283)</f>
        <v>%%=Tournament.VisitTeamSeed</v>
      </c>
      <c r="K283" t="str">
        <f si="0" t="shared"/>
        <v>Lower</v>
      </c>
    </row>
    <row r="284" spans="1:11" x14ac:dyDescent="0.25">
      <c r="A284">
        <v>2009</v>
      </c>
      <c r="B284" t="s">
        <v>79</v>
      </c>
      <c r="C284">
        <v>12</v>
      </c>
      <c r="D284" t="s">
        <v>14</v>
      </c>
      <c r="E284">
        <v>71</v>
      </c>
      <c r="F284">
        <v>13</v>
      </c>
      <c r="G284" t="s">
        <v>435</v>
      </c>
      <c r="H284">
        <v>57</v>
      </c>
      <c r="I284" t="str">
        <f>IF($E284&gt;$H284,"Winner","Loser")</f>
        <v>Loser</v>
      </c>
      <c r="J284" t="str">
        <f>IF($E284&gt;$H284,$C284,$F284)</f>
        <v>%%=Tournament.VisitTeamSeed</v>
      </c>
      <c r="K284" t="str">
        <f si="0" t="shared"/>
        <v>Lower</v>
      </c>
    </row>
    <row r="285" spans="1:11" x14ac:dyDescent="0.25">
      <c r="A285">
        <v>2009</v>
      </c>
      <c r="B285" t="s">
        <v>79</v>
      </c>
      <c r="C285">
        <v>12</v>
      </c>
      <c r="D285" t="s">
        <v>4</v>
      </c>
      <c r="E285">
        <v>49</v>
      </c>
      <c r="F285">
        <v>4</v>
      </c>
      <c r="G285" t="s">
        <v>374</v>
      </c>
      <c r="H285">
        <v>60</v>
      </c>
      <c r="I285" t="str">
        <f>IF($E285&gt;$H285,"Winner","Loser")</f>
        <v>Loser</v>
      </c>
      <c r="J285" t="str">
        <f>IF($E285&gt;$H285,$C285,$F285)</f>
        <v>%%=Tournament.VisitTeamSeed</v>
      </c>
      <c r="K285" t="str">
        <f si="0" t="shared"/>
        <v>Lower</v>
      </c>
    </row>
    <row r="286" spans="1:11" x14ac:dyDescent="0.25">
      <c r="A286">
        <v>2009</v>
      </c>
      <c r="B286" t="s">
        <v>79</v>
      </c>
      <c r="C286">
        <v>6</v>
      </c>
      <c r="D286" t="s">
        <v>436</v>
      </c>
      <c r="E286">
        <v>67</v>
      </c>
      <c r="F286">
        <v>3</v>
      </c>
      <c r="G286" t="s">
        <v>3</v>
      </c>
      <c r="H286">
        <v>78</v>
      </c>
      <c r="I286" t="str">
        <f>IF($E286&gt;$H286,"Winner","Loser")</f>
        <v>Loser</v>
      </c>
      <c r="J286" t="str">
        <f>IF($E286&gt;$H286,$C286,$F286)</f>
        <v>%%=Tournament.VisitTeamSeed</v>
      </c>
      <c r="K286" t="str">
        <f si="0" t="shared"/>
        <v>Lower</v>
      </c>
    </row>
    <row r="287" spans="1:11" x14ac:dyDescent="0.25">
      <c r="A287">
        <v>2009</v>
      </c>
      <c r="B287" t="s">
        <v>79</v>
      </c>
      <c r="C287">
        <v>11</v>
      </c>
      <c r="D287" t="s">
        <v>66</v>
      </c>
      <c r="E287">
        <v>43</v>
      </c>
      <c r="F287">
        <v>3</v>
      </c>
      <c r="G287" t="s">
        <v>0</v>
      </c>
      <c r="H287">
        <v>60</v>
      </c>
      <c r="I287" t="str">
        <f>IF($E287&gt;$H287,"Winner","Loser")</f>
        <v>Loser</v>
      </c>
      <c r="J287" t="str">
        <f>IF($E287&gt;$H287,$C287,$F287)</f>
        <v>%%=Tournament.VisitTeamSeed</v>
      </c>
      <c r="K287" t="str">
        <f si="0" t="shared"/>
        <v>Lower</v>
      </c>
    </row>
    <row r="288" spans="1:11" x14ac:dyDescent="0.25">
      <c r="A288">
        <v>2009</v>
      </c>
      <c r="B288" t="s">
        <v>79</v>
      </c>
      <c r="C288">
        <v>1</v>
      </c>
      <c r="D288" t="s">
        <v>16</v>
      </c>
      <c r="E288">
        <v>84</v>
      </c>
      <c r="F288">
        <v>8</v>
      </c>
      <c r="G288" t="s">
        <v>398</v>
      </c>
      <c r="H288">
        <v>76</v>
      </c>
      <c r="I288" t="str">
        <f>IF($E288&gt;$H288,"Winner","Loser")</f>
        <v>Loser</v>
      </c>
      <c r="J288" t="str">
        <f>IF($E288&gt;$H288,$C288,$F288)</f>
        <v>%%=Tournament.VisitTeamSeed</v>
      </c>
      <c r="K288" t="str">
        <f si="0" t="shared"/>
        <v>Lower</v>
      </c>
    </row>
    <row r="289" spans="1:11" x14ac:dyDescent="0.25">
      <c r="A289">
        <v>2009</v>
      </c>
      <c r="B289" t="s">
        <v>79</v>
      </c>
      <c r="C289">
        <v>6</v>
      </c>
      <c r="D289" t="s">
        <v>96</v>
      </c>
      <c r="E289">
        <v>79</v>
      </c>
      <c r="F289">
        <v>3</v>
      </c>
      <c r="G289" t="s">
        <v>106</v>
      </c>
      <c r="H289">
        <v>83</v>
      </c>
      <c r="I289" t="str">
        <f>IF($E289&gt;$H289,"Winner","Loser")</f>
        <v>Loser</v>
      </c>
      <c r="J289" t="str">
        <f>IF($E289&gt;$H289,$C289,$F289)</f>
        <v>%%=Tournament.VisitTeamSeed</v>
      </c>
      <c r="K289" t="str">
        <f si="0" t="shared"/>
        <v>Lower</v>
      </c>
    </row>
    <row r="290" spans="1:11" x14ac:dyDescent="0.25">
      <c r="A290">
        <v>2009</v>
      </c>
      <c r="B290" t="s">
        <v>79</v>
      </c>
      <c r="C290">
        <v>6</v>
      </c>
      <c r="D290" t="s">
        <v>15</v>
      </c>
      <c r="E290">
        <v>69</v>
      </c>
      <c r="F290">
        <v>3</v>
      </c>
      <c r="G290" t="s">
        <v>17</v>
      </c>
      <c r="H290">
        <v>89</v>
      </c>
      <c r="I290" t="str">
        <f>IF($E290&gt;$H290,"Winner","Loser")</f>
        <v>Loser</v>
      </c>
      <c r="J290" t="str">
        <f>IF($E290&gt;$H290,$C290,$F290)</f>
        <v>%%=Tournament.VisitTeamSeed</v>
      </c>
      <c r="K290" t="str">
        <f si="0" t="shared"/>
        <v>Lower</v>
      </c>
    </row>
    <row r="291" spans="1:11" x14ac:dyDescent="0.25">
      <c r="A291">
        <v>2009</v>
      </c>
      <c r="B291" t="s">
        <v>79</v>
      </c>
      <c r="C291">
        <v>1</v>
      </c>
      <c r="D291" t="s">
        <v>71</v>
      </c>
      <c r="E291">
        <v>92</v>
      </c>
      <c r="F291">
        <v>9</v>
      </c>
      <c r="G291" t="s">
        <v>153</v>
      </c>
      <c r="H291">
        <v>66</v>
      </c>
      <c r="I291" t="str">
        <f>IF($E291&gt;$H291,"Winner","Loser")</f>
        <v>Loser</v>
      </c>
      <c r="J291" t="str">
        <f>IF($E291&gt;$H291,$C291,$F291)</f>
        <v>%%=Tournament.VisitTeamSeed</v>
      </c>
      <c r="K291" t="str">
        <f si="0" t="shared"/>
        <v>Lower</v>
      </c>
    </row>
    <row r="292" spans="1:11" x14ac:dyDescent="0.25">
      <c r="A292">
        <v>2009</v>
      </c>
      <c r="B292" t="s">
        <v>79</v>
      </c>
      <c r="C292">
        <v>1</v>
      </c>
      <c r="D292" t="s">
        <v>369</v>
      </c>
      <c r="E292">
        <v>84</v>
      </c>
      <c r="F292">
        <v>8</v>
      </c>
      <c r="G292" t="s">
        <v>99</v>
      </c>
      <c r="H292">
        <v>70</v>
      </c>
      <c r="I292" t="str">
        <f>IF($E292&gt;$H292,"Winner","Loser")</f>
        <v>Loser</v>
      </c>
      <c r="J292" t="str">
        <f>IF($E292&gt;$H292,$C292,$F292)</f>
        <v>%%=Tournament.VisitTeamSeed</v>
      </c>
      <c r="K292" t="str">
        <f si="0" t="shared"/>
        <v>Lower</v>
      </c>
    </row>
    <row r="293" spans="1:11" x14ac:dyDescent="0.25">
      <c r="A293">
        <v>2009</v>
      </c>
      <c r="B293" t="s">
        <v>79</v>
      </c>
      <c r="C293">
        <v>5</v>
      </c>
      <c r="D293" t="s">
        <v>128</v>
      </c>
      <c r="E293">
        <v>76</v>
      </c>
      <c r="F293">
        <v>4</v>
      </c>
      <c r="G293" t="s">
        <v>123</v>
      </c>
      <c r="H293">
        <v>74</v>
      </c>
      <c r="I293" t="str">
        <f>IF($E293&gt;$H293,"Winner","Loser")</f>
        <v>Loser</v>
      </c>
      <c r="J293" t="str">
        <f>IF($E293&gt;$H293,$C293,$F293)</f>
        <v>%%=Tournament.VisitTeamSeed</v>
      </c>
      <c r="K293" t="str">
        <f si="0" t="shared"/>
        <v>Lower</v>
      </c>
    </row>
    <row r="294" spans="1:11" x14ac:dyDescent="0.25">
      <c r="A294">
        <v>2009</v>
      </c>
      <c r="B294" t="s">
        <v>79</v>
      </c>
      <c r="C294">
        <v>10</v>
      </c>
      <c r="D294" t="s">
        <v>10</v>
      </c>
      <c r="E294">
        <v>63</v>
      </c>
      <c r="F294">
        <v>2</v>
      </c>
      <c r="G294" t="s">
        <v>18</v>
      </c>
      <c r="H294">
        <v>73</v>
      </c>
      <c r="I294" t="str">
        <f>IF($E294&gt;$H294,"Winner","Loser")</f>
        <v>Loser</v>
      </c>
      <c r="J294" t="str">
        <f>IF($E294&gt;$H294,$C294,$F294)</f>
        <v>%%=Tournament.VisitTeamSeed</v>
      </c>
      <c r="K294" t="str">
        <f si="0" t="shared"/>
        <v>Lower</v>
      </c>
    </row>
    <row r="295" spans="1:11" x14ac:dyDescent="0.25">
      <c r="A295">
        <v>2009</v>
      </c>
      <c r="B295" t="s">
        <v>79</v>
      </c>
      <c r="C295">
        <v>12</v>
      </c>
      <c r="D295" t="s">
        <v>197</v>
      </c>
      <c r="E295">
        <v>81</v>
      </c>
      <c r="F295">
        <v>4</v>
      </c>
      <c r="G295" t="s">
        <v>7</v>
      </c>
      <c r="H295">
        <v>83</v>
      </c>
      <c r="I295" t="str">
        <f>IF($E295&gt;$H295,"Winner","Loser")</f>
        <v>Loser</v>
      </c>
      <c r="J295" t="str">
        <f>IF($E295&gt;$H295,$C295,$F295)</f>
        <v>%%=Tournament.VisitTeamSeed</v>
      </c>
      <c r="K295" t="str">
        <f si="0" t="shared"/>
        <v>Lower</v>
      </c>
    </row>
    <row r="296" spans="1:11" x14ac:dyDescent="0.25">
      <c r="A296">
        <v>2009</v>
      </c>
      <c r="B296" t="s">
        <v>79</v>
      </c>
      <c r="C296">
        <v>7</v>
      </c>
      <c r="D296" t="s">
        <v>57</v>
      </c>
      <c r="E296">
        <v>69</v>
      </c>
      <c r="F296">
        <v>2</v>
      </c>
      <c r="G296" t="s">
        <v>11</v>
      </c>
      <c r="H296">
        <v>74</v>
      </c>
      <c r="I296" t="str">
        <f>IF($E296&gt;$H296,"Winner","Loser")</f>
        <v>Loser</v>
      </c>
      <c r="J296" t="str">
        <f>IF($E296&gt;$H296,$C296,$F296)</f>
        <v>%%=Tournament.VisitTeamSeed</v>
      </c>
      <c r="K296" t="str">
        <f si="0" t="shared"/>
        <v>Lower</v>
      </c>
    </row>
    <row r="297" spans="1:11" x14ac:dyDescent="0.25">
      <c r="A297">
        <v>2009</v>
      </c>
      <c r="B297" t="s">
        <v>79</v>
      </c>
      <c r="C297">
        <v>10</v>
      </c>
      <c r="D297" t="s">
        <v>89</v>
      </c>
      <c r="E297">
        <v>70</v>
      </c>
      <c r="F297">
        <v>2</v>
      </c>
      <c r="G297" t="s">
        <v>12</v>
      </c>
      <c r="H297">
        <v>89</v>
      </c>
      <c r="I297" t="str">
        <f>IF($E297&gt;$H297,"Winner","Loser")</f>
        <v>Loser</v>
      </c>
      <c r="J297" t="str">
        <f>IF($E297&gt;$H297,$C297,$F297)</f>
        <v>%%=Tournament.VisitTeamSeed</v>
      </c>
      <c r="K297" t="str">
        <f si="0" t="shared"/>
        <v>Lower</v>
      </c>
    </row>
    <row r="298" spans="1:11" x14ac:dyDescent="0.25">
      <c r="A298">
        <v>2009</v>
      </c>
      <c r="B298" t="s">
        <v>80</v>
      </c>
      <c r="C298">
        <v>5</v>
      </c>
      <c r="D298" t="s">
        <v>411</v>
      </c>
      <c r="E298">
        <v>59</v>
      </c>
      <c r="F298">
        <v>12</v>
      </c>
      <c r="G298" t="s">
        <v>4</v>
      </c>
      <c r="H298">
        <v>61</v>
      </c>
      <c r="I298" t="str">
        <f>IF($E298&gt;$H298,"Winner","Loser")</f>
        <v>Loser</v>
      </c>
      <c r="J298" t="str">
        <f>IF($E298&gt;$H298,$C298,$F298)</f>
        <v>%%=Tournament.VisitTeamSeed</v>
      </c>
      <c r="K298" t="str">
        <f si="0" t="shared"/>
        <v>Lower</v>
      </c>
    </row>
    <row r="299" spans="1:11" x14ac:dyDescent="0.25">
      <c r="A299">
        <v>2009</v>
      </c>
      <c r="B299" t="s">
        <v>80</v>
      </c>
      <c r="C299">
        <v>6</v>
      </c>
      <c r="D299" t="s">
        <v>98</v>
      </c>
      <c r="E299">
        <v>60</v>
      </c>
      <c r="F299">
        <v>11</v>
      </c>
      <c r="G299" t="s">
        <v>66</v>
      </c>
      <c r="H299">
        <v>68</v>
      </c>
      <c r="I299" t="str">
        <f>IF($E299&gt;$H299,"Winner","Loser")</f>
        <v>Loser</v>
      </c>
      <c r="J299" t="str">
        <f>IF($E299&gt;$H299,$C299,$F299)</f>
        <v>%%=Tournament.VisitTeamSeed</v>
      </c>
      <c r="K299" t="str">
        <f si="0" t="shared"/>
        <v>Lower</v>
      </c>
    </row>
    <row r="300" spans="1:11" x14ac:dyDescent="0.25">
      <c r="A300">
        <v>2009</v>
      </c>
      <c r="B300" t="s">
        <v>80</v>
      </c>
      <c r="C300">
        <v>4</v>
      </c>
      <c r="D300" t="s">
        <v>139</v>
      </c>
      <c r="E300">
        <v>69</v>
      </c>
      <c r="F300">
        <v>13</v>
      </c>
      <c r="G300" t="s">
        <v>435</v>
      </c>
      <c r="H300">
        <v>84</v>
      </c>
      <c r="I300" t="str">
        <f>IF($E300&gt;$H300,"Winner","Loser")</f>
        <v>Loser</v>
      </c>
      <c r="J300" t="str">
        <f>IF($E300&gt;$H300,$C300,$F300)</f>
        <v>%%=Tournament.VisitTeamSeed</v>
      </c>
      <c r="K300" t="str">
        <f si="0" t="shared"/>
        <v>Lower</v>
      </c>
    </row>
    <row r="301" spans="1:11" x14ac:dyDescent="0.25">
      <c r="A301">
        <v>2009</v>
      </c>
      <c r="B301" t="s">
        <v>80</v>
      </c>
      <c r="C301">
        <v>7</v>
      </c>
      <c r="D301" t="s">
        <v>163</v>
      </c>
      <c r="E301">
        <v>55</v>
      </c>
      <c r="F301">
        <v>10</v>
      </c>
      <c r="G301" t="s">
        <v>426</v>
      </c>
      <c r="H301">
        <v>72</v>
      </c>
      <c r="I301" t="str">
        <f>IF($E301&gt;$H301,"Winner","Loser")</f>
        <v>Loser</v>
      </c>
      <c r="J301" t="str">
        <f>IF($E301&gt;$H301,$C301,$F301)</f>
        <v>%%=Tournament.VisitTeamSeed</v>
      </c>
      <c r="K301" t="str">
        <f si="0" t="shared"/>
        <v>Lower</v>
      </c>
    </row>
    <row r="302" spans="1:11" x14ac:dyDescent="0.25">
      <c r="A302">
        <v>2009</v>
      </c>
      <c r="B302" t="s">
        <v>80</v>
      </c>
      <c r="C302">
        <v>3</v>
      </c>
      <c r="D302" t="s">
        <v>106</v>
      </c>
      <c r="E302">
        <v>78</v>
      </c>
      <c r="F302">
        <v>14</v>
      </c>
      <c r="G302" t="s">
        <v>357</v>
      </c>
      <c r="H302">
        <v>59</v>
      </c>
      <c r="I302" t="str">
        <f>IF($E302&gt;$H302,"Winner","Loser")</f>
        <v>Loser</v>
      </c>
      <c r="J302" t="str">
        <f>IF($E302&gt;$H302,$C302,$F302)</f>
        <v>%%=Tournament.VisitTeamSeed</v>
      </c>
      <c r="K302" t="str">
        <f si="0" t="shared"/>
        <v>Lower</v>
      </c>
    </row>
    <row r="303" spans="1:11" x14ac:dyDescent="0.25">
      <c r="A303">
        <v>2009</v>
      </c>
      <c r="B303" t="s">
        <v>80</v>
      </c>
      <c r="C303">
        <v>3</v>
      </c>
      <c r="D303" t="s">
        <v>3</v>
      </c>
      <c r="E303">
        <v>59</v>
      </c>
      <c r="F303">
        <v>14</v>
      </c>
      <c r="G303" t="s">
        <v>377</v>
      </c>
      <c r="H303">
        <v>44</v>
      </c>
      <c r="I303" t="str">
        <f>IF($E303&gt;$H303,"Winner","Loser")</f>
        <v>Loser</v>
      </c>
      <c r="J303" t="str">
        <f>IF($E303&gt;$H303,$C303,$F303)</f>
        <v>%%=Tournament.VisitTeamSeed</v>
      </c>
      <c r="K303" t="str">
        <f si="0" t="shared"/>
        <v>Lower</v>
      </c>
    </row>
    <row r="304" spans="1:11" x14ac:dyDescent="0.25">
      <c r="A304">
        <v>2009</v>
      </c>
      <c r="B304" t="s">
        <v>80</v>
      </c>
      <c r="C304">
        <v>6</v>
      </c>
      <c r="D304" t="s">
        <v>436</v>
      </c>
      <c r="E304">
        <v>66</v>
      </c>
      <c r="F304">
        <v>11</v>
      </c>
      <c r="G304" t="s">
        <v>181</v>
      </c>
      <c r="H304">
        <v>57</v>
      </c>
      <c r="I304" t="str">
        <f>IF($E304&gt;$H304,"Winner","Loser")</f>
        <v>Loser</v>
      </c>
      <c r="J304" t="str">
        <f>IF($E304&gt;$H304,$C304,$F304)</f>
        <v>%%=Tournament.VisitTeamSeed</v>
      </c>
      <c r="K304" t="str">
        <f si="0" t="shared"/>
        <v>Lower</v>
      </c>
    </row>
    <row r="305" spans="1:11" x14ac:dyDescent="0.25">
      <c r="A305">
        <v>2009</v>
      </c>
      <c r="B305" t="s">
        <v>80</v>
      </c>
      <c r="C305">
        <v>4</v>
      </c>
      <c r="D305" t="s">
        <v>374</v>
      </c>
      <c r="E305">
        <v>77</v>
      </c>
      <c r="F305">
        <v>13</v>
      </c>
      <c r="G305" t="s">
        <v>437</v>
      </c>
      <c r="H305">
        <v>59</v>
      </c>
      <c r="I305" t="str">
        <f>IF($E305&gt;$H305,"Winner","Loser")</f>
        <v>Loser</v>
      </c>
      <c r="J305" t="str">
        <f>IF($E305&gt;$H305,$C305,$F305)</f>
        <v>%%=Tournament.VisitTeamSeed</v>
      </c>
      <c r="K305" t="str">
        <f si="0" t="shared"/>
        <v>Lower</v>
      </c>
    </row>
    <row r="306" spans="1:11" x14ac:dyDescent="0.25">
      <c r="A306">
        <v>2009</v>
      </c>
      <c r="B306" t="s">
        <v>80</v>
      </c>
      <c r="C306">
        <v>3</v>
      </c>
      <c r="D306" t="s">
        <v>0</v>
      </c>
      <c r="E306">
        <v>84</v>
      </c>
      <c r="F306">
        <v>14</v>
      </c>
      <c r="G306" t="s">
        <v>438</v>
      </c>
      <c r="H306">
        <v>74</v>
      </c>
      <c r="I306" t="str">
        <f>IF($E306&gt;$H306,"Winner","Loser")</f>
        <v>Loser</v>
      </c>
      <c r="J306" t="str">
        <f>IF($E306&gt;$H306,$C306,$F306)</f>
        <v>%%=Tournament.VisitTeamSeed</v>
      </c>
      <c r="K306" t="str">
        <f si="0" t="shared"/>
        <v>Lower</v>
      </c>
    </row>
    <row r="307" spans="1:11" x14ac:dyDescent="0.25">
      <c r="A307">
        <v>2009</v>
      </c>
      <c r="B307" t="s">
        <v>80</v>
      </c>
      <c r="C307">
        <v>1</v>
      </c>
      <c r="D307" t="s">
        <v>1</v>
      </c>
      <c r="E307">
        <v>74</v>
      </c>
      <c r="F307">
        <v>16</v>
      </c>
      <c r="G307" t="s">
        <v>418</v>
      </c>
      <c r="H307">
        <v>54</v>
      </c>
      <c r="I307" t="str">
        <f>IF($E307&gt;$H307,"Winner","Loser")</f>
        <v>Loser</v>
      </c>
      <c r="J307" t="str">
        <f>IF($E307&gt;$H307,$C307,$F307)</f>
        <v>%%=Tournament.VisitTeamSeed</v>
      </c>
      <c r="K307" t="str">
        <f si="0" t="shared"/>
        <v>Lower</v>
      </c>
    </row>
    <row r="308" spans="1:11" x14ac:dyDescent="0.25">
      <c r="A308">
        <v>2009</v>
      </c>
      <c r="B308" t="s">
        <v>80</v>
      </c>
      <c r="C308">
        <v>6</v>
      </c>
      <c r="D308" t="s">
        <v>96</v>
      </c>
      <c r="E308">
        <v>58</v>
      </c>
      <c r="F308">
        <v>11</v>
      </c>
      <c r="G308" t="s">
        <v>424</v>
      </c>
      <c r="H308">
        <v>57</v>
      </c>
      <c r="I308" t="str">
        <f>IF($E308&gt;$H308,"Winner","Loser")</f>
        <v>Loser</v>
      </c>
      <c r="J308" t="str">
        <f>IF($E308&gt;$H308,$C308,$F308)</f>
        <v>%%=Tournament.VisitTeamSeed</v>
      </c>
      <c r="K308" t="str">
        <f si="0" t="shared"/>
        <v>Lower</v>
      </c>
    </row>
    <row r="309" spans="1:11" x14ac:dyDescent="0.25">
      <c r="A309">
        <v>2009</v>
      </c>
      <c r="B309" t="s">
        <v>80</v>
      </c>
      <c r="C309">
        <v>8</v>
      </c>
      <c r="D309" t="s">
        <v>390</v>
      </c>
      <c r="E309">
        <v>72</v>
      </c>
      <c r="F309">
        <v>9</v>
      </c>
      <c r="G309" t="s">
        <v>192</v>
      </c>
      <c r="H309">
        <v>74</v>
      </c>
      <c r="I309" t="str">
        <f>IF($E309&gt;$H309,"Winner","Loser")</f>
        <v>Loser</v>
      </c>
      <c r="J309" t="str">
        <f>IF($E309&gt;$H309,$C309,$F309)</f>
        <v>%%=Tournament.VisitTeamSeed</v>
      </c>
      <c r="K309" t="str">
        <f si="0" t="shared"/>
        <v>Lower</v>
      </c>
    </row>
    <row r="310" spans="1:11" x14ac:dyDescent="0.25">
      <c r="A310">
        <v>2009</v>
      </c>
      <c r="B310" t="s">
        <v>80</v>
      </c>
      <c r="C310">
        <v>5</v>
      </c>
      <c r="D310" t="s">
        <v>88</v>
      </c>
      <c r="E310">
        <v>71</v>
      </c>
      <c r="F310">
        <v>12</v>
      </c>
      <c r="G310" t="s">
        <v>14</v>
      </c>
      <c r="H310">
        <v>84</v>
      </c>
      <c r="I310" t="str">
        <f>IF($E310&gt;$H310,"Winner","Loser")</f>
        <v>Loser</v>
      </c>
      <c r="J310" t="str">
        <f>IF($E310&gt;$H310,$C310,$F310)</f>
        <v>%%=Tournament.VisitTeamSeed</v>
      </c>
      <c r="K310" t="str">
        <f si="0" t="shared"/>
        <v>Lower</v>
      </c>
    </row>
    <row r="311" spans="1:11" x14ac:dyDescent="0.25">
      <c r="A311">
        <v>2009</v>
      </c>
      <c r="B311" t="s">
        <v>80</v>
      </c>
      <c r="C311">
        <v>1</v>
      </c>
      <c r="D311" t="s">
        <v>16</v>
      </c>
      <c r="E311">
        <v>72</v>
      </c>
      <c r="F311">
        <v>16</v>
      </c>
      <c r="G311" t="s">
        <v>432</v>
      </c>
      <c r="H311">
        <v>62</v>
      </c>
      <c r="I311" t="str">
        <f>IF($E311&gt;$H311,"Winner","Loser")</f>
        <v>Loser</v>
      </c>
      <c r="J311" t="str">
        <f>IF($E311&gt;$H311,$C311,$F311)</f>
        <v>%%=Tournament.VisitTeamSeed</v>
      </c>
      <c r="K311" t="str">
        <f si="0" t="shared"/>
        <v>Lower</v>
      </c>
    </row>
    <row r="312" spans="1:11" x14ac:dyDescent="0.25">
      <c r="A312">
        <v>2009</v>
      </c>
      <c r="B312" t="s">
        <v>80</v>
      </c>
      <c r="C312">
        <v>8</v>
      </c>
      <c r="D312" t="s">
        <v>398</v>
      </c>
      <c r="E312">
        <v>77</v>
      </c>
      <c r="F312">
        <v>9</v>
      </c>
      <c r="G312" t="s">
        <v>368</v>
      </c>
      <c r="H312">
        <v>75</v>
      </c>
      <c r="I312" t="str">
        <f>IF($E312&gt;$H312,"Winner","Loser")</f>
        <v>Loser</v>
      </c>
      <c r="J312" t="str">
        <f>IF($E312&gt;$H312,$C312,$F312)</f>
        <v>%%=Tournament.VisitTeamSeed</v>
      </c>
      <c r="K312" t="str">
        <f si="0" t="shared"/>
        <v>Lower</v>
      </c>
    </row>
    <row r="313" spans="1:11" x14ac:dyDescent="0.25">
      <c r="A313">
        <v>2009</v>
      </c>
      <c r="B313" t="s">
        <v>80</v>
      </c>
      <c r="C313">
        <v>2</v>
      </c>
      <c r="D313" t="s">
        <v>391</v>
      </c>
      <c r="E313">
        <v>77</v>
      </c>
      <c r="F313">
        <v>15</v>
      </c>
      <c r="G313" t="s">
        <v>203</v>
      </c>
      <c r="H313">
        <v>62</v>
      </c>
      <c r="I313" t="str">
        <f>IF($E313&gt;$H313,"Winner","Loser")</f>
        <v>Loser</v>
      </c>
      <c r="J313" t="str">
        <f>IF($E313&gt;$H313,$C313,$F313)</f>
        <v>%%=Tournament.VisitTeamSeed</v>
      </c>
      <c r="K313" t="str">
        <f si="0" t="shared"/>
        <v>Lower</v>
      </c>
    </row>
    <row r="314" spans="1:11" x14ac:dyDescent="0.25">
      <c r="A314">
        <v>2009</v>
      </c>
      <c r="B314" t="s">
        <v>80</v>
      </c>
      <c r="C314">
        <v>5</v>
      </c>
      <c r="D314" t="s">
        <v>92</v>
      </c>
      <c r="E314">
        <v>72</v>
      </c>
      <c r="F314">
        <v>12</v>
      </c>
      <c r="G314" t="s">
        <v>197</v>
      </c>
      <c r="H314">
        <v>76</v>
      </c>
      <c r="I314" t="str">
        <f>IF($E314&gt;$H314,"Winner","Loser")</f>
        <v>Loser</v>
      </c>
      <c r="J314" t="str">
        <f>IF($E314&gt;$H314,$C314,$F314)</f>
        <v>%%=Tournament.VisitTeamSeed</v>
      </c>
      <c r="K314" t="str">
        <f si="0" t="shared"/>
        <v>Lower</v>
      </c>
    </row>
    <row r="315" spans="1:11" x14ac:dyDescent="0.25">
      <c r="A315">
        <v>2009</v>
      </c>
      <c r="B315" t="s">
        <v>80</v>
      </c>
      <c r="C315">
        <v>2</v>
      </c>
      <c r="D315" t="s">
        <v>18</v>
      </c>
      <c r="E315">
        <v>82</v>
      </c>
      <c r="F315">
        <v>15</v>
      </c>
      <c r="G315" t="s">
        <v>431</v>
      </c>
      <c r="H315">
        <v>54</v>
      </c>
      <c r="I315" t="str">
        <f>IF($E315&gt;$H315,"Winner","Loser")</f>
        <v>Loser</v>
      </c>
      <c r="J315" t="str">
        <f>IF($E315&gt;$H315,$C315,$F315)</f>
        <v>%%=Tournament.VisitTeamSeed</v>
      </c>
      <c r="K315" t="str">
        <f si="0" t="shared"/>
        <v>Lower</v>
      </c>
    </row>
    <row r="316" spans="1:11" x14ac:dyDescent="0.25">
      <c r="A316">
        <v>2009</v>
      </c>
      <c r="B316" t="s">
        <v>80</v>
      </c>
      <c r="C316">
        <v>4</v>
      </c>
      <c r="D316" t="s">
        <v>7</v>
      </c>
      <c r="E316">
        <v>77</v>
      </c>
      <c r="F316">
        <v>13</v>
      </c>
      <c r="G316" t="s">
        <v>155</v>
      </c>
      <c r="H316">
        <v>64</v>
      </c>
      <c r="I316" t="str">
        <f>IF($E316&gt;$H316,"Winner","Loser")</f>
        <v>Loser</v>
      </c>
      <c r="J316" t="str">
        <f>IF($E316&gt;$H316,$C316,$F316)</f>
        <v>%%=Tournament.VisitTeamSeed</v>
      </c>
      <c r="K316" t="str">
        <f si="0" t="shared"/>
        <v>Lower</v>
      </c>
    </row>
    <row r="317" spans="1:11" x14ac:dyDescent="0.25">
      <c r="A317">
        <v>2009</v>
      </c>
      <c r="B317" t="s">
        <v>80</v>
      </c>
      <c r="C317">
        <v>8</v>
      </c>
      <c r="D317" t="s">
        <v>99</v>
      </c>
      <c r="E317">
        <v>75</v>
      </c>
      <c r="F317">
        <v>9</v>
      </c>
      <c r="G317" t="s">
        <v>121</v>
      </c>
      <c r="H317">
        <v>71</v>
      </c>
      <c r="I317" t="str">
        <f>IF($E317&gt;$H317,"Winner","Loser")</f>
        <v>Loser</v>
      </c>
      <c r="J317" t="str">
        <f>IF($E317&gt;$H317,$C317,$F317)</f>
        <v>%%=Tournament.VisitTeamSeed</v>
      </c>
      <c r="K317" t="str">
        <f si="0" t="shared"/>
        <v>Lower</v>
      </c>
    </row>
    <row r="318" spans="1:11" x14ac:dyDescent="0.25">
      <c r="A318">
        <v>2009</v>
      </c>
      <c r="B318" t="s">
        <v>80</v>
      </c>
      <c r="C318">
        <v>1</v>
      </c>
      <c r="D318" t="s">
        <v>369</v>
      </c>
      <c r="E318">
        <v>101</v>
      </c>
      <c r="F318">
        <v>16</v>
      </c>
      <c r="G318" t="s">
        <v>274</v>
      </c>
      <c r="H318">
        <v>58</v>
      </c>
      <c r="I318" t="str">
        <f>IF($E318&gt;$H318,"Winner","Loser")</f>
        <v>Loser</v>
      </c>
      <c r="J318" t="str">
        <f>IF($E318&gt;$H318,$C318,$F318)</f>
        <v>%%=Tournament.VisitTeamSeed</v>
      </c>
      <c r="K318" t="str">
        <f si="0" t="shared"/>
        <v>Lower</v>
      </c>
    </row>
    <row r="319" spans="1:11" x14ac:dyDescent="0.25">
      <c r="A319">
        <v>2009</v>
      </c>
      <c r="B319" t="s">
        <v>80</v>
      </c>
      <c r="C319">
        <v>7</v>
      </c>
      <c r="D319" t="s">
        <v>90</v>
      </c>
      <c r="E319">
        <v>59</v>
      </c>
      <c r="F319">
        <v>10</v>
      </c>
      <c r="G319" t="s">
        <v>10</v>
      </c>
      <c r="H319">
        <v>62</v>
      </c>
      <c r="I319" t="str">
        <f>IF($E319&gt;$H319,"Winner","Loser")</f>
        <v>Loser</v>
      </c>
      <c r="J319" t="str">
        <f>IF($E319&gt;$H319,$C319,$F319)</f>
        <v>%%=Tournament.VisitTeamSeed</v>
      </c>
      <c r="K319" t="str">
        <f si="0" t="shared"/>
        <v>Lower</v>
      </c>
    </row>
    <row r="320" spans="1:11" x14ac:dyDescent="0.25">
      <c r="A320">
        <v>2009</v>
      </c>
      <c r="B320" t="s">
        <v>80</v>
      </c>
      <c r="C320">
        <v>2</v>
      </c>
      <c r="D320" t="s">
        <v>11</v>
      </c>
      <c r="E320">
        <v>86</v>
      </c>
      <c r="F320">
        <v>15</v>
      </c>
      <c r="G320" t="s">
        <v>348</v>
      </c>
      <c r="H320">
        <v>62</v>
      </c>
      <c r="I320" t="str">
        <f>IF($E320&gt;$H320,"Winner","Loser")</f>
        <v>Loser</v>
      </c>
      <c r="J320" t="str">
        <f>IF($E320&gt;$H320,$C320,$F320)</f>
        <v>%%=Tournament.VisitTeamSeed</v>
      </c>
      <c r="K320" t="str">
        <f si="0" t="shared"/>
        <v>Lower</v>
      </c>
    </row>
    <row r="321" spans="1:11" x14ac:dyDescent="0.25">
      <c r="A321">
        <v>2009</v>
      </c>
      <c r="B321" t="s">
        <v>80</v>
      </c>
      <c r="C321">
        <v>7</v>
      </c>
      <c r="D321" t="s">
        <v>57</v>
      </c>
      <c r="E321">
        <v>76</v>
      </c>
      <c r="F321">
        <v>10</v>
      </c>
      <c r="G321" t="s">
        <v>93</v>
      </c>
      <c r="H321">
        <v>62</v>
      </c>
      <c r="I321" t="str">
        <f>IF($E321&gt;$H321,"Winner","Loser")</f>
        <v>Loser</v>
      </c>
      <c r="J321" t="str">
        <f>IF($E321&gt;$H321,$C321,$F321)</f>
        <v>%%=Tournament.VisitTeamSeed</v>
      </c>
      <c r="K321" t="str">
        <f si="0" t="shared"/>
        <v>Lower</v>
      </c>
    </row>
    <row r="322" spans="1:11" x14ac:dyDescent="0.25">
      <c r="A322">
        <v>2009</v>
      </c>
      <c r="B322" t="s">
        <v>80</v>
      </c>
      <c r="C322">
        <v>6</v>
      </c>
      <c r="D322" t="s">
        <v>15</v>
      </c>
      <c r="E322">
        <v>65</v>
      </c>
      <c r="F322">
        <v>11</v>
      </c>
      <c r="G322" t="s">
        <v>395</v>
      </c>
      <c r="H322">
        <v>64</v>
      </c>
      <c r="I322" t="str">
        <f>IF($E322&gt;$H322,"Winner","Loser")</f>
        <v>Loser</v>
      </c>
      <c r="J322" t="str">
        <f>IF($E322&gt;$H322,$C322,$F322)</f>
        <v>%%=Tournament.VisitTeamSeed</v>
      </c>
      <c r="K322" t="str">
        <f si="0" t="shared"/>
        <v>Lower</v>
      </c>
    </row>
    <row r="323" spans="1:11" x14ac:dyDescent="0.25">
      <c r="A323">
        <v>2009</v>
      </c>
      <c r="B323" t="s">
        <v>80</v>
      </c>
      <c r="C323">
        <v>2</v>
      </c>
      <c r="D323" t="s">
        <v>12</v>
      </c>
      <c r="E323">
        <v>81</v>
      </c>
      <c r="F323">
        <v>15</v>
      </c>
      <c r="G323" t="s">
        <v>439</v>
      </c>
      <c r="H323">
        <v>70</v>
      </c>
      <c r="I323" t="str">
        <f>IF($E323&gt;$H323,"Winner","Loser")</f>
        <v>Loser</v>
      </c>
      <c r="J323" t="str">
        <f>IF($E323&gt;$H323,$C323,$F323)</f>
        <v>%%=Tournament.VisitTeamSeed</v>
      </c>
      <c r="K323" t="str">
        <f si="0" t="shared"/>
        <v>Lower</v>
      </c>
    </row>
    <row r="324" spans="1:11" x14ac:dyDescent="0.25">
      <c r="A324">
        <v>2009</v>
      </c>
      <c r="B324" t="s">
        <v>80</v>
      </c>
      <c r="C324">
        <v>7</v>
      </c>
      <c r="D324" t="s">
        <v>102</v>
      </c>
      <c r="E324">
        <v>71</v>
      </c>
      <c r="F324">
        <v>10</v>
      </c>
      <c r="G324" t="s">
        <v>89</v>
      </c>
      <c r="H324">
        <v>84</v>
      </c>
      <c r="I324" t="str">
        <f>IF($E324&gt;$H324,"Winner","Loser")</f>
        <v>Loser</v>
      </c>
      <c r="J324" t="str">
        <f>IF($E324&gt;$H324,$C324,$F324)</f>
        <v>%%=Tournament.VisitTeamSeed</v>
      </c>
      <c r="K324" t="str">
        <f si="0" t="shared"/>
        <v>Lower</v>
      </c>
    </row>
    <row r="325" spans="1:11" x14ac:dyDescent="0.25">
      <c r="A325">
        <v>2009</v>
      </c>
      <c r="B325" t="s">
        <v>80</v>
      </c>
      <c r="C325">
        <v>4</v>
      </c>
      <c r="D325" t="s">
        <v>123</v>
      </c>
      <c r="E325">
        <v>71</v>
      </c>
      <c r="F325">
        <v>13</v>
      </c>
      <c r="G325" t="s">
        <v>440</v>
      </c>
      <c r="H325">
        <v>58</v>
      </c>
      <c r="I325" t="str">
        <f>IF($E325&gt;$H325,"Winner","Loser")</f>
        <v>Loser</v>
      </c>
      <c r="J325" t="str">
        <f>IF($E325&gt;$H325,$C325,$F325)</f>
        <v>%%=Tournament.VisitTeamSeed</v>
      </c>
      <c r="K325" t="str">
        <f si="0" t="shared"/>
        <v>Lower</v>
      </c>
    </row>
    <row r="326" spans="1:11" x14ac:dyDescent="0.25">
      <c r="A326">
        <v>2009</v>
      </c>
      <c r="B326" t="s">
        <v>80</v>
      </c>
      <c r="C326">
        <v>5</v>
      </c>
      <c r="D326" t="s">
        <v>128</v>
      </c>
      <c r="E326">
        <v>61</v>
      </c>
      <c r="F326">
        <v>12</v>
      </c>
      <c r="G326" t="s">
        <v>122</v>
      </c>
      <c r="H326">
        <v>56</v>
      </c>
      <c r="I326" t="str">
        <f>IF($E326&gt;$H326,"Winner","Loser")</f>
        <v>Loser</v>
      </c>
      <c r="J326" t="str">
        <f>IF($E326&gt;$H326,$C326,$F326)</f>
        <v>%%=Tournament.VisitTeamSeed</v>
      </c>
      <c r="K326" t="str">
        <f si="0" t="shared"/>
        <v>Lower</v>
      </c>
    </row>
    <row r="327" spans="1:11" x14ac:dyDescent="0.25">
      <c r="A327">
        <v>2009</v>
      </c>
      <c r="B327" t="s">
        <v>80</v>
      </c>
      <c r="C327">
        <v>8</v>
      </c>
      <c r="D327" t="s">
        <v>413</v>
      </c>
      <c r="E327">
        <v>66</v>
      </c>
      <c r="F327">
        <v>9</v>
      </c>
      <c r="G327" t="s">
        <v>153</v>
      </c>
      <c r="H327">
        <v>79</v>
      </c>
      <c r="I327" t="str">
        <f>IF($E327&gt;$H327,"Winner","Loser")</f>
        <v>Loser</v>
      </c>
      <c r="J327" t="str">
        <f>IF($E327&gt;$H327,$C327,$F327)</f>
        <v>%%=Tournament.VisitTeamSeed</v>
      </c>
      <c r="K327" t="str">
        <f si="0" t="shared"/>
        <v>Lower</v>
      </c>
    </row>
    <row r="328" spans="1:11" x14ac:dyDescent="0.25">
      <c r="A328">
        <v>2009</v>
      </c>
      <c r="B328" t="s">
        <v>80</v>
      </c>
      <c r="C328">
        <v>1</v>
      </c>
      <c r="D328" t="s">
        <v>71</v>
      </c>
      <c r="E328">
        <v>103</v>
      </c>
      <c r="F328">
        <v>16</v>
      </c>
      <c r="G328" t="s">
        <v>287</v>
      </c>
      <c r="H328">
        <v>47</v>
      </c>
      <c r="I328" t="str">
        <f>IF($E328&gt;$H328,"Winner","Loser")</f>
        <v>Loser</v>
      </c>
      <c r="J328" t="str">
        <f>IF($E328&gt;$H328,$C328,$F328)</f>
        <v>%%=Tournament.VisitTeamSeed</v>
      </c>
      <c r="K328" t="str">
        <f si="0" t="shared"/>
        <v>Lower</v>
      </c>
    </row>
    <row r="329" spans="1:11" x14ac:dyDescent="0.25">
      <c r="A329">
        <v>2009</v>
      </c>
      <c r="B329" t="s">
        <v>80</v>
      </c>
      <c r="C329">
        <v>3</v>
      </c>
      <c r="D329" t="s">
        <v>17</v>
      </c>
      <c r="E329">
        <v>80</v>
      </c>
      <c r="F329">
        <v>14</v>
      </c>
      <c r="G329" t="s">
        <v>64</v>
      </c>
      <c r="H329">
        <v>67</v>
      </c>
      <c r="I329" t="str">
        <f>IF($E329&gt;$H329,"Winner","Loser")</f>
        <v>Loser</v>
      </c>
      <c r="J329" t="str">
        <f>IF($E329&gt;$H329,$C329,$F329)</f>
        <v>%%=Tournament.VisitTeamSeed</v>
      </c>
      <c r="K329" t="str">
        <f si="0" t="shared"/>
        <v>Lower</v>
      </c>
    </row>
    <row r="330" spans="1:11" x14ac:dyDescent="0.25">
      <c r="A330">
        <v>2009</v>
      </c>
      <c r="B330" t="s">
        <v>81</v>
      </c>
      <c r="C330">
        <v>16</v>
      </c>
      <c r="D330" t="s">
        <v>418</v>
      </c>
      <c r="E330">
        <v>58</v>
      </c>
      <c r="F330">
        <v>16</v>
      </c>
      <c r="G330" t="s">
        <v>425</v>
      </c>
      <c r="H330">
        <v>43</v>
      </c>
      <c r="I330" t="str">
        <f>IF($E330&gt;$H330,"Winner","Loser")</f>
        <v>Loser</v>
      </c>
      <c r="J330" t="str">
        <f>IF($E330&gt;$H330,$C330,$F330)</f>
        <v>%%=Tournament.VisitTeamSeed</v>
      </c>
      <c r="K330" t="str">
        <f si="0" t="shared"/>
        <v>Lower</v>
      </c>
    </row>
    <row r="331" spans="1:11" x14ac:dyDescent="0.25">
      <c r="A331">
        <v>2008</v>
      </c>
      <c r="B331" t="s">
        <v>74</v>
      </c>
      <c r="C331">
        <v>1</v>
      </c>
      <c r="D331" t="s">
        <v>0</v>
      </c>
      <c r="E331">
        <v>75</v>
      </c>
      <c r="F331">
        <v>1</v>
      </c>
      <c r="G331" t="s">
        <v>12</v>
      </c>
      <c r="H331">
        <v>68</v>
      </c>
      <c r="I331" t="str">
        <f>IF($E331&gt;$H331,"Winner","Loser")</f>
        <v>Loser</v>
      </c>
      <c r="J331" t="str">
        <f>IF($E331&gt;$H331,$C331,$F331)</f>
        <v>%%=Tournament.VisitTeamSeed</v>
      </c>
      <c r="K331" t="str">
        <f si="0" t="shared"/>
        <v>Lower</v>
      </c>
    </row>
    <row r="332" spans="1:11" x14ac:dyDescent="0.25">
      <c r="A332">
        <v>2008</v>
      </c>
      <c r="B332" t="s">
        <v>76</v>
      </c>
      <c r="C332">
        <v>1</v>
      </c>
      <c r="D332" t="s">
        <v>12</v>
      </c>
      <c r="E332">
        <v>78</v>
      </c>
      <c r="F332">
        <v>1</v>
      </c>
      <c r="G332" t="s">
        <v>15</v>
      </c>
      <c r="H332">
        <v>63</v>
      </c>
      <c r="I332" t="str">
        <f>IF($E332&gt;$H332,"Winner","Loser")</f>
        <v>Loser</v>
      </c>
      <c r="J332" t="str">
        <f>IF($E332&gt;$H332,$C332,$F332)</f>
        <v>%%=Tournament.VisitTeamSeed</v>
      </c>
      <c r="K332" t="str">
        <f si="0" t="shared"/>
        <v>Lower</v>
      </c>
    </row>
    <row r="333" spans="1:11" x14ac:dyDescent="0.25">
      <c r="A333">
        <v>2008</v>
      </c>
      <c r="B333" t="s">
        <v>76</v>
      </c>
      <c r="C333">
        <v>1</v>
      </c>
      <c r="D333" t="s">
        <v>369</v>
      </c>
      <c r="E333">
        <v>66</v>
      </c>
      <c r="F333">
        <v>1</v>
      </c>
      <c r="G333" t="s">
        <v>0</v>
      </c>
      <c r="H333">
        <v>84</v>
      </c>
      <c r="I333" t="str">
        <f>IF($E333&gt;$H333,"Winner","Loser")</f>
        <v>Loser</v>
      </c>
      <c r="J333" t="str">
        <f>IF($E333&gt;$H333,$C333,$F333)</f>
        <v>%%=Tournament.VisitTeamSeed</v>
      </c>
      <c r="K333" t="str">
        <f si="0" t="shared"/>
        <v>Lower</v>
      </c>
    </row>
    <row r="334" spans="1:11" x14ac:dyDescent="0.25">
      <c r="A334">
        <v>2008</v>
      </c>
      <c r="B334" t="s">
        <v>77</v>
      </c>
      <c r="C334">
        <v>1</v>
      </c>
      <c r="D334" t="s">
        <v>12</v>
      </c>
      <c r="E334">
        <v>85</v>
      </c>
      <c r="F334">
        <v>2</v>
      </c>
      <c r="G334" t="s">
        <v>57</v>
      </c>
      <c r="H334">
        <v>67</v>
      </c>
      <c r="I334" t="str">
        <f>IF($E334&gt;$H334,"Winner","Loser")</f>
        <v>Loser</v>
      </c>
      <c r="J334" t="str">
        <f>IF($E334&gt;$H334,$C334,$F334)</f>
        <v>%%=Tournament.VisitTeamSeed</v>
      </c>
      <c r="K334" t="str">
        <f si="0" t="shared"/>
        <v>Lower</v>
      </c>
    </row>
    <row r="335" spans="1:11" x14ac:dyDescent="0.25">
      <c r="A335">
        <v>2008</v>
      </c>
      <c r="B335" t="s">
        <v>77</v>
      </c>
      <c r="C335">
        <v>1</v>
      </c>
      <c r="D335" t="s">
        <v>0</v>
      </c>
      <c r="E335">
        <v>59</v>
      </c>
      <c r="F335">
        <v>10</v>
      </c>
      <c r="G335" t="s">
        <v>141</v>
      </c>
      <c r="H335">
        <v>57</v>
      </c>
      <c r="I335" t="str">
        <f>IF($E335&gt;$H335,"Winner","Loser")</f>
        <v>Loser</v>
      </c>
      <c r="J335" t="str">
        <f>IF($E335&gt;$H335,$C335,$F335)</f>
        <v>%%=Tournament.VisitTeamSeed</v>
      </c>
      <c r="K335" t="str">
        <f si="0" t="shared"/>
        <v>Lower</v>
      </c>
    </row>
    <row r="336" spans="1:11" x14ac:dyDescent="0.25">
      <c r="A336">
        <v>2008</v>
      </c>
      <c r="B336" t="s">
        <v>77</v>
      </c>
      <c r="C336">
        <v>1</v>
      </c>
      <c r="D336" t="s">
        <v>369</v>
      </c>
      <c r="E336">
        <v>83</v>
      </c>
      <c r="F336">
        <v>3</v>
      </c>
      <c r="G336" t="s">
        <v>1</v>
      </c>
      <c r="H336">
        <v>73</v>
      </c>
      <c r="I336" t="str">
        <f>IF($E336&gt;$H336,"Winner","Loser")</f>
        <v>Loser</v>
      </c>
      <c r="J336" t="str">
        <f>IF($E336&gt;$H336,$C336,$F336)</f>
        <v>%%=Tournament.VisitTeamSeed</v>
      </c>
      <c r="K336" t="str">
        <f si="0" t="shared"/>
        <v>Lower</v>
      </c>
    </row>
    <row r="337" spans="1:11" x14ac:dyDescent="0.25">
      <c r="A337">
        <v>2008</v>
      </c>
      <c r="B337" t="s">
        <v>77</v>
      </c>
      <c r="C337">
        <v>1</v>
      </c>
      <c r="D337" t="s">
        <v>15</v>
      </c>
      <c r="E337">
        <v>76</v>
      </c>
      <c r="F337">
        <v>3</v>
      </c>
      <c r="G337" t="s">
        <v>374</v>
      </c>
      <c r="H337">
        <v>57</v>
      </c>
      <c r="I337" t="str">
        <f>IF($E337&gt;$H337,"Winner","Loser")</f>
        <v>Loser</v>
      </c>
      <c r="J337" t="str">
        <f>IF($E337&gt;$H337,$C337,$F337)</f>
        <v>%%=Tournament.VisitTeamSeed</v>
      </c>
      <c r="K337" t="str">
        <f si="0" t="shared"/>
        <v>Lower</v>
      </c>
    </row>
    <row r="338" spans="1:11" x14ac:dyDescent="0.25">
      <c r="A338">
        <v>2008</v>
      </c>
      <c r="B338" t="s">
        <v>78</v>
      </c>
      <c r="C338">
        <v>3</v>
      </c>
      <c r="D338" t="s">
        <v>67</v>
      </c>
      <c r="E338">
        <v>62</v>
      </c>
      <c r="F338">
        <v>2</v>
      </c>
      <c r="G338" t="s">
        <v>57</v>
      </c>
      <c r="H338">
        <v>82</v>
      </c>
      <c r="I338" t="str">
        <f>IF($E338&gt;$H338,"Winner","Loser")</f>
        <v>Loser</v>
      </c>
      <c r="J338" t="str">
        <f>IF($E338&gt;$H338,$C338,$F338)</f>
        <v>%%=Tournament.VisitTeamSeed</v>
      </c>
      <c r="K338" t="str">
        <f si="0" t="shared"/>
        <v>Lower</v>
      </c>
    </row>
    <row r="339" spans="1:11" x14ac:dyDescent="0.25">
      <c r="A339">
        <v>2008</v>
      </c>
      <c r="B339" t="s">
        <v>78</v>
      </c>
      <c r="C339">
        <v>1</v>
      </c>
      <c r="D339" t="s">
        <v>0</v>
      </c>
      <c r="E339">
        <v>72</v>
      </c>
      <c r="F339">
        <v>12</v>
      </c>
      <c r="G339" t="s">
        <v>17</v>
      </c>
      <c r="H339">
        <v>57</v>
      </c>
      <c r="I339" t="str">
        <f>IF($E339&gt;$H339,"Winner","Loser")</f>
        <v>Loser</v>
      </c>
      <c r="J339" t="str">
        <f>IF($E339&gt;$H339,$C339,$F339)</f>
        <v>%%=Tournament.VisitTeamSeed</v>
      </c>
      <c r="K339" t="str">
        <f si="0" t="shared"/>
        <v>Lower</v>
      </c>
    </row>
    <row r="340" spans="1:11" x14ac:dyDescent="0.25">
      <c r="A340">
        <v>2008</v>
      </c>
      <c r="B340" t="s">
        <v>78</v>
      </c>
      <c r="C340">
        <v>3</v>
      </c>
      <c r="D340" t="s">
        <v>4</v>
      </c>
      <c r="E340">
        <v>56</v>
      </c>
      <c r="F340">
        <v>10</v>
      </c>
      <c r="G340" t="s">
        <v>141</v>
      </c>
      <c r="H340">
        <v>73</v>
      </c>
      <c r="I340" t="str">
        <f>IF($E340&gt;$H340,"Winner","Loser")</f>
        <v>Loser</v>
      </c>
      <c r="J340" t="str">
        <f>IF($E340&gt;$H340,$C340,$F340)</f>
        <v>%%=Tournament.VisitTeamSeed</v>
      </c>
      <c r="K340" t="str">
        <f si="0" t="shared"/>
        <v>Lower</v>
      </c>
    </row>
    <row r="341" spans="1:11" x14ac:dyDescent="0.25">
      <c r="A341">
        <v>2008</v>
      </c>
      <c r="B341" t="s">
        <v>78</v>
      </c>
      <c r="C341">
        <v>1</v>
      </c>
      <c r="D341" t="s">
        <v>12</v>
      </c>
      <c r="E341">
        <v>92</v>
      </c>
      <c r="F341">
        <v>5</v>
      </c>
      <c r="G341" t="s">
        <v>391</v>
      </c>
      <c r="H341">
        <v>74</v>
      </c>
      <c r="I341" t="str">
        <f>IF($E341&gt;$H341,"Winner","Loser")</f>
        <v>Loser</v>
      </c>
      <c r="J341" t="str">
        <f>IF($E341&gt;$H341,$C341,$F341)</f>
        <v>%%=Tournament.VisitTeamSeed</v>
      </c>
      <c r="K341" t="str">
        <f si="0" t="shared"/>
        <v>Lower</v>
      </c>
    </row>
    <row r="342" spans="1:11" x14ac:dyDescent="0.25">
      <c r="A342">
        <v>2008</v>
      </c>
      <c r="B342" t="s">
        <v>78</v>
      </c>
      <c r="C342">
        <v>1</v>
      </c>
      <c r="D342" t="s">
        <v>369</v>
      </c>
      <c r="E342">
        <v>68</v>
      </c>
      <c r="F342">
        <v>4</v>
      </c>
      <c r="G342" t="s">
        <v>442</v>
      </c>
      <c r="H342">
        <v>47</v>
      </c>
      <c r="I342" t="str">
        <f>IF($E342&gt;$H342,"Winner","Loser")</f>
        <v>Loser</v>
      </c>
      <c r="J342" t="str">
        <f>IF($E342&gt;$H342,$C342,$F342)</f>
        <v>%%=Tournament.VisitTeamSeed</v>
      </c>
      <c r="K342" t="str">
        <f si="0" t="shared"/>
        <v>Lower</v>
      </c>
    </row>
    <row r="343" spans="1:11" x14ac:dyDescent="0.25">
      <c r="A343">
        <v>2008</v>
      </c>
      <c r="B343" t="s">
        <v>78</v>
      </c>
      <c r="C343">
        <v>3</v>
      </c>
      <c r="D343" t="s">
        <v>374</v>
      </c>
      <c r="E343">
        <v>79</v>
      </c>
      <c r="F343">
        <v>7</v>
      </c>
      <c r="G343" t="s">
        <v>98</v>
      </c>
      <c r="H343">
        <v>75</v>
      </c>
      <c r="I343" t="str">
        <f>IF($E343&gt;$H343,"Winner","Loser")</f>
        <v>Loser</v>
      </c>
      <c r="J343" t="str">
        <f>IF($E343&gt;$H343,$C343,$F343)</f>
        <v>%%=Tournament.VisitTeamSeed</v>
      </c>
      <c r="K343" t="str">
        <f si="0" t="shared"/>
        <v>Lower</v>
      </c>
    </row>
    <row r="344" spans="1:11" x14ac:dyDescent="0.25">
      <c r="A344">
        <v>2008</v>
      </c>
      <c r="B344" t="s">
        <v>78</v>
      </c>
      <c r="C344">
        <v>3</v>
      </c>
      <c r="D344" t="s">
        <v>1</v>
      </c>
      <c r="E344">
        <v>79</v>
      </c>
      <c r="F344">
        <v>2</v>
      </c>
      <c r="G344" t="s">
        <v>368</v>
      </c>
      <c r="H344">
        <v>60</v>
      </c>
      <c r="I344" t="str">
        <f>IF($E344&gt;$H344,"Winner","Loser")</f>
        <v>Loser</v>
      </c>
      <c r="J344" t="str">
        <f>IF($E344&gt;$H344,$C344,$F344)</f>
        <v>%%=Tournament.VisitTeamSeed</v>
      </c>
      <c r="K344" t="str">
        <f si="0" t="shared"/>
        <v>Lower</v>
      </c>
    </row>
    <row r="345" spans="1:11" x14ac:dyDescent="0.25">
      <c r="A345">
        <v>2008</v>
      </c>
      <c r="B345" t="s">
        <v>78</v>
      </c>
      <c r="C345">
        <v>1</v>
      </c>
      <c r="D345" t="s">
        <v>15</v>
      </c>
      <c r="E345">
        <v>88</v>
      </c>
      <c r="F345">
        <v>12</v>
      </c>
      <c r="G345" t="s">
        <v>197</v>
      </c>
      <c r="H345">
        <v>78</v>
      </c>
      <c r="I345" t="str">
        <f>IF($E345&gt;$H345,"Winner","Loser")</f>
        <v>Loser</v>
      </c>
      <c r="J345" t="str">
        <f>IF($E345&gt;$H345,$C345,$F345)</f>
        <v>%%=Tournament.VisitTeamSeed</v>
      </c>
      <c r="K345" t="str">
        <f si="0" t="shared"/>
        <v>Lower</v>
      </c>
    </row>
    <row r="346" spans="1:11" x14ac:dyDescent="0.25">
      <c r="A346">
        <v>2008</v>
      </c>
      <c r="B346" t="s">
        <v>79</v>
      </c>
      <c r="C346">
        <v>12</v>
      </c>
      <c r="D346" t="s">
        <v>17</v>
      </c>
      <c r="E346">
        <v>84</v>
      </c>
      <c r="F346">
        <v>13</v>
      </c>
      <c r="G346" t="s">
        <v>192</v>
      </c>
      <c r="H346">
        <v>72</v>
      </c>
      <c r="I346" t="str">
        <f>IF($E346&gt;$H346,"Winner","Loser")</f>
        <v>Loser</v>
      </c>
      <c r="J346" t="str">
        <f>IF($E346&gt;$H346,$C346,$F346)</f>
        <v>%%=Tournament.VisitTeamSeed</v>
      </c>
      <c r="K346" t="str">
        <f si="0" t="shared"/>
        <v>Lower</v>
      </c>
    </row>
    <row r="347" spans="1:11" x14ac:dyDescent="0.25">
      <c r="A347">
        <v>2008</v>
      </c>
      <c r="B347" t="s">
        <v>79</v>
      </c>
      <c r="C347">
        <v>12</v>
      </c>
      <c r="D347" t="s">
        <v>197</v>
      </c>
      <c r="E347">
        <v>72</v>
      </c>
      <c r="F347">
        <v>13</v>
      </c>
      <c r="G347" t="s">
        <v>164</v>
      </c>
      <c r="H347">
        <v>63</v>
      </c>
      <c r="I347" t="str">
        <f>IF($E347&gt;$H347,"Winner","Loser")</f>
        <v>Loser</v>
      </c>
      <c r="J347" t="str">
        <f>IF($E347&gt;$H347,$C347,$F347)</f>
        <v>%%=Tournament.VisitTeamSeed</v>
      </c>
      <c r="K347" t="str">
        <f si="0" t="shared"/>
        <v>Lower</v>
      </c>
    </row>
    <row r="348" spans="1:11" x14ac:dyDescent="0.25">
      <c r="A348">
        <v>2008</v>
      </c>
      <c r="B348" t="s">
        <v>79</v>
      </c>
      <c r="C348">
        <v>6</v>
      </c>
      <c r="D348" t="s">
        <v>18</v>
      </c>
      <c r="E348">
        <v>48</v>
      </c>
      <c r="F348">
        <v>3</v>
      </c>
      <c r="G348" t="s">
        <v>1</v>
      </c>
      <c r="H348">
        <v>78</v>
      </c>
      <c r="I348" t="str">
        <f>IF($E348&gt;$H348,"Winner","Loser")</f>
        <v>Loser</v>
      </c>
      <c r="J348" t="str">
        <f>IF($E348&gt;$H348,$C348,$F348)</f>
        <v>%%=Tournament.VisitTeamSeed</v>
      </c>
      <c r="K348" t="str">
        <f si="0" t="shared"/>
        <v>Lower</v>
      </c>
    </row>
    <row r="349" spans="1:11" x14ac:dyDescent="0.25">
      <c r="A349">
        <v>2008</v>
      </c>
      <c r="B349" t="s">
        <v>79</v>
      </c>
      <c r="C349">
        <v>7</v>
      </c>
      <c r="D349" t="s">
        <v>392</v>
      </c>
      <c r="E349">
        <v>72</v>
      </c>
      <c r="F349">
        <v>2</v>
      </c>
      <c r="G349" t="s">
        <v>57</v>
      </c>
      <c r="H349">
        <v>75</v>
      </c>
      <c r="I349" t="str">
        <f>IF($E349&gt;$H349,"Winner","Loser")</f>
        <v>Loser</v>
      </c>
      <c r="J349" t="str">
        <f>IF($E349&gt;$H349,$C349,$F349)</f>
        <v>%%=Tournament.VisitTeamSeed</v>
      </c>
      <c r="K349" t="str">
        <f si="0" t="shared"/>
        <v>Lower</v>
      </c>
    </row>
    <row r="350" spans="1:11" x14ac:dyDescent="0.25">
      <c r="A350">
        <v>2008</v>
      </c>
      <c r="B350" t="s">
        <v>79</v>
      </c>
      <c r="C350">
        <v>10</v>
      </c>
      <c r="D350" t="s">
        <v>141</v>
      </c>
      <c r="E350">
        <v>74</v>
      </c>
      <c r="F350">
        <v>2</v>
      </c>
      <c r="G350" t="s">
        <v>91</v>
      </c>
      <c r="H350">
        <v>70</v>
      </c>
      <c r="I350" t="str">
        <f>IF($E350&gt;$H350,"Winner","Loser")</f>
        <v>Loser</v>
      </c>
      <c r="J350" t="str">
        <f>IF($E350&gt;$H350,$C350,$F350)</f>
        <v>%%=Tournament.VisitTeamSeed</v>
      </c>
      <c r="K350" t="str">
        <f si="0" t="shared"/>
        <v>Lower</v>
      </c>
    </row>
    <row r="351" spans="1:11" x14ac:dyDescent="0.25">
      <c r="A351">
        <v>2008</v>
      </c>
      <c r="B351" t="s">
        <v>79</v>
      </c>
      <c r="C351">
        <v>1</v>
      </c>
      <c r="D351" t="s">
        <v>369</v>
      </c>
      <c r="E351">
        <v>108</v>
      </c>
      <c r="F351">
        <v>9</v>
      </c>
      <c r="G351" t="s">
        <v>94</v>
      </c>
      <c r="H351">
        <v>77</v>
      </c>
      <c r="I351" t="str">
        <f>IF($E351&gt;$H351,"Winner","Loser")</f>
        <v>Loser</v>
      </c>
      <c r="J351" t="str">
        <f>IF($E351&gt;$H351,$C351,$F351)</f>
        <v>%%=Tournament.VisitTeamSeed</v>
      </c>
      <c r="K351" t="str">
        <f si="0" t="shared"/>
        <v>Lower</v>
      </c>
    </row>
    <row r="352" spans="1:11" x14ac:dyDescent="0.25">
      <c r="A352">
        <v>2008</v>
      </c>
      <c r="B352" t="s">
        <v>79</v>
      </c>
      <c r="C352">
        <v>1</v>
      </c>
      <c r="D352" t="s">
        <v>12</v>
      </c>
      <c r="E352">
        <v>77</v>
      </c>
      <c r="F352">
        <v>8</v>
      </c>
      <c r="G352" t="s">
        <v>440</v>
      </c>
      <c r="H352">
        <v>74</v>
      </c>
      <c r="I352" t="str">
        <f>IF($E352&gt;$H352,"Winner","Loser")</f>
        <v>Loser</v>
      </c>
      <c r="J352" t="str">
        <f>IF($E352&gt;$H352,$C352,$F352)</f>
        <v>%%=Tournament.VisitTeamSeed</v>
      </c>
      <c r="K352" t="str">
        <f si="0" t="shared"/>
        <v>Lower</v>
      </c>
    </row>
    <row r="353" spans="1:11" x14ac:dyDescent="0.25">
      <c r="A353">
        <v>2008</v>
      </c>
      <c r="B353" t="s">
        <v>79</v>
      </c>
      <c r="C353">
        <v>7</v>
      </c>
      <c r="D353" t="s">
        <v>121</v>
      </c>
      <c r="E353">
        <v>71</v>
      </c>
      <c r="F353">
        <v>2</v>
      </c>
      <c r="G353" t="s">
        <v>368</v>
      </c>
      <c r="H353">
        <v>76</v>
      </c>
      <c r="I353" t="str">
        <f>IF($E353&gt;$H353,"Winner","Loser")</f>
        <v>Loser</v>
      </c>
      <c r="J353" t="str">
        <f>IF($E353&gt;$H353,$C353,$F353)</f>
        <v>%%=Tournament.VisitTeamSeed</v>
      </c>
      <c r="K353" t="str">
        <f si="0" t="shared"/>
        <v>Lower</v>
      </c>
    </row>
    <row r="354" spans="1:11" x14ac:dyDescent="0.25">
      <c r="A354">
        <v>2008</v>
      </c>
      <c r="B354" t="s">
        <v>79</v>
      </c>
      <c r="C354">
        <v>6</v>
      </c>
      <c r="D354" t="s">
        <v>96</v>
      </c>
      <c r="E354">
        <v>81</v>
      </c>
      <c r="F354">
        <v>3</v>
      </c>
      <c r="G354" t="s">
        <v>67</v>
      </c>
      <c r="H354">
        <v>82</v>
      </c>
      <c r="I354" t="str">
        <f>IF($E354&gt;$H354,"Winner","Loser")</f>
        <v>Loser</v>
      </c>
      <c r="J354" t="str">
        <f>IF($E354&gt;$H354,$C354,$F354)</f>
        <v>%%=Tournament.VisitTeamSeed</v>
      </c>
      <c r="K354" t="str">
        <f si="0" t="shared"/>
        <v>Lower</v>
      </c>
    </row>
    <row r="355" spans="1:11" x14ac:dyDescent="0.25">
      <c r="A355">
        <v>2008</v>
      </c>
      <c r="B355" t="s">
        <v>79</v>
      </c>
      <c r="C355">
        <v>11</v>
      </c>
      <c r="D355" t="s">
        <v>405</v>
      </c>
      <c r="E355">
        <v>55</v>
      </c>
      <c r="F355">
        <v>3</v>
      </c>
      <c r="G355" t="s">
        <v>4</v>
      </c>
      <c r="H355">
        <v>72</v>
      </c>
      <c r="I355" t="str">
        <f>IF($E355&gt;$H355,"Winner","Loser")</f>
        <v>Loser</v>
      </c>
      <c r="J355" t="str">
        <f>IF($E355&gt;$H355,$C355,$F355)</f>
        <v>%%=Tournament.VisitTeamSeed</v>
      </c>
      <c r="K355" t="str">
        <f si="0" t="shared"/>
        <v>Lower</v>
      </c>
    </row>
    <row r="356" spans="1:11" x14ac:dyDescent="0.25">
      <c r="A356">
        <v>2008</v>
      </c>
      <c r="B356" t="s">
        <v>79</v>
      </c>
      <c r="C356">
        <v>5</v>
      </c>
      <c r="D356" t="s">
        <v>127</v>
      </c>
      <c r="E356">
        <v>41</v>
      </c>
      <c r="F356">
        <v>4</v>
      </c>
      <c r="G356" t="s">
        <v>442</v>
      </c>
      <c r="H356">
        <v>61</v>
      </c>
      <c r="I356" t="str">
        <f>IF($E356&gt;$H356,"Winner","Loser")</f>
        <v>Loser</v>
      </c>
      <c r="J356" t="str">
        <f>IF($E356&gt;$H356,$C356,$F356)</f>
        <v>%%=Tournament.VisitTeamSeed</v>
      </c>
      <c r="K356" t="str">
        <f si="0" t="shared"/>
        <v>Lower</v>
      </c>
    </row>
    <row r="357" spans="1:11" x14ac:dyDescent="0.25">
      <c r="A357">
        <v>2008</v>
      </c>
      <c r="B357" t="s">
        <v>79</v>
      </c>
      <c r="C357">
        <v>1</v>
      </c>
      <c r="D357" t="s">
        <v>0</v>
      </c>
      <c r="E357">
        <v>75</v>
      </c>
      <c r="F357">
        <v>8</v>
      </c>
      <c r="G357" t="s">
        <v>117</v>
      </c>
      <c r="H357">
        <v>56</v>
      </c>
      <c r="I357" t="str">
        <f>IF($E357&gt;$H357,"Winner","Loser")</f>
        <v>Loser</v>
      </c>
      <c r="J357" t="str">
        <f>IF($E357&gt;$H357,$C357,$F357)</f>
        <v>%%=Tournament.VisitTeamSeed</v>
      </c>
      <c r="K357" t="str">
        <f si="0" t="shared"/>
        <v>Lower</v>
      </c>
    </row>
    <row r="358" spans="1:11" x14ac:dyDescent="0.25">
      <c r="A358">
        <v>2008</v>
      </c>
      <c r="B358" t="s">
        <v>79</v>
      </c>
      <c r="C358">
        <v>7</v>
      </c>
      <c r="D358" t="s">
        <v>98</v>
      </c>
      <c r="E358">
        <v>73</v>
      </c>
      <c r="F358">
        <v>2</v>
      </c>
      <c r="G358" t="s">
        <v>11</v>
      </c>
      <c r="H358">
        <v>67</v>
      </c>
      <c r="I358" t="str">
        <f>IF($E358&gt;$H358,"Winner","Loser")</f>
        <v>Loser</v>
      </c>
      <c r="J358" t="str">
        <f>IF($E358&gt;$H358,$C358,$F358)</f>
        <v>%%=Tournament.VisitTeamSeed</v>
      </c>
      <c r="K358" t="str">
        <f si="0" t="shared"/>
        <v>Lower</v>
      </c>
    </row>
    <row r="359" spans="1:11" x14ac:dyDescent="0.25">
      <c r="A359">
        <v>2008</v>
      </c>
      <c r="B359" t="s">
        <v>79</v>
      </c>
      <c r="C359">
        <v>1</v>
      </c>
      <c r="D359" t="s">
        <v>15</v>
      </c>
      <c r="E359">
        <v>51</v>
      </c>
      <c r="F359">
        <v>9</v>
      </c>
      <c r="G359" t="s">
        <v>153</v>
      </c>
      <c r="H359">
        <v>49</v>
      </c>
      <c r="I359" t="str">
        <f>IF($E359&gt;$H359,"Winner","Loser")</f>
        <v>Loser</v>
      </c>
      <c r="J359" t="str">
        <f>IF($E359&gt;$H359,$C359,$F359)</f>
        <v>%%=Tournament.VisitTeamSeed</v>
      </c>
      <c r="K359" t="str">
        <f si="0" t="shared"/>
        <v>Lower</v>
      </c>
    </row>
    <row r="360" spans="1:11" x14ac:dyDescent="0.25">
      <c r="A360">
        <v>2008</v>
      </c>
      <c r="B360" t="s">
        <v>79</v>
      </c>
      <c r="C360">
        <v>6</v>
      </c>
      <c r="D360" t="s">
        <v>128</v>
      </c>
      <c r="E360">
        <v>78</v>
      </c>
      <c r="F360">
        <v>3</v>
      </c>
      <c r="G360" t="s">
        <v>374</v>
      </c>
      <c r="H360">
        <v>85</v>
      </c>
      <c r="I360" t="str">
        <f>IF($E360&gt;$H360,"Winner","Loser")</f>
        <v>Loser</v>
      </c>
      <c r="J360" t="str">
        <f>IF($E360&gt;$H360,$C360,$F360)</f>
        <v>%%=Tournament.VisitTeamSeed</v>
      </c>
      <c r="K360" t="str">
        <f si="0" t="shared"/>
        <v>Lower</v>
      </c>
    </row>
    <row r="361" spans="1:11" x14ac:dyDescent="0.25">
      <c r="A361">
        <v>2008</v>
      </c>
      <c r="B361" t="s">
        <v>79</v>
      </c>
      <c r="C361">
        <v>5</v>
      </c>
      <c r="D361" t="s">
        <v>391</v>
      </c>
      <c r="E361">
        <v>65</v>
      </c>
      <c r="F361">
        <v>4</v>
      </c>
      <c r="G361" t="s">
        <v>16</v>
      </c>
      <c r="H361">
        <v>54</v>
      </c>
      <c r="I361" t="str">
        <f>IF($E361&gt;$H361,"Winner","Loser")</f>
        <v>Loser</v>
      </c>
      <c r="J361" t="str">
        <f>IF($E361&gt;$H361,$C361,$F361)</f>
        <v>%%=Tournament.VisitTeamSeed</v>
      </c>
      <c r="K361" t="str">
        <f si="0" t="shared"/>
        <v>Lower</v>
      </c>
    </row>
    <row r="362" spans="1:11" x14ac:dyDescent="0.25">
      <c r="A362">
        <v>2008</v>
      </c>
      <c r="B362" t="s">
        <v>80</v>
      </c>
      <c r="C362">
        <v>1</v>
      </c>
      <c r="D362" t="s">
        <v>12</v>
      </c>
      <c r="E362">
        <v>87</v>
      </c>
      <c r="F362">
        <v>16</v>
      </c>
      <c r="G362" t="s">
        <v>443</v>
      </c>
      <c r="H362">
        <v>63</v>
      </c>
      <c r="I362" t="str">
        <f>IF($E362&gt;$H362,"Winner","Loser")</f>
        <v>Loser</v>
      </c>
      <c r="J362" t="str">
        <f>IF($E362&gt;$H362,$C362,$F362)</f>
        <v>%%=Tournament.VisitTeamSeed</v>
      </c>
      <c r="K362" t="str">
        <f si="0" t="shared"/>
        <v>Lower</v>
      </c>
    </row>
    <row r="363" spans="1:11" x14ac:dyDescent="0.25">
      <c r="A363">
        <v>2008</v>
      </c>
      <c r="B363" t="s">
        <v>80</v>
      </c>
      <c r="C363">
        <v>2</v>
      </c>
      <c r="D363" t="s">
        <v>368</v>
      </c>
      <c r="E363">
        <v>72</v>
      </c>
      <c r="F363">
        <v>15</v>
      </c>
      <c r="G363" t="s">
        <v>64</v>
      </c>
      <c r="H363">
        <v>57</v>
      </c>
      <c r="I363" t="str">
        <f>IF($E363&gt;$H363,"Winner","Loser")</f>
        <v>Loser</v>
      </c>
      <c r="J363" t="str">
        <f>IF($E363&gt;$H363,$C363,$F363)</f>
        <v>%%=Tournament.VisitTeamSeed</v>
      </c>
      <c r="K363" t="str">
        <f si="0" t="shared"/>
        <v>Lower</v>
      </c>
    </row>
    <row r="364" spans="1:11" x14ac:dyDescent="0.25">
      <c r="A364">
        <v>2008</v>
      </c>
      <c r="B364" t="s">
        <v>80</v>
      </c>
      <c r="C364">
        <v>2</v>
      </c>
      <c r="D364" t="s">
        <v>57</v>
      </c>
      <c r="E364">
        <v>74</v>
      </c>
      <c r="F364">
        <v>15</v>
      </c>
      <c r="G364" t="s">
        <v>305</v>
      </c>
      <c r="H364">
        <v>54</v>
      </c>
      <c r="I364" t="str">
        <f>IF($E364&gt;$H364,"Winner","Loser")</f>
        <v>Loser</v>
      </c>
      <c r="J364" t="str">
        <f>IF($E364&gt;$H364,$C364,$F364)</f>
        <v>%%=Tournament.VisitTeamSeed</v>
      </c>
      <c r="K364" t="str">
        <f si="0" t="shared"/>
        <v>Lower</v>
      </c>
    </row>
    <row r="365" spans="1:11" x14ac:dyDescent="0.25">
      <c r="A365">
        <v>2008</v>
      </c>
      <c r="B365" t="s">
        <v>80</v>
      </c>
      <c r="C365">
        <v>2</v>
      </c>
      <c r="D365" t="s">
        <v>91</v>
      </c>
      <c r="E365">
        <v>66</v>
      </c>
      <c r="F365">
        <v>15</v>
      </c>
      <c r="G365" t="s">
        <v>444</v>
      </c>
      <c r="H365">
        <v>47</v>
      </c>
      <c r="I365" t="str">
        <f>IF($E365&gt;$H365,"Winner","Loser")</f>
        <v>Loser</v>
      </c>
      <c r="J365" t="str">
        <f>IF($E365&gt;$H365,$C365,$F365)</f>
        <v>%%=Tournament.VisitTeamSeed</v>
      </c>
      <c r="K365" t="str">
        <f si="0" t="shared"/>
        <v>Lower</v>
      </c>
    </row>
    <row r="366" spans="1:11" x14ac:dyDescent="0.25">
      <c r="A366">
        <v>2008</v>
      </c>
      <c r="B366" t="s">
        <v>80</v>
      </c>
      <c r="C366">
        <v>3</v>
      </c>
      <c r="D366" t="s">
        <v>1</v>
      </c>
      <c r="E366">
        <v>79</v>
      </c>
      <c r="F366">
        <v>14</v>
      </c>
      <c r="G366" t="s">
        <v>408</v>
      </c>
      <c r="H366">
        <v>61</v>
      </c>
      <c r="I366" t="str">
        <f>IF($E366&gt;$H366,"Winner","Loser")</f>
        <v>Loser</v>
      </c>
      <c r="J366" t="str">
        <f>IF($E366&gt;$H366,$C366,$F366)</f>
        <v>%%=Tournament.VisitTeamSeed</v>
      </c>
      <c r="K366" t="str">
        <f si="0" t="shared"/>
        <v>Lower</v>
      </c>
    </row>
    <row r="367" spans="1:11" x14ac:dyDescent="0.25">
      <c r="A367">
        <v>2008</v>
      </c>
      <c r="B367" t="s">
        <v>80</v>
      </c>
      <c r="C367">
        <v>1</v>
      </c>
      <c r="D367" t="s">
        <v>369</v>
      </c>
      <c r="E367">
        <v>113</v>
      </c>
      <c r="F367">
        <v>16</v>
      </c>
      <c r="G367" t="s">
        <v>386</v>
      </c>
      <c r="H367">
        <v>74</v>
      </c>
      <c r="I367" t="str">
        <f>IF($E367&gt;$H367,"Winner","Loser")</f>
        <v>Loser</v>
      </c>
      <c r="J367" t="str">
        <f>IF($E367&gt;$H367,$C367,$F367)</f>
        <v>%%=Tournament.VisitTeamSeed</v>
      </c>
      <c r="K367" t="str">
        <f si="0" t="shared"/>
        <v>Lower</v>
      </c>
    </row>
    <row r="368" spans="1:11" x14ac:dyDescent="0.25">
      <c r="A368">
        <v>2008</v>
      </c>
      <c r="B368" t="s">
        <v>80</v>
      </c>
      <c r="C368">
        <v>4</v>
      </c>
      <c r="D368" t="s">
        <v>143</v>
      </c>
      <c r="E368">
        <v>62</v>
      </c>
      <c r="F368">
        <v>13</v>
      </c>
      <c r="G368" t="s">
        <v>192</v>
      </c>
      <c r="H368">
        <v>83</v>
      </c>
      <c r="I368" t="str">
        <f>IF($E368&gt;$H368,"Winner","Loser")</f>
        <v>Loser</v>
      </c>
      <c r="J368" t="str">
        <f>IF($E368&gt;$H368,$C368,$F368)</f>
        <v>%%=Tournament.VisitTeamSeed</v>
      </c>
      <c r="K368" t="str">
        <f si="0" t="shared"/>
        <v>Lower</v>
      </c>
    </row>
    <row r="369" spans="1:11" x14ac:dyDescent="0.25">
      <c r="A369">
        <v>2008</v>
      </c>
      <c r="B369" t="s">
        <v>80</v>
      </c>
      <c r="C369">
        <v>4</v>
      </c>
      <c r="D369" t="s">
        <v>71</v>
      </c>
      <c r="E369">
        <v>69</v>
      </c>
      <c r="F369">
        <v>13</v>
      </c>
      <c r="G369" t="s">
        <v>164</v>
      </c>
      <c r="H369">
        <v>70</v>
      </c>
      <c r="I369" t="str">
        <f>IF($E369&gt;$H369,"Winner","Loser")</f>
        <v>Loser</v>
      </c>
      <c r="J369" t="str">
        <f>IF($E369&gt;$H369,$C369,$F369)</f>
        <v>%%=Tournament.VisitTeamSeed</v>
      </c>
      <c r="K369" t="str">
        <f si="0" t="shared"/>
        <v>Lower</v>
      </c>
    </row>
    <row r="370" spans="1:11" x14ac:dyDescent="0.25">
      <c r="A370">
        <v>2008</v>
      </c>
      <c r="B370" t="s">
        <v>80</v>
      </c>
      <c r="C370">
        <v>6</v>
      </c>
      <c r="D370" t="s">
        <v>18</v>
      </c>
      <c r="E370">
        <v>72</v>
      </c>
      <c r="F370">
        <v>11</v>
      </c>
      <c r="G370" t="s">
        <v>445</v>
      </c>
      <c r="H370">
        <v>64</v>
      </c>
      <c r="I370" t="str">
        <f>IF($E370&gt;$H370,"Winner","Loser")</f>
        <v>Loser</v>
      </c>
      <c r="J370" t="str">
        <f>IF($E370&gt;$H370,$C370,$F370)</f>
        <v>%%=Tournament.VisitTeamSeed</v>
      </c>
      <c r="K370" t="str">
        <f si="0" t="shared"/>
        <v>Lower</v>
      </c>
    </row>
    <row r="371" spans="1:11" x14ac:dyDescent="0.25">
      <c r="A371">
        <v>2008</v>
      </c>
      <c r="B371" t="s">
        <v>80</v>
      </c>
      <c r="C371">
        <v>8</v>
      </c>
      <c r="D371" t="s">
        <v>440</v>
      </c>
      <c r="E371">
        <v>76</v>
      </c>
      <c r="F371">
        <v>9</v>
      </c>
      <c r="G371" t="s">
        <v>19</v>
      </c>
      <c r="H371">
        <v>69</v>
      </c>
      <c r="I371" t="str">
        <f>IF($E371&gt;$H371,"Winner","Loser")</f>
        <v>Loser</v>
      </c>
      <c r="J371" t="str">
        <f>IF($E371&gt;$H371,$C371,$F371)</f>
        <v>%%=Tournament.VisitTeamSeed</v>
      </c>
      <c r="K371" t="str">
        <f si="0" t="shared"/>
        <v>Lower</v>
      </c>
    </row>
    <row r="372" spans="1:11" x14ac:dyDescent="0.25">
      <c r="A372">
        <v>2008</v>
      </c>
      <c r="B372" t="s">
        <v>80</v>
      </c>
      <c r="C372">
        <v>8</v>
      </c>
      <c r="D372" t="s">
        <v>103</v>
      </c>
      <c r="E372">
        <v>72</v>
      </c>
      <c r="F372">
        <v>9</v>
      </c>
      <c r="G372" t="s">
        <v>94</v>
      </c>
      <c r="H372">
        <v>86</v>
      </c>
      <c r="I372" t="str">
        <f>IF($E372&gt;$H372,"Winner","Loser")</f>
        <v>Loser</v>
      </c>
      <c r="J372" t="str">
        <f>IF($E372&gt;$H372,$C372,$F372)</f>
        <v>%%=Tournament.VisitTeamSeed</v>
      </c>
      <c r="K372" t="str">
        <f si="0" t="shared"/>
        <v>Lower</v>
      </c>
    </row>
    <row r="373" spans="1:11" x14ac:dyDescent="0.25">
      <c r="A373">
        <v>2008</v>
      </c>
      <c r="B373" t="s">
        <v>80</v>
      </c>
      <c r="C373">
        <v>7</v>
      </c>
      <c r="D373" t="s">
        <v>7</v>
      </c>
      <c r="E373">
        <v>76</v>
      </c>
      <c r="F373">
        <v>10</v>
      </c>
      <c r="G373" t="s">
        <v>141</v>
      </c>
      <c r="H373">
        <v>82</v>
      </c>
      <c r="I373" t="str">
        <f>IF($E373&gt;$H373,"Winner","Loser")</f>
        <v>Loser</v>
      </c>
      <c r="J373" t="str">
        <f>IF($E373&gt;$H373,$C373,$F373)</f>
        <v>%%=Tournament.VisitTeamSeed</v>
      </c>
      <c r="K373" t="str">
        <f si="0" t="shared"/>
        <v>Lower</v>
      </c>
    </row>
    <row r="374" spans="1:11" x14ac:dyDescent="0.25">
      <c r="A374">
        <v>2008</v>
      </c>
      <c r="B374" t="s">
        <v>80</v>
      </c>
      <c r="C374">
        <v>7</v>
      </c>
      <c r="D374" t="s">
        <v>121</v>
      </c>
      <c r="E374">
        <v>81</v>
      </c>
      <c r="F374">
        <v>10</v>
      </c>
      <c r="G374" t="s">
        <v>279</v>
      </c>
      <c r="H374">
        <v>61</v>
      </c>
      <c r="I374" t="str">
        <f>IF($E374&gt;$H374,"Winner","Loser")</f>
        <v>Loser</v>
      </c>
      <c r="J374" t="str">
        <f>IF($E374&gt;$H374,$C374,$F374)</f>
        <v>%%=Tournament.VisitTeamSeed</v>
      </c>
      <c r="K374" t="str">
        <f si="0" t="shared"/>
        <v>Lower</v>
      </c>
    </row>
    <row r="375" spans="1:11" x14ac:dyDescent="0.25">
      <c r="A375">
        <v>2008</v>
      </c>
      <c r="B375" t="s">
        <v>80</v>
      </c>
      <c r="C375">
        <v>5</v>
      </c>
      <c r="D375" t="s">
        <v>212</v>
      </c>
      <c r="E375">
        <v>99</v>
      </c>
      <c r="F375">
        <v>12</v>
      </c>
      <c r="G375" t="s">
        <v>197</v>
      </c>
      <c r="H375">
        <v>101</v>
      </c>
      <c r="I375" t="str">
        <f>IF($E375&gt;$H375,"Winner","Loser")</f>
        <v>Loser</v>
      </c>
      <c r="J375" t="str">
        <f>IF($E375&gt;$H375,$C375,$F375)</f>
        <v>%%=Tournament.VisitTeamSeed</v>
      </c>
      <c r="K375" t="str">
        <f si="0" t="shared"/>
        <v>Lower</v>
      </c>
    </row>
    <row r="376" spans="1:11" x14ac:dyDescent="0.25">
      <c r="A376">
        <v>2008</v>
      </c>
      <c r="B376" t="s">
        <v>80</v>
      </c>
      <c r="C376">
        <v>5</v>
      </c>
      <c r="D376" t="s">
        <v>90</v>
      </c>
      <c r="E376">
        <v>69</v>
      </c>
      <c r="F376">
        <v>12</v>
      </c>
      <c r="G376" t="s">
        <v>17</v>
      </c>
      <c r="H376">
        <v>75</v>
      </c>
      <c r="I376" t="str">
        <f>IF($E376&gt;$H376,"Winner","Loser")</f>
        <v>Loser</v>
      </c>
      <c r="J376" t="str">
        <f>IF($E376&gt;$H376,$C376,$F376)</f>
        <v>%%=Tournament.VisitTeamSeed</v>
      </c>
      <c r="K376" t="str">
        <f si="0" t="shared"/>
        <v>Lower</v>
      </c>
    </row>
    <row r="377" spans="1:11" x14ac:dyDescent="0.25">
      <c r="A377">
        <v>2008</v>
      </c>
      <c r="B377" t="s">
        <v>80</v>
      </c>
      <c r="C377">
        <v>7</v>
      </c>
      <c r="D377" t="s">
        <v>392</v>
      </c>
      <c r="E377">
        <v>78</v>
      </c>
      <c r="F377">
        <v>10</v>
      </c>
      <c r="G377" t="s">
        <v>400</v>
      </c>
      <c r="H377">
        <v>64</v>
      </c>
      <c r="I377" t="str">
        <f>IF($E377&gt;$H377,"Winner","Loser")</f>
        <v>Loser</v>
      </c>
      <c r="J377" t="str">
        <f>IF($E377&gt;$H377,$C377,$F377)</f>
        <v>%%=Tournament.VisitTeamSeed</v>
      </c>
      <c r="K377" t="str">
        <f si="0" t="shared"/>
        <v>Lower</v>
      </c>
    </row>
    <row r="378" spans="1:11" x14ac:dyDescent="0.25">
      <c r="A378">
        <v>2008</v>
      </c>
      <c r="B378" t="s">
        <v>80</v>
      </c>
      <c r="C378">
        <v>3</v>
      </c>
      <c r="D378" t="s">
        <v>67</v>
      </c>
      <c r="E378">
        <v>77</v>
      </c>
      <c r="F378">
        <v>14</v>
      </c>
      <c r="G378" t="s">
        <v>357</v>
      </c>
      <c r="H378">
        <v>53</v>
      </c>
      <c r="I378" t="str">
        <f>IF($E378&gt;$H378,"Winner","Loser")</f>
        <v>Loser</v>
      </c>
      <c r="J378" t="str">
        <f>IF($E378&gt;$H378,$C378,$F378)</f>
        <v>%%=Tournament.VisitTeamSeed</v>
      </c>
      <c r="K378" t="str">
        <f si="0" t="shared"/>
        <v>Lower</v>
      </c>
    </row>
    <row r="379" spans="1:11" x14ac:dyDescent="0.25">
      <c r="A379">
        <v>2008</v>
      </c>
      <c r="B379" t="s">
        <v>80</v>
      </c>
      <c r="C379">
        <v>3</v>
      </c>
      <c r="D379" t="s">
        <v>4</v>
      </c>
      <c r="E379">
        <v>71</v>
      </c>
      <c r="F379">
        <v>14</v>
      </c>
      <c r="G379" t="s">
        <v>446</v>
      </c>
      <c r="H379">
        <v>56</v>
      </c>
      <c r="I379" t="str">
        <f>IF($E379&gt;$H379,"Winner","Loser")</f>
        <v>Loser</v>
      </c>
      <c r="J379" t="str">
        <f>IF($E379&gt;$H379,$C379,$F379)</f>
        <v>%%=Tournament.VisitTeamSeed</v>
      </c>
      <c r="K379" t="str">
        <f si="0" t="shared"/>
        <v>Lower</v>
      </c>
    </row>
    <row r="380" spans="1:11" x14ac:dyDescent="0.25">
      <c r="A380">
        <v>2008</v>
      </c>
      <c r="B380" t="s">
        <v>80</v>
      </c>
      <c r="C380">
        <v>8</v>
      </c>
      <c r="D380" t="s">
        <v>413</v>
      </c>
      <c r="E380">
        <v>62</v>
      </c>
      <c r="F380">
        <v>9</v>
      </c>
      <c r="G380" t="s">
        <v>153</v>
      </c>
      <c r="H380">
        <v>67</v>
      </c>
      <c r="I380" t="str">
        <f>IF($E380&gt;$H380,"Winner","Loser")</f>
        <v>Loser</v>
      </c>
      <c r="J380" t="str">
        <f>IF($E380&gt;$H380,$C380,$F380)</f>
        <v>%%=Tournament.VisitTeamSeed</v>
      </c>
      <c r="K380" t="str">
        <f si="0" t="shared"/>
        <v>Lower</v>
      </c>
    </row>
    <row r="381" spans="1:11" x14ac:dyDescent="0.25">
      <c r="A381">
        <v>2008</v>
      </c>
      <c r="B381" t="s">
        <v>80</v>
      </c>
      <c r="C381">
        <v>7</v>
      </c>
      <c r="D381" t="s">
        <v>98</v>
      </c>
      <c r="E381">
        <v>75</v>
      </c>
      <c r="F381">
        <v>10</v>
      </c>
      <c r="G381" t="s">
        <v>14</v>
      </c>
      <c r="H381">
        <v>65</v>
      </c>
      <c r="I381" t="str">
        <f>IF($E381&gt;$H381,"Winner","Loser")</f>
        <v>Loser</v>
      </c>
      <c r="J381" t="str">
        <f>IF($E381&gt;$H381,$C381,$F381)</f>
        <v>%%=Tournament.VisitTeamSeed</v>
      </c>
      <c r="K381" t="str">
        <f si="0" t="shared"/>
        <v>Lower</v>
      </c>
    </row>
    <row r="382" spans="1:11" x14ac:dyDescent="0.25">
      <c r="A382">
        <v>2008</v>
      </c>
      <c r="B382" t="s">
        <v>80</v>
      </c>
      <c r="C382">
        <v>4</v>
      </c>
      <c r="D382" t="s">
        <v>442</v>
      </c>
      <c r="E382">
        <v>71</v>
      </c>
      <c r="F382">
        <v>13</v>
      </c>
      <c r="G382" t="s">
        <v>249</v>
      </c>
      <c r="H382">
        <v>40</v>
      </c>
      <c r="I382" t="str">
        <f>IF($E382&gt;$H382,"Winner","Loser")</f>
        <v>Loser</v>
      </c>
      <c r="J382" t="str">
        <f>IF($E382&gt;$H382,$C382,$F382)</f>
        <v>%%=Tournament.VisitTeamSeed</v>
      </c>
      <c r="K382" t="str">
        <f si="0" t="shared"/>
        <v>Lower</v>
      </c>
    </row>
    <row r="383" spans="1:11" x14ac:dyDescent="0.25">
      <c r="A383">
        <v>2008</v>
      </c>
      <c r="B383" t="s">
        <v>80</v>
      </c>
      <c r="C383">
        <v>3</v>
      </c>
      <c r="D383" t="s">
        <v>374</v>
      </c>
      <c r="E383">
        <v>73</v>
      </c>
      <c r="F383">
        <v>14</v>
      </c>
      <c r="G383" t="s">
        <v>104</v>
      </c>
      <c r="H383">
        <v>61</v>
      </c>
      <c r="I383" t="str">
        <f>IF($E383&gt;$H383,"Winner","Loser")</f>
        <v>Loser</v>
      </c>
      <c r="J383" t="str">
        <f>IF($E383&gt;$H383,$C383,$F383)</f>
        <v>%%=Tournament.VisitTeamSeed</v>
      </c>
      <c r="K383" t="str">
        <f si="0" t="shared"/>
        <v>Lower</v>
      </c>
    </row>
    <row r="384" spans="1:11" x14ac:dyDescent="0.25">
      <c r="A384">
        <v>2008</v>
      </c>
      <c r="B384" t="s">
        <v>80</v>
      </c>
      <c r="C384">
        <v>4</v>
      </c>
      <c r="D384" t="s">
        <v>16</v>
      </c>
      <c r="E384">
        <v>82</v>
      </c>
      <c r="F384">
        <v>13</v>
      </c>
      <c r="G384" t="s">
        <v>206</v>
      </c>
      <c r="H384">
        <v>63</v>
      </c>
      <c r="I384" t="str">
        <f>IF($E384&gt;$H384,"Winner","Loser")</f>
        <v>Loser</v>
      </c>
      <c r="J384" t="str">
        <f>IF($E384&gt;$H384,$C384,$F384)</f>
        <v>%%=Tournament.VisitTeamSeed</v>
      </c>
      <c r="K384" t="str">
        <f si="0" t="shared"/>
        <v>Lower</v>
      </c>
    </row>
    <row r="385" spans="1:11" x14ac:dyDescent="0.25">
      <c r="A385">
        <v>2008</v>
      </c>
      <c r="B385" t="s">
        <v>80</v>
      </c>
      <c r="C385">
        <v>2</v>
      </c>
      <c r="D385" t="s">
        <v>11</v>
      </c>
      <c r="E385">
        <v>71</v>
      </c>
      <c r="F385">
        <v>15</v>
      </c>
      <c r="G385" t="s">
        <v>134</v>
      </c>
      <c r="H385">
        <v>70</v>
      </c>
      <c r="I385" t="str">
        <f>IF($E385&gt;$H385,"Winner","Loser")</f>
        <v>Loser</v>
      </c>
      <c r="J385" t="str">
        <f>IF($E385&gt;$H385,$C385,$F385)</f>
        <v>%%=Tournament.VisitTeamSeed</v>
      </c>
      <c r="K385" t="str">
        <f si="0" t="shared"/>
        <v>Lower</v>
      </c>
    </row>
    <row r="386" spans="1:11" x14ac:dyDescent="0.25">
      <c r="A386">
        <v>2008</v>
      </c>
      <c r="B386" t="s">
        <v>80</v>
      </c>
      <c r="C386">
        <v>1</v>
      </c>
      <c r="D386" t="s">
        <v>0</v>
      </c>
      <c r="E386">
        <v>85</v>
      </c>
      <c r="F386">
        <v>16</v>
      </c>
      <c r="G386" t="s">
        <v>437</v>
      </c>
      <c r="H386">
        <v>61</v>
      </c>
      <c r="I386" t="str">
        <f>IF($E386&gt;$H386,"Winner","Loser")</f>
        <v>Loser</v>
      </c>
      <c r="J386" t="str">
        <f>IF($E386&gt;$H386,$C386,$F386)</f>
        <v>%%=Tournament.VisitTeamSeed</v>
      </c>
      <c r="K386" t="str">
        <f si="0" t="shared"/>
        <v>Lower</v>
      </c>
    </row>
    <row r="387" spans="1:11" x14ac:dyDescent="0.25">
      <c r="A387">
        <v>2008</v>
      </c>
      <c r="B387" t="s">
        <v>80</v>
      </c>
      <c r="C387">
        <v>5</v>
      </c>
      <c r="D387" t="s">
        <v>391</v>
      </c>
      <c r="E387">
        <v>72</v>
      </c>
      <c r="F387">
        <v>12</v>
      </c>
      <c r="G387" t="s">
        <v>181</v>
      </c>
      <c r="H387">
        <v>61</v>
      </c>
      <c r="I387" t="str">
        <f>IF($E387&gt;$H387,"Winner","Loser")</f>
        <v>Loser</v>
      </c>
      <c r="J387" t="str">
        <f>IF($E387&gt;$H387,$C387,$F387)</f>
        <v>%%=Tournament.VisitTeamSeed</v>
      </c>
      <c r="K387" t="str">
        <f si="0" t="shared"/>
        <v>Lower</v>
      </c>
    </row>
    <row r="388" spans="1:11" x14ac:dyDescent="0.25">
      <c r="A388">
        <v>2008</v>
      </c>
      <c r="B388" t="s">
        <v>80</v>
      </c>
      <c r="C388">
        <v>5</v>
      </c>
      <c r="D388" t="s">
        <v>127</v>
      </c>
      <c r="E388">
        <v>68</v>
      </c>
      <c r="F388">
        <v>12</v>
      </c>
      <c r="G388" t="s">
        <v>159</v>
      </c>
      <c r="H388">
        <v>50</v>
      </c>
      <c r="I388" t="str">
        <f>IF($E388&gt;$H388,"Winner","Loser")</f>
        <v>Loser</v>
      </c>
      <c r="J388" t="str">
        <f>IF($E388&gt;$H388,$C388,$F388)</f>
        <v>%%=Tournament.VisitTeamSeed</v>
      </c>
      <c r="K388" t="str">
        <f si="0" t="shared"/>
        <v>Lower</v>
      </c>
    </row>
    <row r="389" spans="1:11" x14ac:dyDescent="0.25">
      <c r="A389">
        <v>2008</v>
      </c>
      <c r="B389" t="s">
        <v>80</v>
      </c>
      <c r="C389">
        <v>1</v>
      </c>
      <c r="D389" t="s">
        <v>15</v>
      </c>
      <c r="E389">
        <v>70</v>
      </c>
      <c r="F389">
        <v>16</v>
      </c>
      <c r="G389" t="s">
        <v>416</v>
      </c>
      <c r="H389">
        <v>29</v>
      </c>
      <c r="I389" t="str">
        <f>IF($E389&gt;$H389,"Winner","Loser")</f>
        <v>Loser</v>
      </c>
      <c r="J389" t="str">
        <f>IF($E389&gt;$H389,$C389,$F389)</f>
        <v>%%=Tournament.VisitTeamSeed</v>
      </c>
      <c r="K389" t="str">
        <f si="0" t="shared"/>
        <v>Lower</v>
      </c>
    </row>
    <row r="390" spans="1:11" x14ac:dyDescent="0.25">
      <c r="A390">
        <v>2008</v>
      </c>
      <c r="B390" t="s">
        <v>80</v>
      </c>
      <c r="C390">
        <v>8</v>
      </c>
      <c r="D390" t="s">
        <v>117</v>
      </c>
      <c r="E390">
        <v>71</v>
      </c>
      <c r="F390">
        <v>9</v>
      </c>
      <c r="G390" t="s">
        <v>447</v>
      </c>
      <c r="H390">
        <v>58</v>
      </c>
      <c r="I390" t="str">
        <f>IF($E390&gt;$H390,"Winner","Loser")</f>
        <v>Loser</v>
      </c>
      <c r="J390" t="str">
        <f>IF($E390&gt;$H390,$C390,$F390)</f>
        <v>%%=Tournament.VisitTeamSeed</v>
      </c>
      <c r="K390" t="str">
        <f si="0" t="shared"/>
        <v>Lower</v>
      </c>
    </row>
    <row r="391" spans="1:11" x14ac:dyDescent="0.25">
      <c r="A391">
        <v>2008</v>
      </c>
      <c r="B391" t="s">
        <v>80</v>
      </c>
      <c r="C391">
        <v>6</v>
      </c>
      <c r="D391" t="s">
        <v>96</v>
      </c>
      <c r="E391">
        <v>74</v>
      </c>
      <c r="F391">
        <v>11</v>
      </c>
      <c r="G391" t="s">
        <v>53</v>
      </c>
      <c r="H391">
        <v>66</v>
      </c>
      <c r="I391" t="str">
        <f>IF($E391&gt;$H391,"Winner","Loser")</f>
        <v>Loser</v>
      </c>
      <c r="J391" t="str">
        <f>IF($E391&gt;$H391,$C391,$F391)</f>
        <v>%%=Tournament.VisitTeamSeed</v>
      </c>
      <c r="K391" t="str">
        <f si="0" t="shared"/>
        <v>Lower</v>
      </c>
    </row>
    <row r="392" spans="1:11" x14ac:dyDescent="0.25">
      <c r="A392">
        <v>2008</v>
      </c>
      <c r="B392" t="s">
        <v>80</v>
      </c>
      <c r="C392">
        <v>6</v>
      </c>
      <c r="D392" t="s">
        <v>128</v>
      </c>
      <c r="E392">
        <v>90</v>
      </c>
      <c r="F392">
        <v>11</v>
      </c>
      <c r="G392" t="s">
        <v>62</v>
      </c>
      <c r="H392">
        <v>79</v>
      </c>
      <c r="I392" t="str">
        <f>IF($E392&gt;$H392,"Winner","Loser")</f>
        <v>Loser</v>
      </c>
      <c r="J392" t="str">
        <f>IF($E392&gt;$H392,$C392,$F392)</f>
        <v>%%=Tournament.VisitTeamSeed</v>
      </c>
      <c r="K392" t="str">
        <f si="0" t="shared"/>
        <v>Lower</v>
      </c>
    </row>
    <row r="393" spans="1:11" x14ac:dyDescent="0.25">
      <c r="A393">
        <v>2008</v>
      </c>
      <c r="B393" t="s">
        <v>80</v>
      </c>
      <c r="C393">
        <v>6</v>
      </c>
      <c r="D393" t="s">
        <v>426</v>
      </c>
      <c r="E393">
        <v>67</v>
      </c>
      <c r="F393">
        <v>11</v>
      </c>
      <c r="G393" t="s">
        <v>405</v>
      </c>
      <c r="H393">
        <v>80</v>
      </c>
      <c r="I393" t="str">
        <f>IF($E393&gt;$H393,"Winner","Loser")</f>
        <v>Loser</v>
      </c>
      <c r="J393" t="str">
        <f>IF($E393&gt;$H393,$C393,$F393)</f>
        <v>%%=Tournament.VisitTeamSeed</v>
      </c>
      <c r="K393" t="str">
        <f si="0" t="shared"/>
        <v>Lower</v>
      </c>
    </row>
    <row r="394" spans="1:11" x14ac:dyDescent="0.25">
      <c r="A394">
        <v>2008</v>
      </c>
      <c r="B394" t="s">
        <v>81</v>
      </c>
      <c r="C394">
        <v>16</v>
      </c>
      <c r="D394" t="s">
        <v>386</v>
      </c>
      <c r="E394">
        <v>69</v>
      </c>
      <c r="F394">
        <v>16</v>
      </c>
      <c r="G394" t="s">
        <v>448</v>
      </c>
      <c r="H394">
        <v>60</v>
      </c>
      <c r="I394" t="str">
        <f>IF($E394&gt;$H394,"Winner","Loser")</f>
        <v>Loser</v>
      </c>
      <c r="J394" t="str">
        <f>IF($E394&gt;$H394,$C394,$F394)</f>
        <v>%%=Tournament.VisitTeamSeed</v>
      </c>
      <c r="K394" t="str">
        <f si="0" t="shared"/>
        <v>Lower</v>
      </c>
    </row>
    <row r="395" spans="1:11" x14ac:dyDescent="0.25">
      <c r="A395">
        <v>2007</v>
      </c>
      <c r="B395" t="s">
        <v>74</v>
      </c>
      <c r="C395">
        <v>1</v>
      </c>
      <c r="D395" t="s">
        <v>2</v>
      </c>
      <c r="E395">
        <v>84</v>
      </c>
      <c r="F395">
        <v>1</v>
      </c>
      <c r="G395" t="s">
        <v>390</v>
      </c>
      <c r="H395">
        <v>75</v>
      </c>
      <c r="I395" t="str">
        <f>IF($E395&gt;$H395,"Winner","Loser")</f>
        <v>Loser</v>
      </c>
      <c r="J395" t="str">
        <f>IF($E395&gt;$H395,$C395,$F395)</f>
        <v>%%=Tournament.VisitTeamSeed</v>
      </c>
      <c r="K395" t="str">
        <f si="0" t="shared"/>
        <v>Lower</v>
      </c>
    </row>
    <row r="396" spans="1:11" x14ac:dyDescent="0.25">
      <c r="A396">
        <v>2007</v>
      </c>
      <c r="B396" t="s">
        <v>76</v>
      </c>
      <c r="C396">
        <v>2</v>
      </c>
      <c r="D396" t="s">
        <v>91</v>
      </c>
      <c r="E396">
        <v>60</v>
      </c>
      <c r="F396">
        <v>1</v>
      </c>
      <c r="G396" t="s">
        <v>390</v>
      </c>
      <c r="H396">
        <v>67</v>
      </c>
      <c r="I396" t="str">
        <f>IF($E396&gt;$H396,"Winner","Loser")</f>
        <v>Loser</v>
      </c>
      <c r="J396" t="str">
        <f>IF($E396&gt;$H396,$C396,$F396)</f>
        <v>%%=Tournament.VisitTeamSeed</v>
      </c>
      <c r="K396" t="str">
        <f si="0" t="shared"/>
        <v>Lower</v>
      </c>
    </row>
    <row r="397" spans="1:11" x14ac:dyDescent="0.25">
      <c r="A397">
        <v>2007</v>
      </c>
      <c r="B397" t="s">
        <v>76</v>
      </c>
      <c r="C397">
        <v>1</v>
      </c>
      <c r="D397" t="s">
        <v>2</v>
      </c>
      <c r="E397">
        <v>76</v>
      </c>
      <c r="F397">
        <v>2</v>
      </c>
      <c r="G397" t="s">
        <v>15</v>
      </c>
      <c r="H397">
        <v>66</v>
      </c>
      <c r="I397" t="str">
        <f>IF($E397&gt;$H397,"Winner","Loser")</f>
        <v>Loser</v>
      </c>
      <c r="J397" t="str">
        <f>IF($E397&gt;$H397,$C397,$F397)</f>
        <v>%%=Tournament.VisitTeamSeed</v>
      </c>
      <c r="K397" t="str">
        <f si="0" t="shared"/>
        <v>Lower</v>
      </c>
    </row>
    <row r="398" spans="1:11" x14ac:dyDescent="0.25">
      <c r="A398">
        <v>2007</v>
      </c>
      <c r="B398" t="s">
        <v>77</v>
      </c>
      <c r="C398">
        <v>1</v>
      </c>
      <c r="D398" t="s">
        <v>369</v>
      </c>
      <c r="E398">
        <v>84</v>
      </c>
      <c r="F398">
        <v>2</v>
      </c>
      <c r="G398" t="s">
        <v>91</v>
      </c>
      <c r="H398">
        <v>96</v>
      </c>
      <c r="I398" t="str">
        <f>IF($E398&gt;$H398,"Winner","Loser")</f>
        <v>Loser</v>
      </c>
      <c r="J398" t="str">
        <f>IF($E398&gt;$H398,$C398,$F398)</f>
        <v>%%=Tournament.VisitTeamSeed</v>
      </c>
      <c r="K398" t="str">
        <f si="0" t="shared"/>
        <v>Lower</v>
      </c>
    </row>
    <row r="399" spans="1:11" x14ac:dyDescent="0.25">
      <c r="A399">
        <v>2007</v>
      </c>
      <c r="B399" t="s">
        <v>77</v>
      </c>
      <c r="C399">
        <v>1</v>
      </c>
      <c r="D399" t="s">
        <v>2</v>
      </c>
      <c r="E399">
        <v>85</v>
      </c>
      <c r="F399">
        <v>3</v>
      </c>
      <c r="G399" t="s">
        <v>19</v>
      </c>
      <c r="H399">
        <v>77</v>
      </c>
      <c r="I399" t="str">
        <f>IF($E399&gt;$H399,"Winner","Loser")</f>
        <v>Loser</v>
      </c>
      <c r="J399" t="str">
        <f>IF($E399&gt;$H399,$C399,$F399)</f>
        <v>%%=Tournament.VisitTeamSeed</v>
      </c>
      <c r="K399" t="str">
        <f si="0" t="shared"/>
        <v>Lower</v>
      </c>
    </row>
    <row r="400" spans="1:11" x14ac:dyDescent="0.25">
      <c r="A400">
        <v>2007</v>
      </c>
      <c r="B400" t="s">
        <v>77</v>
      </c>
      <c r="C400">
        <v>1</v>
      </c>
      <c r="D400" t="s">
        <v>390</v>
      </c>
      <c r="E400">
        <v>92</v>
      </c>
      <c r="F400">
        <v>2</v>
      </c>
      <c r="G400" t="s">
        <v>12</v>
      </c>
      <c r="H400">
        <v>76</v>
      </c>
      <c r="I400" t="str">
        <f>IF($E400&gt;$H400,"Winner","Loser")</f>
        <v>Loser</v>
      </c>
      <c r="J400" t="str">
        <f>IF($E400&gt;$H400,$C400,$F400)</f>
        <v>%%=Tournament.VisitTeamSeed</v>
      </c>
      <c r="K400" t="str">
        <f si="0" t="shared"/>
        <v>Lower</v>
      </c>
    </row>
    <row r="401" spans="1:11" x14ac:dyDescent="0.25">
      <c r="A401">
        <v>2007</v>
      </c>
      <c r="B401" t="s">
        <v>77</v>
      </c>
      <c r="C401">
        <v>1</v>
      </c>
      <c r="D401" t="s">
        <v>0</v>
      </c>
      <c r="E401">
        <v>55</v>
      </c>
      <c r="F401">
        <v>2</v>
      </c>
      <c r="G401" t="s">
        <v>15</v>
      </c>
      <c r="H401">
        <v>68</v>
      </c>
      <c r="I401" t="str">
        <f>IF($E401&gt;$H401,"Winner","Loser")</f>
        <v>Loser</v>
      </c>
      <c r="J401" t="str">
        <f>IF($E401&gt;$H401,$C401,$F401)</f>
        <v>%%=Tournament.VisitTeamSeed</v>
      </c>
      <c r="K401" t="str">
        <f si="0" t="shared"/>
        <v>Lower</v>
      </c>
    </row>
    <row r="402" spans="1:11" x14ac:dyDescent="0.25">
      <c r="A402">
        <v>2007</v>
      </c>
      <c r="B402" t="s">
        <v>78</v>
      </c>
      <c r="C402">
        <v>6</v>
      </c>
      <c r="D402" t="s">
        <v>143</v>
      </c>
      <c r="E402">
        <v>65</v>
      </c>
      <c r="F402">
        <v>2</v>
      </c>
      <c r="G402" t="s">
        <v>91</v>
      </c>
      <c r="H402">
        <v>66</v>
      </c>
      <c r="I402" t="str">
        <f>IF($E402&gt;$H402,"Winner","Loser")</f>
        <v>Loser</v>
      </c>
      <c r="J402" t="str">
        <f>IF($E402&gt;$H402,$C402,$F402)</f>
        <v>%%=Tournament.VisitTeamSeed</v>
      </c>
      <c r="K402" t="str">
        <f si="0" t="shared"/>
        <v>Lower</v>
      </c>
    </row>
    <row r="403" spans="1:11" x14ac:dyDescent="0.25">
      <c r="A403">
        <v>2007</v>
      </c>
      <c r="B403" t="s">
        <v>78</v>
      </c>
      <c r="C403">
        <v>1</v>
      </c>
      <c r="D403" t="s">
        <v>369</v>
      </c>
      <c r="E403">
        <v>74</v>
      </c>
      <c r="F403">
        <v>5</v>
      </c>
      <c r="G403" t="s">
        <v>426</v>
      </c>
      <c r="H403">
        <v>64</v>
      </c>
      <c r="I403" t="str">
        <f>IF($E403&gt;$H403,"Winner","Loser")</f>
        <v>Loser</v>
      </c>
      <c r="J403" t="str">
        <f>IF($E403&gt;$H403,$C403,$F403)</f>
        <v>%%=Tournament.VisitTeamSeed</v>
      </c>
      <c r="K403" t="str">
        <f si="0" t="shared"/>
        <v>Lower</v>
      </c>
    </row>
    <row r="404" spans="1:11" x14ac:dyDescent="0.25">
      <c r="A404">
        <v>2007</v>
      </c>
      <c r="B404" t="s">
        <v>78</v>
      </c>
      <c r="C404">
        <v>3</v>
      </c>
      <c r="D404" t="s">
        <v>19</v>
      </c>
      <c r="E404">
        <v>76</v>
      </c>
      <c r="F404">
        <v>7</v>
      </c>
      <c r="G404" t="s">
        <v>117</v>
      </c>
      <c r="H404">
        <v>72</v>
      </c>
      <c r="I404" t="str">
        <f>IF($E404&gt;$H404,"Winner","Loser")</f>
        <v>Loser</v>
      </c>
      <c r="J404" t="str">
        <f>IF($E404&gt;$H404,$C404,$F404)</f>
        <v>%%=Tournament.VisitTeamSeed</v>
      </c>
      <c r="K404" t="str">
        <f si="0" t="shared"/>
        <v>Lower</v>
      </c>
    </row>
    <row r="405" spans="1:11" x14ac:dyDescent="0.25">
      <c r="A405">
        <v>2007</v>
      </c>
      <c r="B405" t="s">
        <v>78</v>
      </c>
      <c r="C405">
        <v>1</v>
      </c>
      <c r="D405" t="s">
        <v>2</v>
      </c>
      <c r="E405">
        <v>65</v>
      </c>
      <c r="F405">
        <v>5</v>
      </c>
      <c r="G405" t="s">
        <v>121</v>
      </c>
      <c r="H405">
        <v>57</v>
      </c>
      <c r="I405" t="str">
        <f>IF($E405&gt;$H405,"Winner","Loser")</f>
        <v>Loser</v>
      </c>
      <c r="J405" t="str">
        <f>IF($E405&gt;$H405,$C405,$F405)</f>
        <v>%%=Tournament.VisitTeamSeed</v>
      </c>
      <c r="K405" t="str">
        <f si="0" t="shared"/>
        <v>Lower</v>
      </c>
    </row>
    <row r="406" spans="1:11" x14ac:dyDescent="0.25">
      <c r="A406">
        <v>2007</v>
      </c>
      <c r="B406" t="s">
        <v>78</v>
      </c>
      <c r="C406">
        <v>1</v>
      </c>
      <c r="D406" t="s">
        <v>0</v>
      </c>
      <c r="E406">
        <v>61</v>
      </c>
      <c r="F406">
        <v>4</v>
      </c>
      <c r="G406" t="s">
        <v>175</v>
      </c>
      <c r="H406">
        <v>58</v>
      </c>
      <c r="I406" t="str">
        <f>IF($E406&gt;$H406,"Winner","Loser")</f>
        <v>Loser</v>
      </c>
      <c r="J406" t="str">
        <f>IF($E406&gt;$H406,$C406,$F406)</f>
        <v>%%=Tournament.VisitTeamSeed</v>
      </c>
      <c r="K406" t="str">
        <f si="0" t="shared"/>
        <v>Lower</v>
      </c>
    </row>
    <row r="407" spans="1:11" x14ac:dyDescent="0.25">
      <c r="A407">
        <v>2007</v>
      </c>
      <c r="B407" t="s">
        <v>78</v>
      </c>
      <c r="C407">
        <v>3</v>
      </c>
      <c r="D407" t="s">
        <v>153</v>
      </c>
      <c r="E407">
        <v>64</v>
      </c>
      <c r="F407">
        <v>2</v>
      </c>
      <c r="G407" t="s">
        <v>12</v>
      </c>
      <c r="H407">
        <v>65</v>
      </c>
      <c r="I407" t="str">
        <f>IF($E407&gt;$H407,"Winner","Loser")</f>
        <v>Loser</v>
      </c>
      <c r="J407" t="str">
        <f>IF($E407&gt;$H407,$C407,$F407)</f>
        <v>%%=Tournament.VisitTeamSeed</v>
      </c>
      <c r="K407" t="str">
        <f si="0" t="shared"/>
        <v>Lower</v>
      </c>
    </row>
    <row r="408" spans="1:11" x14ac:dyDescent="0.25">
      <c r="A408">
        <v>2007</v>
      </c>
      <c r="B408" t="s">
        <v>78</v>
      </c>
      <c r="C408">
        <v>1</v>
      </c>
      <c r="D408" t="s">
        <v>390</v>
      </c>
      <c r="E408">
        <v>85</v>
      </c>
      <c r="F408">
        <v>5</v>
      </c>
      <c r="G408" t="s">
        <v>368</v>
      </c>
      <c r="H408">
        <v>84</v>
      </c>
      <c r="I408" t="str">
        <f>IF($E408&gt;$H408,"Winner","Loser")</f>
        <v>Loser</v>
      </c>
      <c r="J408" t="str">
        <f>IF($E408&gt;$H408,$C408,$F408)</f>
        <v>%%=Tournament.VisitTeamSeed</v>
      </c>
      <c r="K408" t="str">
        <f si="0" t="shared"/>
        <v>Lower</v>
      </c>
    </row>
    <row r="409" spans="1:11" x14ac:dyDescent="0.25">
      <c r="A409">
        <v>2007</v>
      </c>
      <c r="B409" t="s">
        <v>78</v>
      </c>
      <c r="C409">
        <v>3</v>
      </c>
      <c r="D409" t="s">
        <v>16</v>
      </c>
      <c r="E409">
        <v>55</v>
      </c>
      <c r="F409">
        <v>2</v>
      </c>
      <c r="G409" t="s">
        <v>15</v>
      </c>
      <c r="H409">
        <v>64</v>
      </c>
      <c r="I409" t="str">
        <f>IF($E409&gt;$H409,"Winner","Loser")</f>
        <v>Loser</v>
      </c>
      <c r="J409" t="str">
        <f>IF($E409&gt;$H409,$C409,$F409)</f>
        <v>%%=Tournament.VisitTeamSeed</v>
      </c>
      <c r="K409" t="str">
        <f si="0" t="shared"/>
        <v>Lower</v>
      </c>
    </row>
    <row r="410" spans="1:11" x14ac:dyDescent="0.25">
      <c r="A410">
        <v>2007</v>
      </c>
      <c r="B410" t="s">
        <v>79</v>
      </c>
      <c r="C410">
        <v>7</v>
      </c>
      <c r="D410" t="s">
        <v>117</v>
      </c>
      <c r="E410">
        <v>74</v>
      </c>
      <c r="F410">
        <v>2</v>
      </c>
      <c r="G410" t="s">
        <v>4</v>
      </c>
      <c r="H410">
        <v>68</v>
      </c>
      <c r="I410" t="str">
        <f>IF($E410&gt;$H410,"Winner","Loser")</f>
        <v>Loser</v>
      </c>
      <c r="J410" t="str">
        <f>IF($E410&gt;$H410,$C410,$F410)</f>
        <v>%%=Tournament.VisitTeamSeed</v>
      </c>
      <c r="K410" t="str">
        <f si="0" t="shared"/>
        <v>Lower</v>
      </c>
    </row>
    <row r="411" spans="1:11" x14ac:dyDescent="0.25">
      <c r="A411">
        <v>2007</v>
      </c>
      <c r="B411" t="s">
        <v>79</v>
      </c>
      <c r="C411">
        <v>5</v>
      </c>
      <c r="D411" t="s">
        <v>426</v>
      </c>
      <c r="E411">
        <v>87</v>
      </c>
      <c r="F411">
        <v>4</v>
      </c>
      <c r="G411" t="s">
        <v>57</v>
      </c>
      <c r="H411">
        <v>68</v>
      </c>
      <c r="I411" t="str">
        <f>IF($E411&gt;$H411,"Winner","Loser")</f>
        <v>Loser</v>
      </c>
      <c r="J411" t="str">
        <f>IF($E411&gt;$H411,$C411,$F411)</f>
        <v>%%=Tournament.VisitTeamSeed</v>
      </c>
      <c r="K411" t="str">
        <f si="0" t="shared"/>
        <v>Lower</v>
      </c>
    </row>
    <row r="412" spans="1:11" x14ac:dyDescent="0.25">
      <c r="A412">
        <v>2007</v>
      </c>
      <c r="B412" t="s">
        <v>79</v>
      </c>
      <c r="C412">
        <v>5</v>
      </c>
      <c r="D412" t="s">
        <v>368</v>
      </c>
      <c r="E412">
        <v>77</v>
      </c>
      <c r="F412">
        <v>4</v>
      </c>
      <c r="G412" t="s">
        <v>68</v>
      </c>
      <c r="H412">
        <v>74</v>
      </c>
      <c r="I412" t="str">
        <f>IF($E412&gt;$H412,"Winner","Loser")</f>
        <v>Loser</v>
      </c>
      <c r="J412" t="str">
        <f>IF($E412&gt;$H412,$C412,$F412)</f>
        <v>%%=Tournament.VisitTeamSeed</v>
      </c>
      <c r="K412" t="str">
        <f si="0" t="shared"/>
        <v>Lower</v>
      </c>
    </row>
    <row r="413" spans="1:11" x14ac:dyDescent="0.25">
      <c r="A413">
        <v>2007</v>
      </c>
      <c r="B413" t="s">
        <v>79</v>
      </c>
      <c r="C413">
        <v>11</v>
      </c>
      <c r="D413" t="s">
        <v>249</v>
      </c>
      <c r="E413">
        <v>61</v>
      </c>
      <c r="F413">
        <v>3</v>
      </c>
      <c r="G413" t="s">
        <v>19</v>
      </c>
      <c r="H413">
        <v>75</v>
      </c>
      <c r="I413" t="str">
        <f>IF($E413&gt;$H413,"Winner","Loser")</f>
        <v>Loser</v>
      </c>
      <c r="J413" t="str">
        <f>IF($E413&gt;$H413,$C413,$F413)</f>
        <v>%%=Tournament.VisitTeamSeed</v>
      </c>
      <c r="K413" t="str">
        <f si="0" t="shared"/>
        <v>Lower</v>
      </c>
    </row>
    <row r="414" spans="1:11" x14ac:dyDescent="0.25">
      <c r="A414">
        <v>2007</v>
      </c>
      <c r="B414" t="s">
        <v>79</v>
      </c>
      <c r="C414">
        <v>1</v>
      </c>
      <c r="D414" t="s">
        <v>0</v>
      </c>
      <c r="E414">
        <v>88</v>
      </c>
      <c r="F414">
        <v>8</v>
      </c>
      <c r="G414" t="s">
        <v>53</v>
      </c>
      <c r="H414">
        <v>76</v>
      </c>
      <c r="I414" t="str">
        <f>IF($E414&gt;$H414,"Winner","Loser")</f>
        <v>Loser</v>
      </c>
      <c r="J414" t="str">
        <f>IF($E414&gt;$H414,$C414,$F414)</f>
        <v>%%=Tournament.VisitTeamSeed</v>
      </c>
      <c r="K414" t="str">
        <f si="0" t="shared"/>
        <v>Lower</v>
      </c>
    </row>
    <row r="415" spans="1:11" x14ac:dyDescent="0.25">
      <c r="A415">
        <v>2007</v>
      </c>
      <c r="B415" t="s">
        <v>79</v>
      </c>
      <c r="C415">
        <v>5</v>
      </c>
      <c r="D415" t="s">
        <v>207</v>
      </c>
      <c r="E415">
        <v>48</v>
      </c>
      <c r="F415">
        <v>4</v>
      </c>
      <c r="G415" t="s">
        <v>175</v>
      </c>
      <c r="H415">
        <v>63</v>
      </c>
      <c r="I415" t="str">
        <f>IF($E415&gt;$H415,"Winner","Loser")</f>
        <v>Loser</v>
      </c>
      <c r="J415" t="str">
        <f>IF($E415&gt;$H415,$C415,$F415)</f>
        <v>%%=Tournament.VisitTeamSeed</v>
      </c>
      <c r="K415" t="str">
        <f si="0" t="shared"/>
        <v>Lower</v>
      </c>
    </row>
    <row r="416" spans="1:11" x14ac:dyDescent="0.25">
      <c r="A416">
        <v>2007</v>
      </c>
      <c r="B416" t="s">
        <v>79</v>
      </c>
      <c r="C416">
        <v>1</v>
      </c>
      <c r="D416" t="s">
        <v>2</v>
      </c>
      <c r="E416">
        <v>74</v>
      </c>
      <c r="F416">
        <v>9</v>
      </c>
      <c r="G416" t="s">
        <v>128</v>
      </c>
      <c r="H416">
        <v>67</v>
      </c>
      <c r="I416" t="str">
        <f>IF($E416&gt;$H416,"Winner","Loser")</f>
        <v>Loser</v>
      </c>
      <c r="J416" t="str">
        <f>IF($E416&gt;$H416,$C416,$F416)</f>
        <v>%%=Tournament.VisitTeamSeed</v>
      </c>
      <c r="K416" t="str">
        <f si="0" t="shared"/>
        <v>Lower</v>
      </c>
    </row>
    <row r="417" spans="1:11" x14ac:dyDescent="0.25">
      <c r="A417">
        <v>2007</v>
      </c>
      <c r="B417" t="s">
        <v>79</v>
      </c>
      <c r="C417">
        <v>7</v>
      </c>
      <c r="D417" t="s">
        <v>168</v>
      </c>
      <c r="E417">
        <v>62</v>
      </c>
      <c r="F417">
        <v>2</v>
      </c>
      <c r="G417" t="s">
        <v>12</v>
      </c>
      <c r="H417">
        <v>78</v>
      </c>
      <c r="I417" t="str">
        <f>IF($E417&gt;$H417,"Winner","Loser")</f>
        <v>Loser</v>
      </c>
      <c r="J417" t="str">
        <f>IF($E417&gt;$H417,$C417,$F417)</f>
        <v>%%=Tournament.VisitTeamSeed</v>
      </c>
      <c r="K417" t="str">
        <f si="0" t="shared"/>
        <v>Lower</v>
      </c>
    </row>
    <row r="418" spans="1:11" x14ac:dyDescent="0.25">
      <c r="A418">
        <v>2007</v>
      </c>
      <c r="B418" t="s">
        <v>79</v>
      </c>
      <c r="C418">
        <v>5</v>
      </c>
      <c r="D418" t="s">
        <v>121</v>
      </c>
      <c r="E418">
        <v>62</v>
      </c>
      <c r="F418">
        <v>4</v>
      </c>
      <c r="G418" t="s">
        <v>89</v>
      </c>
      <c r="H418">
        <v>59</v>
      </c>
      <c r="I418" t="str">
        <f>IF($E418&gt;$H418,"Winner","Loser")</f>
        <v>Loser</v>
      </c>
      <c r="J418" t="str">
        <f>IF($E418&gt;$H418,$C418,$F418)</f>
        <v>%%=Tournament.VisitTeamSeed</v>
      </c>
      <c r="K418" t="str">
        <f si="0" t="shared"/>
        <v>Lower</v>
      </c>
    </row>
    <row r="419" spans="1:11" x14ac:dyDescent="0.25">
      <c r="A419">
        <v>2007</v>
      </c>
      <c r="B419" t="s">
        <v>79</v>
      </c>
      <c r="C419">
        <v>1</v>
      </c>
      <c r="D419" t="s">
        <v>390</v>
      </c>
      <c r="E419">
        <v>78</v>
      </c>
      <c r="F419">
        <v>9</v>
      </c>
      <c r="G419" t="s">
        <v>374</v>
      </c>
      <c r="H419">
        <v>71</v>
      </c>
      <c r="I419" t="str">
        <f>IF($E419&gt;$H419,"Winner","Loser")</f>
        <v>Loser</v>
      </c>
      <c r="J419" t="str">
        <f>IF($E419&gt;$H419,$C419,$F419)</f>
        <v>%%=Tournament.VisitTeamSeed</v>
      </c>
      <c r="K419" t="str">
        <f si="0" t="shared"/>
        <v>Lower</v>
      </c>
    </row>
    <row r="420" spans="1:11" x14ac:dyDescent="0.25">
      <c r="A420">
        <v>2007</v>
      </c>
      <c r="B420" t="s">
        <v>79</v>
      </c>
      <c r="C420">
        <v>6</v>
      </c>
      <c r="D420" t="s">
        <v>1</v>
      </c>
      <c r="E420">
        <v>69</v>
      </c>
      <c r="F420">
        <v>3</v>
      </c>
      <c r="G420" t="s">
        <v>153</v>
      </c>
      <c r="H420">
        <v>72</v>
      </c>
      <c r="I420" t="str">
        <f>IF($E420&gt;$H420,"Winner","Loser")</f>
        <v>Loser</v>
      </c>
      <c r="J420" t="str">
        <f>IF($E420&gt;$H420,$C420,$F420)</f>
        <v>%%=Tournament.VisitTeamSeed</v>
      </c>
      <c r="K420" t="str">
        <f si="0" t="shared"/>
        <v>Lower</v>
      </c>
    </row>
    <row r="421" spans="1:11" x14ac:dyDescent="0.25">
      <c r="A421">
        <v>2007</v>
      </c>
      <c r="B421" t="s">
        <v>79</v>
      </c>
      <c r="C421">
        <v>1</v>
      </c>
      <c r="D421" t="s">
        <v>369</v>
      </c>
      <c r="E421">
        <v>81</v>
      </c>
      <c r="F421">
        <v>9</v>
      </c>
      <c r="G421" t="s">
        <v>391</v>
      </c>
      <c r="H421">
        <v>67</v>
      </c>
      <c r="I421" t="str">
        <f>IF($E421&gt;$H421,"Winner","Loser")</f>
        <v>Loser</v>
      </c>
      <c r="J421" t="str">
        <f>IF($E421&gt;$H421,$C421,$F421)</f>
        <v>%%=Tournament.VisitTeamSeed</v>
      </c>
      <c r="K421" t="str">
        <f si="0" t="shared"/>
        <v>Lower</v>
      </c>
    </row>
    <row r="422" spans="1:11" x14ac:dyDescent="0.25">
      <c r="A422">
        <v>2007</v>
      </c>
      <c r="B422" t="s">
        <v>79</v>
      </c>
      <c r="C422">
        <v>7</v>
      </c>
      <c r="D422" t="s">
        <v>103</v>
      </c>
      <c r="E422">
        <v>49</v>
      </c>
      <c r="F422">
        <v>2</v>
      </c>
      <c r="G422" t="s">
        <v>15</v>
      </c>
      <c r="H422">
        <v>54</v>
      </c>
      <c r="I422" t="str">
        <f>IF($E422&gt;$H422,"Winner","Loser")</f>
        <v>Loser</v>
      </c>
      <c r="J422" t="str">
        <f>IF($E422&gt;$H422,$C422,$F422)</f>
        <v>%%=Tournament.VisitTeamSeed</v>
      </c>
      <c r="K422" t="str">
        <f si="0" t="shared"/>
        <v>Lower</v>
      </c>
    </row>
    <row r="423" spans="1:11" x14ac:dyDescent="0.25">
      <c r="A423">
        <v>2007</v>
      </c>
      <c r="B423" t="s">
        <v>79</v>
      </c>
      <c r="C423">
        <v>6</v>
      </c>
      <c r="D423" t="s">
        <v>143</v>
      </c>
      <c r="E423">
        <v>78</v>
      </c>
      <c r="F423">
        <v>3</v>
      </c>
      <c r="G423" t="s">
        <v>442</v>
      </c>
      <c r="H423">
        <v>74</v>
      </c>
      <c r="I423" t="str">
        <f>IF($E423&gt;$H423,"Winner","Loser")</f>
        <v>Loser</v>
      </c>
      <c r="J423" t="str">
        <f>IF($E423&gt;$H423,$C423,$F423)</f>
        <v>%%=Tournament.VisitTeamSeed</v>
      </c>
      <c r="K423" t="str">
        <f si="0" t="shared"/>
        <v>Lower</v>
      </c>
    </row>
    <row r="424" spans="1:11" x14ac:dyDescent="0.25">
      <c r="A424">
        <v>2007</v>
      </c>
      <c r="B424" t="s">
        <v>79</v>
      </c>
      <c r="C424">
        <v>11</v>
      </c>
      <c r="D424" t="s">
        <v>395</v>
      </c>
      <c r="E424">
        <v>79</v>
      </c>
      <c r="F424">
        <v>3</v>
      </c>
      <c r="G424" t="s">
        <v>16</v>
      </c>
      <c r="H424">
        <v>84</v>
      </c>
      <c r="I424" t="str">
        <f>IF($E424&gt;$H424,"Winner","Loser")</f>
        <v>Loser</v>
      </c>
      <c r="J424" t="str">
        <f>IF($E424&gt;$H424,$C424,$F424)</f>
        <v>%%=Tournament.VisitTeamSeed</v>
      </c>
      <c r="K424" t="str">
        <f si="0" t="shared"/>
        <v>Lower</v>
      </c>
    </row>
    <row r="425" spans="1:11" x14ac:dyDescent="0.25">
      <c r="A425">
        <v>2007</v>
      </c>
      <c r="B425" t="s">
        <v>79</v>
      </c>
      <c r="C425">
        <v>7</v>
      </c>
      <c r="D425" t="s">
        <v>163</v>
      </c>
      <c r="E425">
        <v>55</v>
      </c>
      <c r="F425">
        <v>2</v>
      </c>
      <c r="G425" t="s">
        <v>91</v>
      </c>
      <c r="H425">
        <v>62</v>
      </c>
      <c r="I425" t="str">
        <f>IF($E425&gt;$H425,"Winner","Loser")</f>
        <v>Loser</v>
      </c>
      <c r="J425" t="str">
        <f>IF($E425&gt;$H425,$C425,$F425)</f>
        <v>%%=Tournament.VisitTeamSeed</v>
      </c>
      <c r="K425" t="str">
        <f si="0" t="shared"/>
        <v>Lower</v>
      </c>
    </row>
    <row r="426" spans="1:11" x14ac:dyDescent="0.25">
      <c r="A426">
        <v>2007</v>
      </c>
      <c r="B426" t="s">
        <v>80</v>
      </c>
      <c r="C426">
        <v>1</v>
      </c>
      <c r="D426" t="s">
        <v>2</v>
      </c>
      <c r="E426">
        <v>112</v>
      </c>
      <c r="F426">
        <v>16</v>
      </c>
      <c r="G426" t="s">
        <v>450</v>
      </c>
      <c r="H426">
        <v>69</v>
      </c>
      <c r="I426" t="str">
        <f>IF($E426&gt;$H426,"Winner","Loser")</f>
        <v>Loser</v>
      </c>
      <c r="J426" t="str">
        <f>IF($E426&gt;$H426,$C426,$F426)</f>
        <v>%%=Tournament.VisitTeamSeed</v>
      </c>
      <c r="K426" t="str">
        <f si="0" t="shared"/>
        <v>Lower</v>
      </c>
    </row>
    <row r="427" spans="1:11" x14ac:dyDescent="0.25">
      <c r="A427">
        <v>2007</v>
      </c>
      <c r="B427" t="s">
        <v>80</v>
      </c>
      <c r="C427">
        <v>5</v>
      </c>
      <c r="D427" t="s">
        <v>368</v>
      </c>
      <c r="E427">
        <v>121</v>
      </c>
      <c r="F427">
        <v>12</v>
      </c>
      <c r="G427" t="s">
        <v>414</v>
      </c>
      <c r="H427">
        <v>86</v>
      </c>
      <c r="I427" t="str">
        <f>IF($E427&gt;$H427,"Winner","Loser")</f>
        <v>Loser</v>
      </c>
      <c r="J427" t="str">
        <f>IF($E427&gt;$H427,$C427,$F427)</f>
        <v>%%=Tournament.VisitTeamSeed</v>
      </c>
      <c r="K427" t="str">
        <f si="0" t="shared"/>
        <v>Lower</v>
      </c>
    </row>
    <row r="428" spans="1:11" x14ac:dyDescent="0.25">
      <c r="A428">
        <v>2007</v>
      </c>
      <c r="B428" t="s">
        <v>80</v>
      </c>
      <c r="C428">
        <v>4</v>
      </c>
      <c r="D428" t="s">
        <v>57</v>
      </c>
      <c r="E428">
        <v>79</v>
      </c>
      <c r="F428">
        <v>13</v>
      </c>
      <c r="G428" t="s">
        <v>399</v>
      </c>
      <c r="H428">
        <v>67</v>
      </c>
      <c r="I428" t="str">
        <f>IF($E428&gt;$H428,"Winner","Loser")</f>
        <v>Loser</v>
      </c>
      <c r="J428" t="str">
        <f>IF($E428&gt;$H428,$C428,$F428)</f>
        <v>%%=Tournament.VisitTeamSeed</v>
      </c>
      <c r="K428" t="str">
        <f si="0" t="shared"/>
        <v>Lower</v>
      </c>
    </row>
    <row r="429" spans="1:11" x14ac:dyDescent="0.25">
      <c r="A429">
        <v>2007</v>
      </c>
      <c r="B429" t="s">
        <v>80</v>
      </c>
      <c r="C429">
        <v>4</v>
      </c>
      <c r="D429" t="s">
        <v>68</v>
      </c>
      <c r="E429">
        <v>84</v>
      </c>
      <c r="F429">
        <v>13</v>
      </c>
      <c r="G429" t="s">
        <v>401</v>
      </c>
      <c r="H429">
        <v>57</v>
      </c>
      <c r="I429" t="str">
        <f>IF($E429&gt;$H429,"Winner","Loser")</f>
        <v>Loser</v>
      </c>
      <c r="J429" t="str">
        <f>IF($E429&gt;$H429,$C429,$F429)</f>
        <v>%%=Tournament.VisitTeamSeed</v>
      </c>
      <c r="K429" t="str">
        <f si="0" t="shared"/>
        <v>Lower</v>
      </c>
    </row>
    <row r="430" spans="1:11" x14ac:dyDescent="0.25">
      <c r="A430">
        <v>2007</v>
      </c>
      <c r="B430" t="s">
        <v>80</v>
      </c>
      <c r="C430">
        <v>7</v>
      </c>
      <c r="D430" t="s">
        <v>168</v>
      </c>
      <c r="E430">
        <v>77</v>
      </c>
      <c r="F430">
        <v>10</v>
      </c>
      <c r="G430" t="s">
        <v>6</v>
      </c>
      <c r="H430">
        <v>71</v>
      </c>
      <c r="I430" t="str">
        <f>IF($E430&gt;$H430,"Winner","Loser")</f>
        <v>Loser</v>
      </c>
      <c r="J430" t="str">
        <f>IF($E430&gt;$H430,$C430,$F430)</f>
        <v>%%=Tournament.VisitTeamSeed</v>
      </c>
      <c r="K430" t="str">
        <f si="0" t="shared"/>
        <v>Lower</v>
      </c>
    </row>
    <row r="431" spans="1:11" x14ac:dyDescent="0.25">
      <c r="A431">
        <v>2007</v>
      </c>
      <c r="B431" t="s">
        <v>80</v>
      </c>
      <c r="C431">
        <v>2</v>
      </c>
      <c r="D431" t="s">
        <v>12</v>
      </c>
      <c r="E431">
        <v>73</v>
      </c>
      <c r="F431">
        <v>15</v>
      </c>
      <c r="G431" t="s">
        <v>245</v>
      </c>
      <c r="H431">
        <v>58</v>
      </c>
      <c r="I431" t="str">
        <f>IF($E431&gt;$H431,"Winner","Loser")</f>
        <v>Loser</v>
      </c>
      <c r="J431" t="str">
        <f>IF($E431&gt;$H431,$C431,$F431)</f>
        <v>%%=Tournament.VisitTeamSeed</v>
      </c>
      <c r="K431" t="str">
        <f si="0" t="shared"/>
        <v>Lower</v>
      </c>
    </row>
    <row r="432" spans="1:11" x14ac:dyDescent="0.25">
      <c r="A432">
        <v>2007</v>
      </c>
      <c r="B432" t="s">
        <v>80</v>
      </c>
      <c r="C432">
        <v>3</v>
      </c>
      <c r="D432" t="s">
        <v>19</v>
      </c>
      <c r="E432">
        <v>58</v>
      </c>
      <c r="F432">
        <v>14</v>
      </c>
      <c r="G432" t="s">
        <v>451</v>
      </c>
      <c r="H432">
        <v>56</v>
      </c>
      <c r="I432" t="str">
        <f>IF($E432&gt;$H432,"Winner","Loser")</f>
        <v>Loser</v>
      </c>
      <c r="J432" t="str">
        <f>IF($E432&gt;$H432,$C432,$F432)</f>
        <v>%%=Tournament.VisitTeamSeed</v>
      </c>
      <c r="K432" t="str">
        <f si="0" t="shared"/>
        <v>Lower</v>
      </c>
    </row>
    <row r="433" spans="1:11" x14ac:dyDescent="0.25">
      <c r="A433">
        <v>2007</v>
      </c>
      <c r="B433" t="s">
        <v>80</v>
      </c>
      <c r="C433">
        <v>7</v>
      </c>
      <c r="D433" t="s">
        <v>117</v>
      </c>
      <c r="E433">
        <v>67</v>
      </c>
      <c r="F433">
        <v>10</v>
      </c>
      <c r="G433" t="s">
        <v>136</v>
      </c>
      <c r="H433">
        <v>63</v>
      </c>
      <c r="I433" t="str">
        <f>IF($E433&gt;$H433,"Winner","Loser")</f>
        <v>Loser</v>
      </c>
      <c r="J433" t="str">
        <f>IF($E433&gt;$H433,$C433,$F433)</f>
        <v>%%=Tournament.VisitTeamSeed</v>
      </c>
      <c r="K433" t="str">
        <f si="0" t="shared"/>
        <v>Lower</v>
      </c>
    </row>
    <row r="434" spans="1:11" x14ac:dyDescent="0.25">
      <c r="A434">
        <v>2007</v>
      </c>
      <c r="B434" t="s">
        <v>80</v>
      </c>
      <c r="C434">
        <v>2</v>
      </c>
      <c r="D434" t="s">
        <v>4</v>
      </c>
      <c r="E434">
        <v>76</v>
      </c>
      <c r="F434">
        <v>15</v>
      </c>
      <c r="G434" t="s">
        <v>452</v>
      </c>
      <c r="H434">
        <v>63</v>
      </c>
      <c r="I434" t="str">
        <f>IF($E434&gt;$H434,"Winner","Loser")</f>
        <v>Loser</v>
      </c>
      <c r="J434" t="str">
        <f>IF($E434&gt;$H434,$C434,$F434)</f>
        <v>%%=Tournament.VisitTeamSeed</v>
      </c>
      <c r="K434" t="str">
        <f si="0" t="shared"/>
        <v>Lower</v>
      </c>
    </row>
    <row r="435" spans="1:11" x14ac:dyDescent="0.25">
      <c r="A435">
        <v>2007</v>
      </c>
      <c r="B435" t="s">
        <v>80</v>
      </c>
      <c r="C435">
        <v>8</v>
      </c>
      <c r="D435" t="s">
        <v>14</v>
      </c>
      <c r="E435">
        <v>63</v>
      </c>
      <c r="F435">
        <v>9</v>
      </c>
      <c r="G435" t="s">
        <v>128</v>
      </c>
      <c r="H435">
        <v>72</v>
      </c>
      <c r="I435" t="str">
        <f>IF($E435&gt;$H435,"Winner","Loser")</f>
        <v>Loser</v>
      </c>
      <c r="J435" t="str">
        <f>IF($E435&gt;$H435,$C435,$F435)</f>
        <v>%%=Tournament.VisitTeamSeed</v>
      </c>
      <c r="K435" t="str">
        <f si="0" t="shared"/>
        <v>Lower</v>
      </c>
    </row>
    <row r="436" spans="1:11" x14ac:dyDescent="0.25">
      <c r="A436">
        <v>2007</v>
      </c>
      <c r="B436" t="s">
        <v>80</v>
      </c>
      <c r="C436">
        <v>6</v>
      </c>
      <c r="D436" t="s">
        <v>127</v>
      </c>
      <c r="E436">
        <v>64</v>
      </c>
      <c r="F436">
        <v>11</v>
      </c>
      <c r="G436" t="s">
        <v>249</v>
      </c>
      <c r="H436">
        <v>74</v>
      </c>
      <c r="I436" t="str">
        <f>IF($E436&gt;$H436,"Winner","Loser")</f>
        <v>Loser</v>
      </c>
      <c r="J436" t="str">
        <f>IF($E436&gt;$H436,$C436,$F436)</f>
        <v>%%=Tournament.VisitTeamSeed</v>
      </c>
      <c r="K436" t="str">
        <f si="0" t="shared"/>
        <v>Lower</v>
      </c>
    </row>
    <row r="437" spans="1:11" x14ac:dyDescent="0.25">
      <c r="A437">
        <v>2007</v>
      </c>
      <c r="B437" t="s">
        <v>80</v>
      </c>
      <c r="C437">
        <v>1</v>
      </c>
      <c r="D437" t="s">
        <v>0</v>
      </c>
      <c r="E437">
        <v>107</v>
      </c>
      <c r="F437">
        <v>16</v>
      </c>
      <c r="G437" t="s">
        <v>290</v>
      </c>
      <c r="H437">
        <v>67</v>
      </c>
      <c r="I437" t="str">
        <f>IF($E437&gt;$H437,"Winner","Loser")</f>
        <v>Loser</v>
      </c>
      <c r="J437" t="str">
        <f>IF($E437&gt;$H437,$C437,$F437)</f>
        <v>%%=Tournament.VisitTeamSeed</v>
      </c>
      <c r="K437" t="str">
        <f si="0" t="shared"/>
        <v>Lower</v>
      </c>
    </row>
    <row r="438" spans="1:11" x14ac:dyDescent="0.25">
      <c r="A438">
        <v>2007</v>
      </c>
      <c r="B438" t="s">
        <v>80</v>
      </c>
      <c r="C438">
        <v>8</v>
      </c>
      <c r="D438" t="s">
        <v>53</v>
      </c>
      <c r="E438">
        <v>67</v>
      </c>
      <c r="F438">
        <v>9</v>
      </c>
      <c r="G438" t="s">
        <v>17</v>
      </c>
      <c r="H438">
        <v>58</v>
      </c>
      <c r="I438" t="str">
        <f>IF($E438&gt;$H438,"Winner","Loser")</f>
        <v>Loser</v>
      </c>
      <c r="J438" t="str">
        <f>IF($E438&gt;$H438,$C438,$F438)</f>
        <v>%%=Tournament.VisitTeamSeed</v>
      </c>
      <c r="K438" t="str">
        <f si="0" t="shared"/>
        <v>Lower</v>
      </c>
    </row>
    <row r="439" spans="1:11" x14ac:dyDescent="0.25">
      <c r="A439">
        <v>2007</v>
      </c>
      <c r="B439" t="s">
        <v>80</v>
      </c>
      <c r="C439">
        <v>5</v>
      </c>
      <c r="D439" t="s">
        <v>207</v>
      </c>
      <c r="E439">
        <v>54</v>
      </c>
      <c r="F439">
        <v>12</v>
      </c>
      <c r="G439" t="s">
        <v>92</v>
      </c>
      <c r="H439">
        <v>52</v>
      </c>
      <c r="I439" t="str">
        <f>IF($E439&gt;$H439,"Winner","Loser")</f>
        <v>Loser</v>
      </c>
      <c r="J439" t="str">
        <f>IF($E439&gt;$H439,$C439,$F439)</f>
        <v>%%=Tournament.VisitTeamSeed</v>
      </c>
      <c r="K439" t="str">
        <f si="0" t="shared"/>
        <v>Lower</v>
      </c>
    </row>
    <row r="440" spans="1:11" x14ac:dyDescent="0.25">
      <c r="A440">
        <v>2007</v>
      </c>
      <c r="B440" t="s">
        <v>80</v>
      </c>
      <c r="C440">
        <v>5</v>
      </c>
      <c r="D440" t="s">
        <v>426</v>
      </c>
      <c r="E440">
        <v>77</v>
      </c>
      <c r="F440">
        <v>12</v>
      </c>
      <c r="G440" t="s">
        <v>94</v>
      </c>
      <c r="H440">
        <v>60</v>
      </c>
      <c r="I440" t="str">
        <f>IF($E440&gt;$H440,"Winner","Loser")</f>
        <v>Loser</v>
      </c>
      <c r="J440" t="str">
        <f>IF($E440&gt;$H440,$C440,$F440)</f>
        <v>%%=Tournament.VisitTeamSeed</v>
      </c>
      <c r="K440" t="str">
        <f si="0" t="shared"/>
        <v>Lower</v>
      </c>
    </row>
    <row r="441" spans="1:11" x14ac:dyDescent="0.25">
      <c r="A441">
        <v>2007</v>
      </c>
      <c r="B441" t="s">
        <v>80</v>
      </c>
      <c r="C441">
        <v>4</v>
      </c>
      <c r="D441" t="s">
        <v>175</v>
      </c>
      <c r="E441">
        <v>61</v>
      </c>
      <c r="F441">
        <v>13</v>
      </c>
      <c r="G441" t="s">
        <v>173</v>
      </c>
      <c r="H441">
        <v>51</v>
      </c>
      <c r="I441" t="str">
        <f>IF($E441&gt;$H441,"Winner","Loser")</f>
        <v>Loser</v>
      </c>
      <c r="J441" t="str">
        <f>IF($E441&gt;$H441,$C441,$F441)</f>
        <v>%%=Tournament.VisitTeamSeed</v>
      </c>
      <c r="K441" t="str">
        <f si="0" t="shared"/>
        <v>Lower</v>
      </c>
    </row>
    <row r="442" spans="1:11" x14ac:dyDescent="0.25">
      <c r="A442">
        <v>2007</v>
      </c>
      <c r="B442" t="s">
        <v>80</v>
      </c>
      <c r="C442">
        <v>2</v>
      </c>
      <c r="D442" t="s">
        <v>15</v>
      </c>
      <c r="E442">
        <v>70</v>
      </c>
      <c r="F442">
        <v>15</v>
      </c>
      <c r="G442" t="s">
        <v>453</v>
      </c>
      <c r="H442">
        <v>42</v>
      </c>
      <c r="I442" t="str">
        <f>IF($E442&gt;$H442,"Winner","Loser")</f>
        <v>Loser</v>
      </c>
      <c r="J442" t="str">
        <f>IF($E442&gt;$H442,$C442,$F442)</f>
        <v>%%=Tournament.VisitTeamSeed</v>
      </c>
      <c r="K442" t="str">
        <f si="0" t="shared"/>
        <v>Lower</v>
      </c>
    </row>
    <row r="443" spans="1:11" x14ac:dyDescent="0.25">
      <c r="A443">
        <v>2007</v>
      </c>
      <c r="B443" t="s">
        <v>80</v>
      </c>
      <c r="C443">
        <v>3</v>
      </c>
      <c r="D443" t="s">
        <v>153</v>
      </c>
      <c r="E443">
        <v>68</v>
      </c>
      <c r="F443">
        <v>14</v>
      </c>
      <c r="G443" t="s">
        <v>284</v>
      </c>
      <c r="H443">
        <v>52</v>
      </c>
      <c r="I443" t="str">
        <f>IF($E443&gt;$H443,"Winner","Loser")</f>
        <v>Loser</v>
      </c>
      <c r="J443" t="str">
        <f>IF($E443&gt;$H443,$C443,$F443)</f>
        <v>%%=Tournament.VisitTeamSeed</v>
      </c>
      <c r="K443" t="str">
        <f si="0" t="shared"/>
        <v>Lower</v>
      </c>
    </row>
    <row r="444" spans="1:11" x14ac:dyDescent="0.25">
      <c r="A444">
        <v>2007</v>
      </c>
      <c r="B444" t="s">
        <v>80</v>
      </c>
      <c r="C444">
        <v>3</v>
      </c>
      <c r="D444" t="s">
        <v>16</v>
      </c>
      <c r="E444">
        <v>79</v>
      </c>
      <c r="F444">
        <v>14</v>
      </c>
      <c r="G444" t="s">
        <v>454</v>
      </c>
      <c r="H444">
        <v>58</v>
      </c>
      <c r="I444" t="str">
        <f>IF($E444&gt;$H444,"Winner","Loser")</f>
        <v>Loser</v>
      </c>
      <c r="J444" t="str">
        <f>IF($E444&gt;$H444,$C444,$F444)</f>
        <v>%%=Tournament.VisitTeamSeed</v>
      </c>
      <c r="K444" t="str">
        <f si="0" t="shared"/>
        <v>Lower</v>
      </c>
    </row>
    <row r="445" spans="1:11" x14ac:dyDescent="0.25">
      <c r="A445">
        <v>2007</v>
      </c>
      <c r="B445" t="s">
        <v>80</v>
      </c>
      <c r="C445">
        <v>6</v>
      </c>
      <c r="D445" t="s">
        <v>143</v>
      </c>
      <c r="E445">
        <v>77</v>
      </c>
      <c r="F445">
        <v>11</v>
      </c>
      <c r="G445" t="s">
        <v>375</v>
      </c>
      <c r="H445">
        <v>44</v>
      </c>
      <c r="I445" t="str">
        <f>IF($E445&gt;$H445,"Winner","Loser")</f>
        <v>Loser</v>
      </c>
      <c r="J445" t="str">
        <f>IF($E445&gt;$H445,$C445,$F445)</f>
        <v>%%=Tournament.VisitTeamSeed</v>
      </c>
      <c r="K445" t="str">
        <f si="0" t="shared"/>
        <v>Lower</v>
      </c>
    </row>
    <row r="446" spans="1:11" x14ac:dyDescent="0.25">
      <c r="A446">
        <v>2007</v>
      </c>
      <c r="B446" t="s">
        <v>80</v>
      </c>
      <c r="C446">
        <v>1</v>
      </c>
      <c r="D446" t="s">
        <v>369</v>
      </c>
      <c r="E446">
        <v>86</v>
      </c>
      <c r="F446">
        <v>16</v>
      </c>
      <c r="G446" t="s">
        <v>383</v>
      </c>
      <c r="H446">
        <v>65</v>
      </c>
      <c r="I446" t="str">
        <f>IF($E446&gt;$H446,"Winner","Loser")</f>
        <v>Loser</v>
      </c>
      <c r="J446" t="str">
        <f>IF($E446&gt;$H446,$C446,$F446)</f>
        <v>%%=Tournament.VisitTeamSeed</v>
      </c>
      <c r="K446" t="str">
        <f si="0" t="shared"/>
        <v>Lower</v>
      </c>
    </row>
    <row r="447" spans="1:11" x14ac:dyDescent="0.25">
      <c r="A447">
        <v>2007</v>
      </c>
      <c r="B447" t="s">
        <v>80</v>
      </c>
      <c r="C447">
        <v>2</v>
      </c>
      <c r="D447" t="s">
        <v>91</v>
      </c>
      <c r="E447">
        <v>80</v>
      </c>
      <c r="F447">
        <v>15</v>
      </c>
      <c r="G447" t="s">
        <v>134</v>
      </c>
      <c r="H447">
        <v>55</v>
      </c>
      <c r="I447" t="str">
        <f>IF($E447&gt;$H447,"Winner","Loser")</f>
        <v>Loser</v>
      </c>
      <c r="J447" t="str">
        <f>IF($E447&gt;$H447,$C447,$F447)</f>
        <v>%%=Tournament.VisitTeamSeed</v>
      </c>
      <c r="K447" t="str">
        <f si="0" t="shared"/>
        <v>Lower</v>
      </c>
    </row>
    <row r="448" spans="1:11" x14ac:dyDescent="0.25">
      <c r="A448">
        <v>2007</v>
      </c>
      <c r="B448" t="s">
        <v>80</v>
      </c>
      <c r="C448">
        <v>6</v>
      </c>
      <c r="D448" t="s">
        <v>11</v>
      </c>
      <c r="E448">
        <v>77</v>
      </c>
      <c r="F448">
        <v>11</v>
      </c>
      <c r="G448" t="s">
        <v>395</v>
      </c>
      <c r="H448">
        <v>79</v>
      </c>
      <c r="I448" t="str">
        <f>IF($E448&gt;$H448,"Winner","Loser")</f>
        <v>Loser</v>
      </c>
      <c r="J448" t="str">
        <f>IF($E448&gt;$H448,$C448,$F448)</f>
        <v>%%=Tournament.VisitTeamSeed</v>
      </c>
      <c r="K448" t="str">
        <f si="0" t="shared"/>
        <v>Lower</v>
      </c>
    </row>
    <row r="449" spans="1:11" x14ac:dyDescent="0.25">
      <c r="A449">
        <v>2007</v>
      </c>
      <c r="B449" t="s">
        <v>80</v>
      </c>
      <c r="C449">
        <v>8</v>
      </c>
      <c r="D449" t="s">
        <v>413</v>
      </c>
      <c r="E449">
        <v>77</v>
      </c>
      <c r="F449">
        <v>9</v>
      </c>
      <c r="G449" t="s">
        <v>374</v>
      </c>
      <c r="H449">
        <v>79</v>
      </c>
      <c r="I449" t="str">
        <f>IF($E449&gt;$H449,"Winner","Loser")</f>
        <v>Loser</v>
      </c>
      <c r="J449" t="str">
        <f>IF($E449&gt;$H449,$C449,$F449)</f>
        <v>%%=Tournament.VisitTeamSeed</v>
      </c>
      <c r="K449" t="str">
        <f si="0" t="shared"/>
        <v>Lower</v>
      </c>
    </row>
    <row r="450" spans="1:11" x14ac:dyDescent="0.25">
      <c r="A450">
        <v>2007</v>
      </c>
      <c r="B450" t="s">
        <v>80</v>
      </c>
      <c r="C450">
        <v>4</v>
      </c>
      <c r="D450" t="s">
        <v>89</v>
      </c>
      <c r="E450">
        <v>82</v>
      </c>
      <c r="F450">
        <v>13</v>
      </c>
      <c r="G450" t="s">
        <v>141</v>
      </c>
      <c r="H450">
        <v>70</v>
      </c>
      <c r="I450" t="str">
        <f>IF($E450&gt;$H450,"Winner","Loser")</f>
        <v>Loser</v>
      </c>
      <c r="J450" t="str">
        <f>IF($E450&gt;$H450,$C450,$F450)</f>
        <v>%%=Tournament.VisitTeamSeed</v>
      </c>
      <c r="K450" t="str">
        <f si="0" t="shared"/>
        <v>Lower</v>
      </c>
    </row>
    <row r="451" spans="1:11" x14ac:dyDescent="0.25">
      <c r="A451">
        <v>2007</v>
      </c>
      <c r="B451" t="s">
        <v>80</v>
      </c>
      <c r="C451">
        <v>5</v>
      </c>
      <c r="D451" t="s">
        <v>121</v>
      </c>
      <c r="E451">
        <v>57</v>
      </c>
      <c r="F451">
        <v>12</v>
      </c>
      <c r="G451" t="s">
        <v>200</v>
      </c>
      <c r="H451">
        <v>46</v>
      </c>
      <c r="I451" t="str">
        <f>IF($E451&gt;$H451,"Winner","Loser")</f>
        <v>Loser</v>
      </c>
      <c r="J451" t="str">
        <f>IF($E451&gt;$H451,$C451,$F451)</f>
        <v>%%=Tournament.VisitTeamSeed</v>
      </c>
      <c r="K451" t="str">
        <f si="0" t="shared"/>
        <v>Lower</v>
      </c>
    </row>
    <row r="452" spans="1:11" x14ac:dyDescent="0.25">
      <c r="A452">
        <v>2007</v>
      </c>
      <c r="B452" t="s">
        <v>80</v>
      </c>
      <c r="C452">
        <v>3</v>
      </c>
      <c r="D452" t="s">
        <v>442</v>
      </c>
      <c r="E452">
        <v>70</v>
      </c>
      <c r="F452">
        <v>14</v>
      </c>
      <c r="G452" t="s">
        <v>206</v>
      </c>
      <c r="H452">
        <v>54</v>
      </c>
      <c r="I452" t="str">
        <f>IF($E452&gt;$H452,"Winner","Loser")</f>
        <v>Loser</v>
      </c>
      <c r="J452" t="str">
        <f>IF($E452&gt;$H452,$C452,$F452)</f>
        <v>%%=Tournament.VisitTeamSeed</v>
      </c>
      <c r="K452" t="str">
        <f si="0" t="shared"/>
        <v>Lower</v>
      </c>
    </row>
    <row r="453" spans="1:11" x14ac:dyDescent="0.25">
      <c r="A453">
        <v>2007</v>
      </c>
      <c r="B453" t="s">
        <v>80</v>
      </c>
      <c r="C453">
        <v>8</v>
      </c>
      <c r="D453" t="s">
        <v>96</v>
      </c>
      <c r="E453">
        <v>49</v>
      </c>
      <c r="F453">
        <v>9</v>
      </c>
      <c r="G453" t="s">
        <v>391</v>
      </c>
      <c r="H453">
        <v>61</v>
      </c>
      <c r="I453" t="str">
        <f>IF($E453&gt;$H453,"Winner","Loser")</f>
        <v>Loser</v>
      </c>
      <c r="J453" t="str">
        <f>IF($E453&gt;$H453,$C453,$F453)</f>
        <v>%%=Tournament.VisitTeamSeed</v>
      </c>
      <c r="K453" t="str">
        <f si="0" t="shared"/>
        <v>Lower</v>
      </c>
    </row>
    <row r="454" spans="1:11" x14ac:dyDescent="0.25">
      <c r="A454">
        <v>2007</v>
      </c>
      <c r="B454" t="s">
        <v>80</v>
      </c>
      <c r="C454">
        <v>7</v>
      </c>
      <c r="D454" t="s">
        <v>163</v>
      </c>
      <c r="E454">
        <v>84</v>
      </c>
      <c r="F454">
        <v>10</v>
      </c>
      <c r="G454" t="s">
        <v>112</v>
      </c>
      <c r="H454">
        <v>75</v>
      </c>
      <c r="I454" t="str">
        <f>IF($E454&gt;$H454,"Winner","Loser")</f>
        <v>Loser</v>
      </c>
      <c r="J454" t="str">
        <f>IF($E454&gt;$H454,$C454,$F454)</f>
        <v>%%=Tournament.VisitTeamSeed</v>
      </c>
      <c r="K454" t="str">
        <f si="0" t="shared"/>
        <v>Lower</v>
      </c>
    </row>
    <row r="455" spans="1:11" x14ac:dyDescent="0.25">
      <c r="A455">
        <v>2007</v>
      </c>
      <c r="B455" t="s">
        <v>80</v>
      </c>
      <c r="C455">
        <v>1</v>
      </c>
      <c r="D455" t="s">
        <v>390</v>
      </c>
      <c r="E455">
        <v>78</v>
      </c>
      <c r="F455">
        <v>16</v>
      </c>
      <c r="G455" t="s">
        <v>455</v>
      </c>
      <c r="H455">
        <v>57</v>
      </c>
      <c r="I455" t="str">
        <f>IF($E455&gt;$H455,"Winner","Loser")</f>
        <v>Loser</v>
      </c>
      <c r="J455" t="str">
        <f>IF($E455&gt;$H455,$C455,$F455)</f>
        <v>%%=Tournament.VisitTeamSeed</v>
      </c>
      <c r="K455" t="str">
        <f si="0" t="shared"/>
        <v>Lower</v>
      </c>
    </row>
    <row r="456" spans="1:11" x14ac:dyDescent="0.25">
      <c r="A456">
        <v>2007</v>
      </c>
      <c r="B456" t="s">
        <v>80</v>
      </c>
      <c r="C456">
        <v>7</v>
      </c>
      <c r="D456" t="s">
        <v>103</v>
      </c>
      <c r="E456">
        <v>70</v>
      </c>
      <c r="F456">
        <v>10</v>
      </c>
      <c r="G456" t="s">
        <v>7</v>
      </c>
      <c r="H456">
        <v>57</v>
      </c>
      <c r="I456" t="str">
        <f>IF($E456&gt;$H456,"Winner","Loser")</f>
        <v>Loser</v>
      </c>
      <c r="J456" t="str">
        <f>IF($E456&gt;$H456,$C456,$F456)</f>
        <v>%%=Tournament.VisitTeamSeed</v>
      </c>
      <c r="K456" t="str">
        <f si="0" t="shared"/>
        <v>Lower</v>
      </c>
    </row>
    <row r="457" spans="1:11" x14ac:dyDescent="0.25">
      <c r="A457">
        <v>2007</v>
      </c>
      <c r="B457" t="s">
        <v>80</v>
      </c>
      <c r="C457">
        <v>6</v>
      </c>
      <c r="D457" t="s">
        <v>1</v>
      </c>
      <c r="E457">
        <v>78</v>
      </c>
      <c r="F457">
        <v>11</v>
      </c>
      <c r="G457" t="s">
        <v>67</v>
      </c>
      <c r="H457">
        <v>58</v>
      </c>
      <c r="I457" t="str">
        <f>IF($E457&gt;$H457,"Winner","Loser")</f>
        <v>Loser</v>
      </c>
      <c r="J457" t="str">
        <f>IF($E457&gt;$H457,$C457,$F457)</f>
        <v>%%=Tournament.VisitTeamSeed</v>
      </c>
      <c r="K457" t="str">
        <f si="0" t="shared"/>
        <v>Lower</v>
      </c>
    </row>
    <row r="458" spans="1:11" x14ac:dyDescent="0.25">
      <c r="A458">
        <v>2007</v>
      </c>
      <c r="B458" t="s">
        <v>81</v>
      </c>
      <c r="C458">
        <v>16</v>
      </c>
      <c r="D458" t="s">
        <v>290</v>
      </c>
      <c r="E458">
        <v>77</v>
      </c>
      <c r="F458">
        <v>16</v>
      </c>
      <c r="G458" t="s">
        <v>317</v>
      </c>
      <c r="H458">
        <v>69</v>
      </c>
      <c r="I458" t="str">
        <f>IF($E458&gt;$H458,"Winner","Loser")</f>
        <v>Loser</v>
      </c>
      <c r="J458" t="str">
        <f>IF($E458&gt;$H458,$C458,$F458)</f>
        <v>%%=Tournament.VisitTeamSeed</v>
      </c>
      <c r="K458" t="str">
        <f si="0" t="shared"/>
        <v>Lower</v>
      </c>
    </row>
    <row r="459" spans="1:11" x14ac:dyDescent="0.25">
      <c r="A459">
        <v>2006</v>
      </c>
      <c r="B459" t="s">
        <v>74</v>
      </c>
      <c r="C459">
        <v>2</v>
      </c>
      <c r="D459" t="s">
        <v>15</v>
      </c>
      <c r="E459">
        <v>57</v>
      </c>
      <c r="F459">
        <v>3</v>
      </c>
      <c r="G459" t="s">
        <v>2</v>
      </c>
      <c r="H459">
        <v>73</v>
      </c>
      <c r="I459" t="str">
        <f>IF($E459&gt;$H459,"Winner","Loser")</f>
        <v>Loser</v>
      </c>
      <c r="J459" t="str">
        <f>IF($E459&gt;$H459,$C459,$F459)</f>
        <v>%%=Tournament.VisitTeamSeed</v>
      </c>
      <c r="K459" t="str">
        <f si="0" t="shared"/>
        <v>Lower</v>
      </c>
    </row>
    <row r="460" spans="1:11" x14ac:dyDescent="0.25">
      <c r="A460">
        <v>2006</v>
      </c>
      <c r="B460" t="s">
        <v>76</v>
      </c>
      <c r="C460">
        <v>4</v>
      </c>
      <c r="D460" t="s">
        <v>99</v>
      </c>
      <c r="E460">
        <v>45</v>
      </c>
      <c r="F460">
        <v>2</v>
      </c>
      <c r="G460" t="s">
        <v>15</v>
      </c>
      <c r="H460">
        <v>59</v>
      </c>
      <c r="I460" t="str">
        <f>IF($E460&gt;$H460,"Winner","Loser")</f>
        <v>Loser</v>
      </c>
      <c r="J460" t="str">
        <f>IF($E460&gt;$H460,$C460,$F460)</f>
        <v>%%=Tournament.VisitTeamSeed</v>
      </c>
      <c r="K460" t="str">
        <f si="0" t="shared"/>
        <v>Lower</v>
      </c>
    </row>
    <row r="461" spans="1:11" x14ac:dyDescent="0.25">
      <c r="A461">
        <v>2006</v>
      </c>
      <c r="B461" t="s">
        <v>76</v>
      </c>
      <c r="C461">
        <v>11</v>
      </c>
      <c r="D461" t="s">
        <v>159</v>
      </c>
      <c r="E461">
        <v>58</v>
      </c>
      <c r="F461">
        <v>3</v>
      </c>
      <c r="G461" t="s">
        <v>2</v>
      </c>
      <c r="H461">
        <v>73</v>
      </c>
      <c r="I461" t="str">
        <f>IF($E461&gt;$H461,"Winner","Loser")</f>
        <v>Loser</v>
      </c>
      <c r="J461" t="str">
        <f>IF($E461&gt;$H461,$C461,$F461)</f>
        <v>%%=Tournament.VisitTeamSeed</v>
      </c>
      <c r="K461" t="str">
        <f si="0" t="shared"/>
        <v>Lower</v>
      </c>
    </row>
    <row r="462" spans="1:11" x14ac:dyDescent="0.25">
      <c r="A462">
        <v>2006</v>
      </c>
      <c r="B462" t="s">
        <v>77</v>
      </c>
      <c r="C462">
        <v>1</v>
      </c>
      <c r="D462" t="s">
        <v>17</v>
      </c>
      <c r="E462">
        <v>62</v>
      </c>
      <c r="F462">
        <v>3</v>
      </c>
      <c r="G462" t="s">
        <v>2</v>
      </c>
      <c r="H462">
        <v>75</v>
      </c>
      <c r="I462" t="str">
        <f>IF($E462&gt;$H462,"Winner","Loser")</f>
        <v>Loser</v>
      </c>
      <c r="J462" t="str">
        <f>IF($E462&gt;$H462,$C462,$F462)</f>
        <v>%%=Tournament.VisitTeamSeed</v>
      </c>
      <c r="K462" t="str">
        <f si="0" t="shared"/>
        <v>Lower</v>
      </c>
    </row>
    <row r="463" spans="1:11" x14ac:dyDescent="0.25">
      <c r="A463">
        <v>2006</v>
      </c>
      <c r="B463" t="s">
        <v>77</v>
      </c>
      <c r="C463">
        <v>1</v>
      </c>
      <c r="D463" t="s">
        <v>71</v>
      </c>
      <c r="E463">
        <v>84</v>
      </c>
      <c r="F463">
        <v>11</v>
      </c>
      <c r="G463" t="s">
        <v>159</v>
      </c>
      <c r="H463">
        <v>86</v>
      </c>
      <c r="I463" t="str">
        <f>IF($E463&gt;$H463,"Winner","Loser")</f>
        <v>Loser</v>
      </c>
      <c r="J463" t="str">
        <f>IF($E463&gt;$H463,$C463,$F463)</f>
        <v>%%=Tournament.VisitTeamSeed</v>
      </c>
      <c r="K463" t="str">
        <f si="0" t="shared"/>
        <v>Lower</v>
      </c>
    </row>
    <row r="464" spans="1:11" x14ac:dyDescent="0.25">
      <c r="A464">
        <v>2006</v>
      </c>
      <c r="B464" t="s">
        <v>77</v>
      </c>
      <c r="C464">
        <v>1</v>
      </c>
      <c r="D464" t="s">
        <v>12</v>
      </c>
      <c r="E464">
        <v>45</v>
      </c>
      <c r="F464">
        <v>2</v>
      </c>
      <c r="G464" t="s">
        <v>15</v>
      </c>
      <c r="H464">
        <v>50</v>
      </c>
      <c r="I464" t="str">
        <f>IF($E464&gt;$H464,"Winner","Loser")</f>
        <v>Loser</v>
      </c>
      <c r="J464" t="str">
        <f>IF($E464&gt;$H464,$C464,$F464)</f>
        <v>%%=Tournament.VisitTeamSeed</v>
      </c>
      <c r="K464" t="str">
        <f si="0" t="shared"/>
        <v>Lower</v>
      </c>
    </row>
    <row r="465" spans="1:11" x14ac:dyDescent="0.25">
      <c r="A465">
        <v>2006</v>
      </c>
      <c r="B465" t="s">
        <v>77</v>
      </c>
      <c r="C465">
        <v>4</v>
      </c>
      <c r="D465" t="s">
        <v>99</v>
      </c>
      <c r="E465">
        <v>70</v>
      </c>
      <c r="F465">
        <v>2</v>
      </c>
      <c r="G465" t="s">
        <v>57</v>
      </c>
      <c r="H465">
        <v>60</v>
      </c>
      <c r="I465" t="str">
        <f>IF($E465&gt;$H465,"Winner","Loser")</f>
        <v>Loser</v>
      </c>
      <c r="J465" t="str">
        <f>IF($E465&gt;$H465,$C465,$F465)</f>
        <v>%%=Tournament.VisitTeamSeed</v>
      </c>
      <c r="K465" t="str">
        <f si="0" t="shared"/>
        <v>Lower</v>
      </c>
    </row>
    <row r="466" spans="1:11" x14ac:dyDescent="0.25">
      <c r="A466">
        <v>2006</v>
      </c>
      <c r="B466" t="s">
        <v>78</v>
      </c>
      <c r="C466">
        <v>1</v>
      </c>
      <c r="D466" t="s">
        <v>17</v>
      </c>
      <c r="E466">
        <v>60</v>
      </c>
      <c r="F466">
        <v>4</v>
      </c>
      <c r="G466" t="s">
        <v>163</v>
      </c>
      <c r="H466">
        <v>59</v>
      </c>
      <c r="I466" t="str">
        <f>IF($E466&gt;$H466,"Winner","Loser")</f>
        <v>Loser</v>
      </c>
      <c r="J466" t="str">
        <f>IF($E466&gt;$H466,$C466,$F466)</f>
        <v>%%=Tournament.VisitTeamSeed</v>
      </c>
      <c r="K466" t="str">
        <f si="0" t="shared"/>
        <v>Lower</v>
      </c>
    </row>
    <row r="467" spans="1:11" x14ac:dyDescent="0.25">
      <c r="A467">
        <v>2006</v>
      </c>
      <c r="B467" t="s">
        <v>78</v>
      </c>
      <c r="C467">
        <v>3</v>
      </c>
      <c r="D467" t="s">
        <v>2</v>
      </c>
      <c r="E467">
        <v>57</v>
      </c>
      <c r="F467">
        <v>7</v>
      </c>
      <c r="G467" t="s">
        <v>91</v>
      </c>
      <c r="H467">
        <v>53</v>
      </c>
      <c r="I467" t="str">
        <f>IF($E467&gt;$H467,"Winner","Loser")</f>
        <v>Loser</v>
      </c>
      <c r="J467" t="str">
        <f>IF($E467&gt;$H467,$C467,$F467)</f>
        <v>%%=Tournament.VisitTeamSeed</v>
      </c>
      <c r="K467" t="str">
        <f si="0" t="shared"/>
        <v>Lower</v>
      </c>
    </row>
    <row r="468" spans="1:11" x14ac:dyDescent="0.25">
      <c r="A468">
        <v>2006</v>
      </c>
      <c r="B468" t="s">
        <v>78</v>
      </c>
      <c r="C468">
        <v>11</v>
      </c>
      <c r="D468" t="s">
        <v>159</v>
      </c>
      <c r="E468">
        <v>63</v>
      </c>
      <c r="F468">
        <v>7</v>
      </c>
      <c r="G468" t="s">
        <v>389</v>
      </c>
      <c r="H468">
        <v>55</v>
      </c>
      <c r="I468" t="str">
        <f>IF($E468&gt;$H468,"Winner","Loser")</f>
        <v>Loser</v>
      </c>
      <c r="J468" t="str">
        <f>IF($E468&gt;$H468,$C468,$F468)</f>
        <v>%%=Tournament.VisitTeamSeed</v>
      </c>
      <c r="K468" t="str">
        <f si="0" t="shared"/>
        <v>Lower</v>
      </c>
    </row>
    <row r="469" spans="1:11" x14ac:dyDescent="0.25">
      <c r="A469">
        <v>2006</v>
      </c>
      <c r="B469" t="s">
        <v>78</v>
      </c>
      <c r="C469">
        <v>1</v>
      </c>
      <c r="D469" t="s">
        <v>71</v>
      </c>
      <c r="E469">
        <v>98</v>
      </c>
      <c r="F469">
        <v>5</v>
      </c>
      <c r="G469" t="s">
        <v>123</v>
      </c>
      <c r="H469">
        <v>92</v>
      </c>
      <c r="I469" t="str">
        <f>IF($E469&gt;$H469,"Winner","Loser")</f>
        <v>Loser</v>
      </c>
      <c r="J469" t="str">
        <f>IF($E469&gt;$H469,$C469,$F469)</f>
        <v>%%=Tournament.VisitTeamSeed</v>
      </c>
      <c r="K469" t="str">
        <f si="0" t="shared"/>
        <v>Lower</v>
      </c>
    </row>
    <row r="470" spans="1:11" x14ac:dyDescent="0.25">
      <c r="A470">
        <v>2006</v>
      </c>
      <c r="B470" t="s">
        <v>78</v>
      </c>
      <c r="C470">
        <v>3</v>
      </c>
      <c r="D470" t="s">
        <v>7</v>
      </c>
      <c r="E470">
        <v>71</v>
      </c>
      <c r="F470">
        <v>2</v>
      </c>
      <c r="G470" t="s">
        <v>15</v>
      </c>
      <c r="H470">
        <v>73</v>
      </c>
      <c r="I470" t="str">
        <f>IF($E470&gt;$H470,"Winner","Loser")</f>
        <v>Loser</v>
      </c>
      <c r="J470" t="str">
        <f>IF($E470&gt;$H470,$C470,$F470)</f>
        <v>%%=Tournament.VisitTeamSeed</v>
      </c>
      <c r="K470" t="str">
        <f si="0" t="shared"/>
        <v>Lower</v>
      </c>
    </row>
    <row r="471" spans="1:11" x14ac:dyDescent="0.25">
      <c r="A471">
        <v>2006</v>
      </c>
      <c r="B471" t="s">
        <v>78</v>
      </c>
      <c r="C471">
        <v>1</v>
      </c>
      <c r="D471" t="s">
        <v>11</v>
      </c>
      <c r="E471">
        <v>54</v>
      </c>
      <c r="F471">
        <v>4</v>
      </c>
      <c r="G471" t="s">
        <v>99</v>
      </c>
      <c r="H471">
        <v>62</v>
      </c>
      <c r="I471" t="str">
        <f>IF($E471&gt;$H471,"Winner","Loser")</f>
        <v>Loser</v>
      </c>
      <c r="J471" t="str">
        <f>IF($E471&gt;$H471,$C471,$F471)</f>
        <v>%%=Tournament.VisitTeamSeed</v>
      </c>
      <c r="K471" t="str">
        <f si="0" t="shared"/>
        <v>Lower</v>
      </c>
    </row>
    <row r="472" spans="1:11" x14ac:dyDescent="0.25">
      <c r="A472">
        <v>2006</v>
      </c>
      <c r="B472" t="s">
        <v>78</v>
      </c>
      <c r="C472">
        <v>6</v>
      </c>
      <c r="D472" t="s">
        <v>98</v>
      </c>
      <c r="E472">
        <v>71</v>
      </c>
      <c r="F472">
        <v>2</v>
      </c>
      <c r="G472" t="s">
        <v>57</v>
      </c>
      <c r="H472">
        <v>74</v>
      </c>
      <c r="I472" t="str">
        <f>IF($E472&gt;$H472,"Winner","Loser")</f>
        <v>Loser</v>
      </c>
      <c r="J472" t="str">
        <f>IF($E472&gt;$H472,$C472,$F472)</f>
        <v>%%=Tournament.VisitTeamSeed</v>
      </c>
      <c r="K472" t="str">
        <f si="0" t="shared"/>
        <v>Lower</v>
      </c>
    </row>
    <row r="473" spans="1:11" x14ac:dyDescent="0.25">
      <c r="A473">
        <v>2006</v>
      </c>
      <c r="B473" t="s">
        <v>78</v>
      </c>
      <c r="C473">
        <v>1</v>
      </c>
      <c r="D473" t="s">
        <v>12</v>
      </c>
      <c r="E473">
        <v>80</v>
      </c>
      <c r="F473">
        <v>13</v>
      </c>
      <c r="G473" t="s">
        <v>225</v>
      </c>
      <c r="H473">
        <v>64</v>
      </c>
      <c r="I473" t="str">
        <f>IF($E473&gt;$H473,"Winner","Loser")</f>
        <v>Loser</v>
      </c>
      <c r="J473" t="str">
        <f>IF($E473&gt;$H473,$C473,$F473)</f>
        <v>%%=Tournament.VisitTeamSeed</v>
      </c>
      <c r="K473" t="str">
        <f si="0" t="shared"/>
        <v>Lower</v>
      </c>
    </row>
    <row r="474" spans="1:11" x14ac:dyDescent="0.25">
      <c r="A474">
        <v>2006</v>
      </c>
      <c r="B474" t="s">
        <v>79</v>
      </c>
      <c r="C474">
        <v>1</v>
      </c>
      <c r="D474" t="s">
        <v>12</v>
      </c>
      <c r="E474">
        <v>72</v>
      </c>
      <c r="F474">
        <v>9</v>
      </c>
      <c r="G474" t="s">
        <v>172</v>
      </c>
      <c r="H474">
        <v>56</v>
      </c>
      <c r="I474" t="str">
        <f>IF($E474&gt;$H474,"Winner","Loser")</f>
        <v>Loser</v>
      </c>
      <c r="J474" t="str">
        <f>IF($E474&gt;$H474,$C474,$F474)</f>
        <v>%%=Tournament.VisitTeamSeed</v>
      </c>
      <c r="K474" t="str">
        <f si="0" t="shared"/>
        <v>Lower</v>
      </c>
    </row>
    <row r="475" spans="1:11" x14ac:dyDescent="0.25">
      <c r="A475">
        <v>2006</v>
      </c>
      <c r="B475" t="s">
        <v>79</v>
      </c>
      <c r="C475">
        <v>6</v>
      </c>
      <c r="D475" t="s">
        <v>98</v>
      </c>
      <c r="E475">
        <v>67</v>
      </c>
      <c r="F475">
        <v>14</v>
      </c>
      <c r="G475" t="s">
        <v>403</v>
      </c>
      <c r="H475">
        <v>54</v>
      </c>
      <c r="I475" t="str">
        <f>IF($E475&gt;$H475,"Winner","Loser")</f>
        <v>Loser</v>
      </c>
      <c r="J475" t="str">
        <f>IF($E475&gt;$H475,$C475,$F475)</f>
        <v>%%=Tournament.VisitTeamSeed</v>
      </c>
      <c r="K475" t="str">
        <f si="0" t="shared"/>
        <v>Lower</v>
      </c>
    </row>
    <row r="476" spans="1:11" x14ac:dyDescent="0.25">
      <c r="A476">
        <v>2006</v>
      </c>
      <c r="B476" t="s">
        <v>79</v>
      </c>
      <c r="C476">
        <v>7</v>
      </c>
      <c r="D476" t="s">
        <v>91</v>
      </c>
      <c r="E476">
        <v>70</v>
      </c>
      <c r="F476">
        <v>2</v>
      </c>
      <c r="G476" t="s">
        <v>390</v>
      </c>
      <c r="H476">
        <v>52</v>
      </c>
      <c r="I476" t="str">
        <f>IF($E476&gt;$H476,"Winner","Loser")</f>
        <v>Loser</v>
      </c>
      <c r="J476" t="str">
        <f>IF($E476&gt;$H476,$C476,$F476)</f>
        <v>%%=Tournament.VisitTeamSeed</v>
      </c>
      <c r="K476" t="str">
        <f si="0" t="shared"/>
        <v>Lower</v>
      </c>
    </row>
    <row r="477" spans="1:11" x14ac:dyDescent="0.25">
      <c r="A477">
        <v>2006</v>
      </c>
      <c r="B477" t="s">
        <v>79</v>
      </c>
      <c r="C477">
        <v>1</v>
      </c>
      <c r="D477" t="s">
        <v>17</v>
      </c>
      <c r="E477">
        <v>82</v>
      </c>
      <c r="F477">
        <v>8</v>
      </c>
      <c r="G477" t="s">
        <v>14</v>
      </c>
      <c r="H477">
        <v>78</v>
      </c>
      <c r="I477" t="str">
        <f>IF($E477&gt;$H477,"Winner","Loser")</f>
        <v>Loser</v>
      </c>
      <c r="J477" t="str">
        <f>IF($E477&gt;$H477,$C477,$F477)</f>
        <v>%%=Tournament.VisitTeamSeed</v>
      </c>
      <c r="K477" t="str">
        <f si="0" t="shared"/>
        <v>Lower</v>
      </c>
    </row>
    <row r="478" spans="1:11" x14ac:dyDescent="0.25">
      <c r="A478">
        <v>2006</v>
      </c>
      <c r="B478" t="s">
        <v>79</v>
      </c>
      <c r="C478">
        <v>11</v>
      </c>
      <c r="D478" t="s">
        <v>159</v>
      </c>
      <c r="E478">
        <v>65</v>
      </c>
      <c r="F478">
        <v>3</v>
      </c>
      <c r="G478" t="s">
        <v>369</v>
      </c>
      <c r="H478">
        <v>60</v>
      </c>
      <c r="I478" t="str">
        <f>IF($E478&gt;$H478,"Winner","Loser")</f>
        <v>Loser</v>
      </c>
      <c r="J478" t="str">
        <f>IF($E478&gt;$H478,$C478,$F478)</f>
        <v>%%=Tournament.VisitTeamSeed</v>
      </c>
      <c r="K478" t="str">
        <f si="0" t="shared"/>
        <v>Lower</v>
      </c>
    </row>
    <row r="479" spans="1:11" x14ac:dyDescent="0.25">
      <c r="A479">
        <v>2006</v>
      </c>
      <c r="B479" t="s">
        <v>79</v>
      </c>
      <c r="C479">
        <v>1</v>
      </c>
      <c r="D479" t="s">
        <v>71</v>
      </c>
      <c r="E479">
        <v>87</v>
      </c>
      <c r="F479">
        <v>8</v>
      </c>
      <c r="G479" t="s">
        <v>53</v>
      </c>
      <c r="H479">
        <v>83</v>
      </c>
      <c r="I479" t="str">
        <f>IF($E479&gt;$H479,"Winner","Loser")</f>
        <v>Loser</v>
      </c>
      <c r="J479" t="str">
        <f>IF($E479&gt;$H479,$C479,$F479)</f>
        <v>%%=Tournament.VisitTeamSeed</v>
      </c>
      <c r="K479" t="str">
        <f si="0" t="shared"/>
        <v>Lower</v>
      </c>
    </row>
    <row r="480" spans="1:11" x14ac:dyDescent="0.25">
      <c r="A480">
        <v>2006</v>
      </c>
      <c r="B480" t="s">
        <v>79</v>
      </c>
      <c r="C480">
        <v>5</v>
      </c>
      <c r="D480" t="s">
        <v>16</v>
      </c>
      <c r="E480">
        <v>66</v>
      </c>
      <c r="F480">
        <v>13</v>
      </c>
      <c r="G480" t="s">
        <v>225</v>
      </c>
      <c r="H480">
        <v>72</v>
      </c>
      <c r="I480" t="str">
        <f>IF($E480&gt;$H480,"Winner","Loser")</f>
        <v>Loser</v>
      </c>
      <c r="J480" t="str">
        <f>IF($E480&gt;$H480,$C480,$F480)</f>
        <v>%%=Tournament.VisitTeamSeed</v>
      </c>
      <c r="K480" t="str">
        <f si="0" t="shared"/>
        <v>Lower</v>
      </c>
    </row>
    <row r="481" spans="1:11" x14ac:dyDescent="0.25">
      <c r="A481">
        <v>2006</v>
      </c>
      <c r="B481" t="s">
        <v>79</v>
      </c>
      <c r="C481">
        <v>10</v>
      </c>
      <c r="D481" t="s">
        <v>404</v>
      </c>
      <c r="E481">
        <v>54</v>
      </c>
      <c r="F481">
        <v>2</v>
      </c>
      <c r="G481" t="s">
        <v>57</v>
      </c>
      <c r="H481">
        <v>75</v>
      </c>
      <c r="I481" t="str">
        <f>IF($E481&gt;$H481,"Winner","Loser")</f>
        <v>Loser</v>
      </c>
      <c r="J481" t="str">
        <f>IF($E481&gt;$H481,$C481,$F481)</f>
        <v>%%=Tournament.VisitTeamSeed</v>
      </c>
      <c r="K481" t="str">
        <f si="0" t="shared"/>
        <v>Lower</v>
      </c>
    </row>
    <row r="482" spans="1:11" x14ac:dyDescent="0.25">
      <c r="A482">
        <v>2006</v>
      </c>
      <c r="B482" t="s">
        <v>79</v>
      </c>
      <c r="C482">
        <v>11</v>
      </c>
      <c r="D482" t="s">
        <v>457</v>
      </c>
      <c r="E482">
        <v>60</v>
      </c>
      <c r="F482">
        <v>3</v>
      </c>
      <c r="G482" t="s">
        <v>2</v>
      </c>
      <c r="H482">
        <v>82</v>
      </c>
      <c r="I482" t="str">
        <f>IF($E482&gt;$H482,"Winner","Loser")</f>
        <v>Loser</v>
      </c>
      <c r="J482" t="str">
        <f>IF($E482&gt;$H482,$C482,$F482)</f>
        <v>%%=Tournament.VisitTeamSeed</v>
      </c>
      <c r="K482" t="str">
        <f si="0" t="shared"/>
        <v>Lower</v>
      </c>
    </row>
    <row r="483" spans="1:11" x14ac:dyDescent="0.25">
      <c r="A483">
        <v>2006</v>
      </c>
      <c r="B483" t="s">
        <v>79</v>
      </c>
      <c r="C483">
        <v>12</v>
      </c>
      <c r="D483" t="s">
        <v>153</v>
      </c>
      <c r="E483">
        <v>57</v>
      </c>
      <c r="F483">
        <v>4</v>
      </c>
      <c r="G483" t="s">
        <v>99</v>
      </c>
      <c r="H483">
        <v>58</v>
      </c>
      <c r="I483" t="str">
        <f>IF($E483&gt;$H483,"Winner","Loser")</f>
        <v>Loser</v>
      </c>
      <c r="J483" t="str">
        <f>IF($E483&gt;$H483,$C483,$F483)</f>
        <v>%%=Tournament.VisitTeamSeed</v>
      </c>
      <c r="K483" t="str">
        <f si="0" t="shared"/>
        <v>Lower</v>
      </c>
    </row>
    <row r="484" spans="1:11" x14ac:dyDescent="0.25">
      <c r="A484">
        <v>2006</v>
      </c>
      <c r="B484" t="s">
        <v>79</v>
      </c>
      <c r="C484">
        <v>1</v>
      </c>
      <c r="D484" t="s">
        <v>11</v>
      </c>
      <c r="E484">
        <v>70</v>
      </c>
      <c r="F484">
        <v>8</v>
      </c>
      <c r="G484" t="s">
        <v>375</v>
      </c>
      <c r="H484">
        <v>64</v>
      </c>
      <c r="I484" t="str">
        <f>IF($E484&gt;$H484,"Winner","Loser")</f>
        <v>Loser</v>
      </c>
      <c r="J484" t="str">
        <f>IF($E484&gt;$H484,$C484,$F484)</f>
        <v>%%=Tournament.VisitTeamSeed</v>
      </c>
      <c r="K484" t="str">
        <f si="0" t="shared"/>
        <v>Lower</v>
      </c>
    </row>
    <row r="485" spans="1:11" x14ac:dyDescent="0.25">
      <c r="A485">
        <v>2006</v>
      </c>
      <c r="B485" t="s">
        <v>79</v>
      </c>
      <c r="C485">
        <v>12</v>
      </c>
      <c r="D485" t="s">
        <v>227</v>
      </c>
      <c r="E485">
        <v>56</v>
      </c>
      <c r="F485">
        <v>4</v>
      </c>
      <c r="G485" t="s">
        <v>163</v>
      </c>
      <c r="H485">
        <v>69</v>
      </c>
      <c r="I485" t="str">
        <f>IF($E485&gt;$H485,"Winner","Loser")</f>
        <v>Loser</v>
      </c>
      <c r="J485" t="str">
        <f>IF($E485&gt;$H485,$C485,$F485)</f>
        <v>%%=Tournament.VisitTeamSeed</v>
      </c>
      <c r="K485" t="str">
        <f si="0" t="shared"/>
        <v>Lower</v>
      </c>
    </row>
    <row r="486" spans="1:11" x14ac:dyDescent="0.25">
      <c r="A486">
        <v>2006</v>
      </c>
      <c r="B486" t="s">
        <v>79</v>
      </c>
      <c r="C486">
        <v>5</v>
      </c>
      <c r="D486" t="s">
        <v>123</v>
      </c>
      <c r="E486">
        <v>67</v>
      </c>
      <c r="F486">
        <v>4</v>
      </c>
      <c r="G486" t="s">
        <v>92</v>
      </c>
      <c r="H486">
        <v>64</v>
      </c>
      <c r="I486" t="str">
        <f>IF($E486&gt;$H486,"Winner","Loser")</f>
        <v>Loser</v>
      </c>
      <c r="J486" t="str">
        <f>IF($E486&gt;$H486,$C486,$F486)</f>
        <v>%%=Tournament.VisitTeamSeed</v>
      </c>
      <c r="K486" t="str">
        <f si="0" t="shared"/>
        <v>Lower</v>
      </c>
    </row>
    <row r="487" spans="1:11" x14ac:dyDescent="0.25">
      <c r="A487">
        <v>2006</v>
      </c>
      <c r="B487" t="s">
        <v>79</v>
      </c>
      <c r="C487">
        <v>7</v>
      </c>
      <c r="D487" t="s">
        <v>389</v>
      </c>
      <c r="E487">
        <v>80</v>
      </c>
      <c r="F487">
        <v>2</v>
      </c>
      <c r="G487" t="s">
        <v>368</v>
      </c>
      <c r="H487">
        <v>73</v>
      </c>
      <c r="I487" t="str">
        <f>IF($E487&gt;$H487,"Winner","Loser")</f>
        <v>Loser</v>
      </c>
      <c r="J487" t="str">
        <f>IF($E487&gt;$H487,$C487,$F487)</f>
        <v>%%=Tournament.VisitTeamSeed</v>
      </c>
      <c r="K487" t="str">
        <f si="0" t="shared"/>
        <v>Lower</v>
      </c>
    </row>
    <row r="488" spans="1:11" x14ac:dyDescent="0.25">
      <c r="A488">
        <v>2006</v>
      </c>
      <c r="B488" t="s">
        <v>79</v>
      </c>
      <c r="C488">
        <v>10</v>
      </c>
      <c r="D488" t="s">
        <v>125</v>
      </c>
      <c r="E488">
        <v>59</v>
      </c>
      <c r="F488">
        <v>2</v>
      </c>
      <c r="G488" t="s">
        <v>15</v>
      </c>
      <c r="H488">
        <v>62</v>
      </c>
      <c r="I488" t="str">
        <f>IF($E488&gt;$H488,"Winner","Loser")</f>
        <v>Loser</v>
      </c>
      <c r="J488" t="str">
        <f>IF($E488&gt;$H488,$C488,$F488)</f>
        <v>%%=Tournament.VisitTeamSeed</v>
      </c>
      <c r="K488" t="str">
        <f si="0" t="shared"/>
        <v>Lower</v>
      </c>
    </row>
    <row r="489" spans="1:11" x14ac:dyDescent="0.25">
      <c r="A489">
        <v>2006</v>
      </c>
      <c r="B489" t="s">
        <v>79</v>
      </c>
      <c r="C489">
        <v>6</v>
      </c>
      <c r="D489" t="s">
        <v>103</v>
      </c>
      <c r="E489">
        <v>80</v>
      </c>
      <c r="F489">
        <v>3</v>
      </c>
      <c r="G489" t="s">
        <v>7</v>
      </c>
      <c r="H489">
        <v>90</v>
      </c>
      <c r="I489" t="str">
        <f>IF($E489&gt;$H489,"Winner","Loser")</f>
        <v>Loser</v>
      </c>
      <c r="J489" t="str">
        <f>IF($E489&gt;$H489,$C489,$F489)</f>
        <v>%%=Tournament.VisitTeamSeed</v>
      </c>
      <c r="K489" t="str">
        <f si="0" t="shared"/>
        <v>Lower</v>
      </c>
    </row>
    <row r="490" spans="1:11" x14ac:dyDescent="0.25">
      <c r="A490">
        <v>2006</v>
      </c>
      <c r="B490" t="s">
        <v>80</v>
      </c>
      <c r="C490">
        <v>3</v>
      </c>
      <c r="D490" t="s">
        <v>370</v>
      </c>
      <c r="E490">
        <v>63</v>
      </c>
      <c r="F490">
        <v>14</v>
      </c>
      <c r="G490" t="s">
        <v>403</v>
      </c>
      <c r="H490">
        <v>64</v>
      </c>
      <c r="I490" t="str">
        <f>IF($E490&gt;$H490,"Winner","Loser")</f>
        <v>Loser</v>
      </c>
      <c r="J490" t="str">
        <f>IF($E490&gt;$H490,$C490,$F490)</f>
        <v>%%=Tournament.VisitTeamSeed</v>
      </c>
      <c r="K490" t="str">
        <f si="0" t="shared"/>
        <v>Lower</v>
      </c>
    </row>
    <row r="491" spans="1:11" x14ac:dyDescent="0.25">
      <c r="A491">
        <v>2006</v>
      </c>
      <c r="B491" t="s">
        <v>80</v>
      </c>
      <c r="C491">
        <v>1</v>
      </c>
      <c r="D491" t="s">
        <v>71</v>
      </c>
      <c r="E491">
        <v>72</v>
      </c>
      <c r="F491">
        <v>16</v>
      </c>
      <c r="G491" t="s">
        <v>401</v>
      </c>
      <c r="H491">
        <v>59</v>
      </c>
      <c r="I491" t="str">
        <f>IF($E491&gt;$H491,"Winner","Loser")</f>
        <v>Loser</v>
      </c>
      <c r="J491" t="str">
        <f>IF($E491&gt;$H491,$C491,$F491)</f>
        <v>%%=Tournament.VisitTeamSeed</v>
      </c>
      <c r="K491" t="str">
        <f si="0" t="shared"/>
        <v>Lower</v>
      </c>
    </row>
    <row r="492" spans="1:11" x14ac:dyDescent="0.25">
      <c r="A492">
        <v>2006</v>
      </c>
      <c r="B492" t="s">
        <v>80</v>
      </c>
      <c r="C492">
        <v>7</v>
      </c>
      <c r="D492" t="s">
        <v>91</v>
      </c>
      <c r="E492">
        <v>54</v>
      </c>
      <c r="F492">
        <v>10</v>
      </c>
      <c r="G492" t="s">
        <v>122</v>
      </c>
      <c r="H492">
        <v>49</v>
      </c>
      <c r="I492" t="str">
        <f>IF($E492&gt;$H492,"Winner","Loser")</f>
        <v>Loser</v>
      </c>
      <c r="J492" t="str">
        <f>IF($E492&gt;$H492,$C492,$F492)</f>
        <v>%%=Tournament.VisitTeamSeed</v>
      </c>
      <c r="K492" t="str">
        <f si="0" t="shared"/>
        <v>Lower</v>
      </c>
    </row>
    <row r="493" spans="1:11" x14ac:dyDescent="0.25">
      <c r="A493">
        <v>2006</v>
      </c>
      <c r="B493" t="s">
        <v>80</v>
      </c>
      <c r="C493">
        <v>2</v>
      </c>
      <c r="D493" t="s">
        <v>390</v>
      </c>
      <c r="E493">
        <v>70</v>
      </c>
      <c r="F493">
        <v>15</v>
      </c>
      <c r="G493" t="s">
        <v>141</v>
      </c>
      <c r="H493">
        <v>62</v>
      </c>
      <c r="I493" t="str">
        <f>IF($E493&gt;$H493,"Winner","Loser")</f>
        <v>Loser</v>
      </c>
      <c r="J493" t="str">
        <f>IF($E493&gt;$H493,$C493,$F493)</f>
        <v>%%=Tournament.VisitTeamSeed</v>
      </c>
      <c r="K493" t="str">
        <f si="0" t="shared"/>
        <v>Lower</v>
      </c>
    </row>
    <row r="494" spans="1:11" x14ac:dyDescent="0.25">
      <c r="A494">
        <v>2006</v>
      </c>
      <c r="B494" t="s">
        <v>80</v>
      </c>
      <c r="C494">
        <v>8</v>
      </c>
      <c r="D494" t="s">
        <v>94</v>
      </c>
      <c r="E494">
        <v>55</v>
      </c>
      <c r="F494">
        <v>9</v>
      </c>
      <c r="G494" t="s">
        <v>172</v>
      </c>
      <c r="H494">
        <v>59</v>
      </c>
      <c r="I494" t="str">
        <f>IF($E494&gt;$H494,"Winner","Loser")</f>
        <v>Loser</v>
      </c>
      <c r="J494" t="str">
        <f>IF($E494&gt;$H494,$C494,$F494)</f>
        <v>%%=Tournament.VisitTeamSeed</v>
      </c>
      <c r="K494" t="str">
        <f si="0" t="shared"/>
        <v>Lower</v>
      </c>
    </row>
    <row r="495" spans="1:11" x14ac:dyDescent="0.25">
      <c r="A495">
        <v>2006</v>
      </c>
      <c r="B495" t="s">
        <v>80</v>
      </c>
      <c r="C495">
        <v>1</v>
      </c>
      <c r="D495" t="s">
        <v>12</v>
      </c>
      <c r="E495">
        <v>94</v>
      </c>
      <c r="F495">
        <v>16</v>
      </c>
      <c r="G495" t="s">
        <v>206</v>
      </c>
      <c r="H495">
        <v>78</v>
      </c>
      <c r="I495" t="str">
        <f>IF($E495&gt;$H495,"Winner","Loser")</f>
        <v>Loser</v>
      </c>
      <c r="J495" t="str">
        <f>IF($E495&gt;$H495,$C495,$F495)</f>
        <v>%%=Tournament.VisitTeamSeed</v>
      </c>
      <c r="K495" t="str">
        <f si="0" t="shared"/>
        <v>Lower</v>
      </c>
    </row>
    <row r="496" spans="1:11" x14ac:dyDescent="0.25">
      <c r="A496">
        <v>2006</v>
      </c>
      <c r="B496" t="s">
        <v>80</v>
      </c>
      <c r="C496">
        <v>2</v>
      </c>
      <c r="D496" t="s">
        <v>57</v>
      </c>
      <c r="E496">
        <v>60</v>
      </c>
      <c r="F496">
        <v>15</v>
      </c>
      <c r="G496" t="s">
        <v>284</v>
      </c>
      <c r="H496">
        <v>52</v>
      </c>
      <c r="I496" t="str">
        <f>IF($E496&gt;$H496,"Winner","Loser")</f>
        <v>Loser</v>
      </c>
      <c r="J496" t="str">
        <f>IF($E496&gt;$H496,$C496,$F496)</f>
        <v>%%=Tournament.VisitTeamSeed</v>
      </c>
      <c r="K496" t="str">
        <f si="0" t="shared"/>
        <v>Lower</v>
      </c>
    </row>
    <row r="497" spans="1:11" x14ac:dyDescent="0.25">
      <c r="A497">
        <v>2006</v>
      </c>
      <c r="B497" t="s">
        <v>80</v>
      </c>
      <c r="C497">
        <v>6</v>
      </c>
      <c r="D497" t="s">
        <v>98</v>
      </c>
      <c r="E497">
        <v>64</v>
      </c>
      <c r="F497">
        <v>11</v>
      </c>
      <c r="G497" t="s">
        <v>175</v>
      </c>
      <c r="H497">
        <v>46</v>
      </c>
      <c r="I497" t="str">
        <f>IF($E497&gt;$H497,"Winner","Loser")</f>
        <v>Loser</v>
      </c>
      <c r="J497" t="str">
        <f>IF($E497&gt;$H497,$C497,$F497)</f>
        <v>%%=Tournament.VisitTeamSeed</v>
      </c>
      <c r="K497" t="str">
        <f si="0" t="shared"/>
        <v>Lower</v>
      </c>
    </row>
    <row r="498" spans="1:11" x14ac:dyDescent="0.25">
      <c r="A498">
        <v>2006</v>
      </c>
      <c r="B498" t="s">
        <v>80</v>
      </c>
      <c r="C498">
        <v>8</v>
      </c>
      <c r="D498" t="s">
        <v>53</v>
      </c>
      <c r="E498">
        <v>72</v>
      </c>
      <c r="F498">
        <v>9</v>
      </c>
      <c r="G498" t="s">
        <v>428</v>
      </c>
      <c r="H498">
        <v>59</v>
      </c>
      <c r="I498" t="str">
        <f>IF($E498&gt;$H498,"Winner","Loser")</f>
        <v>Loser</v>
      </c>
      <c r="J498" t="str">
        <f>IF($E498&gt;$H498,$C498,$F498)</f>
        <v>%%=Tournament.VisitTeamSeed</v>
      </c>
      <c r="K498" t="str">
        <f si="0" t="shared"/>
        <v>Lower</v>
      </c>
    </row>
    <row r="499" spans="1:11" x14ac:dyDescent="0.25">
      <c r="A499">
        <v>2006</v>
      </c>
      <c r="B499" t="s">
        <v>80</v>
      </c>
      <c r="C499">
        <v>6</v>
      </c>
      <c r="D499" t="s">
        <v>391</v>
      </c>
      <c r="E499">
        <v>65</v>
      </c>
      <c r="F499">
        <v>11</v>
      </c>
      <c r="G499" t="s">
        <v>159</v>
      </c>
      <c r="H499">
        <v>75</v>
      </c>
      <c r="I499" t="str">
        <f>IF($E499&gt;$H499,"Winner","Loser")</f>
        <v>Loser</v>
      </c>
      <c r="J499" t="str">
        <f>IF($E499&gt;$H499,$C499,$F499)</f>
        <v>%%=Tournament.VisitTeamSeed</v>
      </c>
      <c r="K499" t="str">
        <f si="0" t="shared"/>
        <v>Lower</v>
      </c>
    </row>
    <row r="500" spans="1:11" x14ac:dyDescent="0.25">
      <c r="A500">
        <v>2006</v>
      </c>
      <c r="B500" t="s">
        <v>80</v>
      </c>
      <c r="C500">
        <v>3</v>
      </c>
      <c r="D500" t="s">
        <v>369</v>
      </c>
      <c r="E500">
        <v>69</v>
      </c>
      <c r="F500">
        <v>14</v>
      </c>
      <c r="G500" t="s">
        <v>178</v>
      </c>
      <c r="H500">
        <v>65</v>
      </c>
      <c r="I500" t="str">
        <f>IF($E500&gt;$H500,"Winner","Loser")</f>
        <v>Loser</v>
      </c>
      <c r="J500" t="str">
        <f>IF($E500&gt;$H500,$C500,$F500)</f>
        <v>%%=Tournament.VisitTeamSeed</v>
      </c>
      <c r="K500" t="str">
        <f si="0" t="shared"/>
        <v>Lower</v>
      </c>
    </row>
    <row r="501" spans="1:11" x14ac:dyDescent="0.25">
      <c r="A501">
        <v>2006</v>
      </c>
      <c r="B501" t="s">
        <v>80</v>
      </c>
      <c r="C501">
        <v>4</v>
      </c>
      <c r="D501" t="s">
        <v>0</v>
      </c>
      <c r="E501">
        <v>73</v>
      </c>
      <c r="F501">
        <v>13</v>
      </c>
      <c r="G501" t="s">
        <v>225</v>
      </c>
      <c r="H501">
        <v>77</v>
      </c>
      <c r="I501" t="str">
        <f>IF($E501&gt;$H501,"Winner","Loser")</f>
        <v>Loser</v>
      </c>
      <c r="J501" t="str">
        <f>IF($E501&gt;$H501,$C501,$F501)</f>
        <v>%%=Tournament.VisitTeamSeed</v>
      </c>
      <c r="K501" t="str">
        <f si="0" t="shared"/>
        <v>Lower</v>
      </c>
    </row>
    <row r="502" spans="1:11" x14ac:dyDescent="0.25">
      <c r="A502">
        <v>2006</v>
      </c>
      <c r="B502" t="s">
        <v>80</v>
      </c>
      <c r="C502">
        <v>5</v>
      </c>
      <c r="D502" t="s">
        <v>16</v>
      </c>
      <c r="E502">
        <v>79</v>
      </c>
      <c r="F502">
        <v>12</v>
      </c>
      <c r="G502" t="s">
        <v>447</v>
      </c>
      <c r="H502">
        <v>64</v>
      </c>
      <c r="I502" t="str">
        <f>IF($E502&gt;$H502,"Winner","Loser")</f>
        <v>Loser</v>
      </c>
      <c r="J502" t="str">
        <f>IF($E502&gt;$H502,$C502,$F502)</f>
        <v>%%=Tournament.VisitTeamSeed</v>
      </c>
      <c r="K502" t="str">
        <f si="0" t="shared"/>
        <v>Lower</v>
      </c>
    </row>
    <row r="503" spans="1:11" x14ac:dyDescent="0.25">
      <c r="A503">
        <v>2006</v>
      </c>
      <c r="B503" t="s">
        <v>80</v>
      </c>
      <c r="C503">
        <v>1</v>
      </c>
      <c r="D503" t="s">
        <v>17</v>
      </c>
      <c r="E503">
        <v>58</v>
      </c>
      <c r="F503">
        <v>16</v>
      </c>
      <c r="G503" t="s">
        <v>291</v>
      </c>
      <c r="H503">
        <v>45</v>
      </c>
      <c r="I503" t="str">
        <f>IF($E503&gt;$H503,"Winner","Loser")</f>
        <v>Loser</v>
      </c>
      <c r="J503" t="str">
        <f>IF($E503&gt;$H503,$C503,$F503)</f>
        <v>%%=Tournament.VisitTeamSeed</v>
      </c>
      <c r="K503" t="str">
        <f si="0" t="shared"/>
        <v>Lower</v>
      </c>
    </row>
    <row r="504" spans="1:11" x14ac:dyDescent="0.25">
      <c r="A504">
        <v>2006</v>
      </c>
      <c r="B504" t="s">
        <v>80</v>
      </c>
      <c r="C504">
        <v>8</v>
      </c>
      <c r="D504" t="s">
        <v>14</v>
      </c>
      <c r="E504">
        <v>94</v>
      </c>
      <c r="F504">
        <v>9</v>
      </c>
      <c r="G504" t="s">
        <v>4</v>
      </c>
      <c r="H504">
        <v>75</v>
      </c>
      <c r="I504" t="str">
        <f>IF($E504&gt;$H504,"Winner","Loser")</f>
        <v>Loser</v>
      </c>
      <c r="J504" t="str">
        <f>IF($E504&gt;$H504,$C504,$F504)</f>
        <v>%%=Tournament.VisitTeamSeed</v>
      </c>
      <c r="K504" t="str">
        <f si="0" t="shared"/>
        <v>Lower</v>
      </c>
    </row>
    <row r="505" spans="1:11" x14ac:dyDescent="0.25">
      <c r="A505">
        <v>2006</v>
      </c>
      <c r="B505" t="s">
        <v>80</v>
      </c>
      <c r="C505">
        <v>7</v>
      </c>
      <c r="D505" t="s">
        <v>102</v>
      </c>
      <c r="E505">
        <v>52</v>
      </c>
      <c r="F505">
        <v>10</v>
      </c>
      <c r="G505" t="s">
        <v>404</v>
      </c>
      <c r="H505">
        <v>58</v>
      </c>
      <c r="I505" t="str">
        <f>IF($E505&gt;$H505,"Winner","Loser")</f>
        <v>Loser</v>
      </c>
      <c r="J505" t="str">
        <f>IF($E505&gt;$H505,$C505,$F505)</f>
        <v>%%=Tournament.VisitTeamSeed</v>
      </c>
      <c r="K505" t="str">
        <f si="0" t="shared"/>
        <v>Lower</v>
      </c>
    </row>
    <row r="506" spans="1:11" x14ac:dyDescent="0.25">
      <c r="A506">
        <v>2006</v>
      </c>
      <c r="B506" t="s">
        <v>80</v>
      </c>
      <c r="C506">
        <v>4</v>
      </c>
      <c r="D506" t="s">
        <v>99</v>
      </c>
      <c r="E506">
        <v>80</v>
      </c>
      <c r="F506">
        <v>13</v>
      </c>
      <c r="G506" t="s">
        <v>105</v>
      </c>
      <c r="H506">
        <v>64</v>
      </c>
      <c r="I506" t="str">
        <f>IF($E506&gt;$H506,"Winner","Loser")</f>
        <v>Loser</v>
      </c>
      <c r="J506" t="str">
        <f>IF($E506&gt;$H506,$C506,$F506)</f>
        <v>%%=Tournament.VisitTeamSeed</v>
      </c>
      <c r="K506" t="str">
        <f si="0" t="shared"/>
        <v>Lower</v>
      </c>
    </row>
    <row r="507" spans="1:11" x14ac:dyDescent="0.25">
      <c r="A507">
        <v>2006</v>
      </c>
      <c r="B507" t="s">
        <v>80</v>
      </c>
      <c r="C507">
        <v>2</v>
      </c>
      <c r="D507" t="s">
        <v>15</v>
      </c>
      <c r="E507">
        <v>78</v>
      </c>
      <c r="F507">
        <v>15</v>
      </c>
      <c r="G507" t="s">
        <v>134</v>
      </c>
      <c r="H507">
        <v>44</v>
      </c>
      <c r="I507" t="str">
        <f>IF($E507&gt;$H507,"Winner","Loser")</f>
        <v>Loser</v>
      </c>
      <c r="J507" t="str">
        <f>IF($E507&gt;$H507,$C507,$F507)</f>
        <v>%%=Tournament.VisitTeamSeed</v>
      </c>
      <c r="K507" t="str">
        <f si="0" t="shared"/>
        <v>Lower</v>
      </c>
    </row>
    <row r="508" spans="1:11" x14ac:dyDescent="0.25">
      <c r="A508">
        <v>2006</v>
      </c>
      <c r="B508" t="s">
        <v>80</v>
      </c>
      <c r="C508">
        <v>7</v>
      </c>
      <c r="D508" t="s">
        <v>96</v>
      </c>
      <c r="E508">
        <v>85</v>
      </c>
      <c r="F508">
        <v>10</v>
      </c>
      <c r="G508" t="s">
        <v>125</v>
      </c>
      <c r="H508">
        <v>90</v>
      </c>
      <c r="I508" t="str">
        <f>IF($E508&gt;$H508,"Winner","Loser")</f>
        <v>Loser</v>
      </c>
      <c r="J508" t="str">
        <f>IF($E508&gt;$H508,$C508,$F508)</f>
        <v>%%=Tournament.VisitTeamSeed</v>
      </c>
      <c r="K508" t="str">
        <f si="0" t="shared"/>
        <v>Lower</v>
      </c>
    </row>
    <row r="509" spans="1:11" x14ac:dyDescent="0.25">
      <c r="A509">
        <v>2006</v>
      </c>
      <c r="B509" t="s">
        <v>80</v>
      </c>
      <c r="C509">
        <v>4</v>
      </c>
      <c r="D509" t="s">
        <v>92</v>
      </c>
      <c r="E509">
        <v>78</v>
      </c>
      <c r="F509">
        <v>13</v>
      </c>
      <c r="G509" t="s">
        <v>275</v>
      </c>
      <c r="H509">
        <v>69</v>
      </c>
      <c r="I509" t="str">
        <f>IF($E509&gt;$H509,"Winner","Loser")</f>
        <v>Loser</v>
      </c>
      <c r="J509" t="str">
        <f>IF($E509&gt;$H509,$C509,$F509)</f>
        <v>%%=Tournament.VisitTeamSeed</v>
      </c>
      <c r="K509" t="str">
        <f si="0" t="shared"/>
        <v>Lower</v>
      </c>
    </row>
    <row r="510" spans="1:11" x14ac:dyDescent="0.25">
      <c r="A510">
        <v>2006</v>
      </c>
      <c r="B510" t="s">
        <v>80</v>
      </c>
      <c r="C510">
        <v>5</v>
      </c>
      <c r="D510" t="s">
        <v>168</v>
      </c>
      <c r="E510">
        <v>79</v>
      </c>
      <c r="F510">
        <v>12</v>
      </c>
      <c r="G510" t="s">
        <v>227</v>
      </c>
      <c r="H510">
        <v>87</v>
      </c>
      <c r="I510" t="str">
        <f>IF($E510&gt;$H510,"Winner","Loser")</f>
        <v>Loser</v>
      </c>
      <c r="J510" t="str">
        <f>IF($E510&gt;$H510,$C510,$F510)</f>
        <v>%%=Tournament.VisitTeamSeed</v>
      </c>
      <c r="K510" t="str">
        <f si="0" t="shared"/>
        <v>Lower</v>
      </c>
    </row>
    <row r="511" spans="1:11" x14ac:dyDescent="0.25">
      <c r="A511">
        <v>2006</v>
      </c>
      <c r="B511" t="s">
        <v>80</v>
      </c>
      <c r="C511">
        <v>3</v>
      </c>
      <c r="D511" t="s">
        <v>7</v>
      </c>
      <c r="E511">
        <v>79</v>
      </c>
      <c r="F511">
        <v>14</v>
      </c>
      <c r="G511" t="s">
        <v>374</v>
      </c>
      <c r="H511">
        <v>75</v>
      </c>
      <c r="I511" t="str">
        <f>IF($E511&gt;$H511,"Winner","Loser")</f>
        <v>Loser</v>
      </c>
      <c r="J511" t="str">
        <f>IF($E511&gt;$H511,$C511,$F511)</f>
        <v>%%=Tournament.VisitTeamSeed</v>
      </c>
      <c r="K511" t="str">
        <f si="0" t="shared"/>
        <v>Lower</v>
      </c>
    </row>
    <row r="512" spans="1:11" x14ac:dyDescent="0.25">
      <c r="A512">
        <v>2006</v>
      </c>
      <c r="B512" t="s">
        <v>80</v>
      </c>
      <c r="C512">
        <v>5</v>
      </c>
      <c r="D512" t="s">
        <v>3</v>
      </c>
      <c r="E512">
        <v>58</v>
      </c>
      <c r="F512">
        <v>12</v>
      </c>
      <c r="G512" t="s">
        <v>153</v>
      </c>
      <c r="H512">
        <v>66</v>
      </c>
      <c r="I512" t="str">
        <f>IF($E512&gt;$H512,"Winner","Loser")</f>
        <v>Loser</v>
      </c>
      <c r="J512" t="str">
        <f>IF($E512&gt;$H512,$C512,$F512)</f>
        <v>%%=Tournament.VisitTeamSeed</v>
      </c>
      <c r="K512" t="str">
        <f si="0" t="shared"/>
        <v>Lower</v>
      </c>
    </row>
    <row r="513" spans="1:11" x14ac:dyDescent="0.25">
      <c r="A513">
        <v>2006</v>
      </c>
      <c r="B513" t="s">
        <v>80</v>
      </c>
      <c r="C513">
        <v>8</v>
      </c>
      <c r="D513" t="s">
        <v>375</v>
      </c>
      <c r="E513">
        <v>88</v>
      </c>
      <c r="F513">
        <v>9</v>
      </c>
      <c r="G513" t="s">
        <v>296</v>
      </c>
      <c r="H513">
        <v>85</v>
      </c>
      <c r="I513" t="str">
        <f>IF($E513&gt;$H513,"Winner","Loser")</f>
        <v>Loser</v>
      </c>
      <c r="J513" t="str">
        <f>IF($E513&gt;$H513,$C513,$F513)</f>
        <v>%%=Tournament.VisitTeamSeed</v>
      </c>
      <c r="K513" t="str">
        <f si="0" t="shared"/>
        <v>Lower</v>
      </c>
    </row>
    <row r="514" spans="1:11" x14ac:dyDescent="0.25">
      <c r="A514">
        <v>2006</v>
      </c>
      <c r="B514" t="s">
        <v>80</v>
      </c>
      <c r="C514">
        <v>1</v>
      </c>
      <c r="D514" t="s">
        <v>11</v>
      </c>
      <c r="E514">
        <v>70</v>
      </c>
      <c r="F514">
        <v>16</v>
      </c>
      <c r="G514" t="s">
        <v>218</v>
      </c>
      <c r="H514">
        <v>54</v>
      </c>
      <c r="I514" t="str">
        <f>IF($E514&gt;$H514,"Winner","Loser")</f>
        <v>Loser</v>
      </c>
      <c r="J514" t="str">
        <f>IF($E514&gt;$H514,$C514,$F514)</f>
        <v>%%=Tournament.VisitTeamSeed</v>
      </c>
      <c r="K514" t="str">
        <f si="0" t="shared"/>
        <v>Lower</v>
      </c>
    </row>
    <row r="515" spans="1:11" x14ac:dyDescent="0.25">
      <c r="A515">
        <v>2006</v>
      </c>
      <c r="B515" t="s">
        <v>80</v>
      </c>
      <c r="C515">
        <v>5</v>
      </c>
      <c r="D515" t="s">
        <v>123</v>
      </c>
      <c r="E515">
        <v>75</v>
      </c>
      <c r="F515">
        <v>12</v>
      </c>
      <c r="G515" t="s">
        <v>424</v>
      </c>
      <c r="H515">
        <v>61</v>
      </c>
      <c r="I515" t="str">
        <f>IF($E515&gt;$H515,"Winner","Loser")</f>
        <v>Loser</v>
      </c>
      <c r="J515" t="str">
        <f>IF($E515&gt;$H515,$C515,$F515)</f>
        <v>%%=Tournament.VisitTeamSeed</v>
      </c>
      <c r="K515" t="str">
        <f si="0" t="shared"/>
        <v>Lower</v>
      </c>
    </row>
    <row r="516" spans="1:11" x14ac:dyDescent="0.25">
      <c r="A516">
        <v>2006</v>
      </c>
      <c r="B516" t="s">
        <v>80</v>
      </c>
      <c r="C516">
        <v>7</v>
      </c>
      <c r="D516" t="s">
        <v>389</v>
      </c>
      <c r="E516">
        <v>86</v>
      </c>
      <c r="F516">
        <v>10</v>
      </c>
      <c r="G516" t="s">
        <v>115</v>
      </c>
      <c r="H516">
        <v>66</v>
      </c>
      <c r="I516" t="str">
        <f>IF($E516&gt;$H516,"Winner","Loser")</f>
        <v>Loser</v>
      </c>
      <c r="J516" t="str">
        <f>IF($E516&gt;$H516,$C516,$F516)</f>
        <v>%%=Tournament.VisitTeamSeed</v>
      </c>
      <c r="K516" t="str">
        <f si="0" t="shared"/>
        <v>Lower</v>
      </c>
    </row>
    <row r="517" spans="1:11" x14ac:dyDescent="0.25">
      <c r="A517">
        <v>2006</v>
      </c>
      <c r="B517" t="s">
        <v>80</v>
      </c>
      <c r="C517">
        <v>2</v>
      </c>
      <c r="D517" t="s">
        <v>368</v>
      </c>
      <c r="E517">
        <v>63</v>
      </c>
      <c r="F517">
        <v>15</v>
      </c>
      <c r="G517" t="s">
        <v>249</v>
      </c>
      <c r="H517">
        <v>61</v>
      </c>
      <c r="I517" t="str">
        <f>IF($E517&gt;$H517,"Winner","Loser")</f>
        <v>Loser</v>
      </c>
      <c r="J517" t="str">
        <f>IF($E517&gt;$H517,$C517,$F517)</f>
        <v>%%=Tournament.VisitTeamSeed</v>
      </c>
      <c r="K517" t="str">
        <f si="0" t="shared"/>
        <v>Lower</v>
      </c>
    </row>
    <row r="518" spans="1:11" x14ac:dyDescent="0.25">
      <c r="A518">
        <v>2006</v>
      </c>
      <c r="B518" t="s">
        <v>80</v>
      </c>
      <c r="C518">
        <v>4</v>
      </c>
      <c r="D518" t="s">
        <v>163</v>
      </c>
      <c r="E518">
        <v>88</v>
      </c>
      <c r="F518">
        <v>13</v>
      </c>
      <c r="G518" t="s">
        <v>180</v>
      </c>
      <c r="H518">
        <v>76</v>
      </c>
      <c r="I518" t="str">
        <f>IF($E518&gt;$H518,"Winner","Loser")</f>
        <v>Loser</v>
      </c>
      <c r="J518" t="str">
        <f>IF($E518&gt;$H518,$C518,$F518)</f>
        <v>%%=Tournament.VisitTeamSeed</v>
      </c>
      <c r="K518" t="str">
        <f si="0" t="shared"/>
        <v>Lower</v>
      </c>
    </row>
    <row r="519" spans="1:11" x14ac:dyDescent="0.25">
      <c r="A519">
        <v>2006</v>
      </c>
      <c r="B519" t="s">
        <v>80</v>
      </c>
      <c r="C519">
        <v>6</v>
      </c>
      <c r="D519" t="s">
        <v>18</v>
      </c>
      <c r="E519">
        <v>74</v>
      </c>
      <c r="F519">
        <v>11</v>
      </c>
      <c r="G519" t="s">
        <v>457</v>
      </c>
      <c r="H519">
        <v>82</v>
      </c>
      <c r="I519" t="str">
        <f>IF($E519&gt;$H519,"Winner","Loser")</f>
        <v>Loser</v>
      </c>
      <c r="J519" t="str">
        <f>IF($E519&gt;$H519,$C519,$F519)</f>
        <v>%%=Tournament.VisitTeamSeed</v>
      </c>
      <c r="K519" t="str">
        <f si="0" t="shared"/>
        <v>Lower</v>
      </c>
    </row>
    <row r="520" spans="1:11" x14ac:dyDescent="0.25">
      <c r="A520">
        <v>2006</v>
      </c>
      <c r="B520" t="s">
        <v>80</v>
      </c>
      <c r="C520">
        <v>3</v>
      </c>
      <c r="D520" t="s">
        <v>2</v>
      </c>
      <c r="E520">
        <v>76</v>
      </c>
      <c r="F520">
        <v>14</v>
      </c>
      <c r="G520" t="s">
        <v>279</v>
      </c>
      <c r="H520">
        <v>50</v>
      </c>
      <c r="I520" t="str">
        <f>IF($E520&gt;$H520,"Winner","Loser")</f>
        <v>Loser</v>
      </c>
      <c r="J520" t="str">
        <f>IF($E520&gt;$H520,$C520,$F520)</f>
        <v>%%=Tournament.VisitTeamSeed</v>
      </c>
      <c r="K520" t="str">
        <f si="0" t="shared"/>
        <v>Lower</v>
      </c>
    </row>
    <row r="521" spans="1:11" x14ac:dyDescent="0.25">
      <c r="A521">
        <v>2006</v>
      </c>
      <c r="B521" t="s">
        <v>80</v>
      </c>
      <c r="C521">
        <v>6</v>
      </c>
      <c r="D521" t="s">
        <v>103</v>
      </c>
      <c r="E521">
        <v>87</v>
      </c>
      <c r="F521">
        <v>11</v>
      </c>
      <c r="G521" t="s">
        <v>396</v>
      </c>
      <c r="H521">
        <v>83</v>
      </c>
      <c r="I521" t="str">
        <f>IF($E521&gt;$H521,"Winner","Loser")</f>
        <v>Loser</v>
      </c>
      <c r="J521" t="str">
        <f>IF($E521&gt;$H521,$C521,$F521)</f>
        <v>%%=Tournament.VisitTeamSeed</v>
      </c>
      <c r="K521" t="str">
        <f si="0" t="shared"/>
        <v>Lower</v>
      </c>
    </row>
    <row r="522" spans="1:11" x14ac:dyDescent="0.25">
      <c r="A522">
        <v>2006</v>
      </c>
      <c r="B522" t="s">
        <v>81</v>
      </c>
      <c r="C522">
        <v>16</v>
      </c>
      <c r="D522" t="s">
        <v>291</v>
      </c>
      <c r="E522">
        <v>71</v>
      </c>
      <c r="F522">
        <v>16</v>
      </c>
      <c r="G522" t="s">
        <v>236</v>
      </c>
      <c r="H522">
        <v>49</v>
      </c>
      <c r="I522" t="str">
        <f>IF($E522&gt;$H522,"Winner","Loser")</f>
        <v>Loser</v>
      </c>
      <c r="J522" t="str">
        <f>IF($E522&gt;$H522,$C522,$F522)</f>
        <v>%%=Tournament.VisitTeamSeed</v>
      </c>
      <c r="K522" t="str">
        <f si="0" t="shared"/>
        <v>Lower</v>
      </c>
    </row>
    <row r="523" spans="1:11" x14ac:dyDescent="0.25">
      <c r="A523">
        <v>2005</v>
      </c>
      <c r="B523" t="s">
        <v>74</v>
      </c>
      <c r="C523">
        <v>1</v>
      </c>
      <c r="D523" t="s">
        <v>92</v>
      </c>
      <c r="E523">
        <v>70</v>
      </c>
      <c r="F523">
        <v>1</v>
      </c>
      <c r="G523" t="s">
        <v>369</v>
      </c>
      <c r="H523">
        <v>75</v>
      </c>
      <c r="I523" t="str">
        <f>IF($E523&gt;$H523,"Winner","Loser")</f>
        <v>Loser</v>
      </c>
      <c r="J523" t="str">
        <f>IF($E523&gt;$H523,$C523,$F523)</f>
        <v>%%=Tournament.VisitTeamSeed</v>
      </c>
      <c r="K523" t="str">
        <f si="0" t="shared"/>
        <v>Lower</v>
      </c>
    </row>
    <row r="524" spans="1:11" x14ac:dyDescent="0.25">
      <c r="A524">
        <v>2005</v>
      </c>
      <c r="B524" t="s">
        <v>76</v>
      </c>
      <c r="C524">
        <v>1</v>
      </c>
      <c r="D524" t="s">
        <v>369</v>
      </c>
      <c r="E524">
        <v>87</v>
      </c>
      <c r="F524">
        <v>5</v>
      </c>
      <c r="G524" t="s">
        <v>391</v>
      </c>
      <c r="H524">
        <v>71</v>
      </c>
      <c r="I524" t="str">
        <f>IF($E524&gt;$H524,"Winner","Loser")</f>
        <v>Loser</v>
      </c>
      <c r="J524" t="str">
        <f>IF($E524&gt;$H524,$C524,$F524)</f>
        <v>%%=Tournament.VisitTeamSeed</v>
      </c>
      <c r="K524" t="str">
        <f si="0" t="shared"/>
        <v>Lower</v>
      </c>
    </row>
    <row r="525" spans="1:11" x14ac:dyDescent="0.25">
      <c r="A525">
        <v>2005</v>
      </c>
      <c r="B525" t="s">
        <v>76</v>
      </c>
      <c r="C525">
        <v>1</v>
      </c>
      <c r="D525" t="s">
        <v>92</v>
      </c>
      <c r="E525">
        <v>75</v>
      </c>
      <c r="F525">
        <v>4</v>
      </c>
      <c r="G525" t="s">
        <v>1</v>
      </c>
      <c r="H525">
        <v>58</v>
      </c>
      <c r="I525" t="str">
        <f>IF($E525&gt;$H525,"Winner","Loser")</f>
        <v>Loser</v>
      </c>
      <c r="J525" t="str">
        <f>IF($E525&gt;$H525,$C525,$F525)</f>
        <v>%%=Tournament.VisitTeamSeed</v>
      </c>
      <c r="K525" t="str">
        <f si="0" t="shared"/>
        <v>Lower</v>
      </c>
    </row>
    <row r="526" spans="1:11" x14ac:dyDescent="0.25">
      <c r="A526">
        <v>2005</v>
      </c>
      <c r="B526" t="s">
        <v>77</v>
      </c>
      <c r="C526">
        <v>5</v>
      </c>
      <c r="D526" t="s">
        <v>391</v>
      </c>
      <c r="E526">
        <v>94</v>
      </c>
      <c r="F526">
        <v>2</v>
      </c>
      <c r="G526" t="s">
        <v>53</v>
      </c>
      <c r="H526">
        <v>88</v>
      </c>
      <c r="I526" t="str">
        <f>IF($E526&gt;$H526,"Winner","Loser")</f>
        <v>Loser</v>
      </c>
      <c r="J526" t="str">
        <f>IF($E526&gt;$H526,$C526,$F526)</f>
        <v>%%=Tournament.VisitTeamSeed</v>
      </c>
      <c r="K526" t="str">
        <f si="0" t="shared"/>
        <v>Lower</v>
      </c>
    </row>
    <row r="527" spans="1:11" x14ac:dyDescent="0.25">
      <c r="A527">
        <v>2005</v>
      </c>
      <c r="B527" t="s">
        <v>77</v>
      </c>
      <c r="C527">
        <v>1</v>
      </c>
      <c r="D527" t="s">
        <v>369</v>
      </c>
      <c r="E527">
        <v>88</v>
      </c>
      <c r="F527">
        <v>6</v>
      </c>
      <c r="G527" t="s">
        <v>4</v>
      </c>
      <c r="H527">
        <v>82</v>
      </c>
      <c r="I527" t="str">
        <f>IF($E527&gt;$H527,"Winner","Loser")</f>
        <v>Loser</v>
      </c>
      <c r="J527" t="str">
        <f>IF($E527&gt;$H527,$C527,$F527)</f>
        <v>%%=Tournament.VisitTeamSeed</v>
      </c>
      <c r="K527" t="str">
        <f si="0" t="shared"/>
        <v>Lower</v>
      </c>
    </row>
    <row r="528" spans="1:11" x14ac:dyDescent="0.25">
      <c r="A528">
        <v>2005</v>
      </c>
      <c r="B528" t="s">
        <v>77</v>
      </c>
      <c r="C528">
        <v>4</v>
      </c>
      <c r="D528" t="s">
        <v>1</v>
      </c>
      <c r="E528">
        <v>93</v>
      </c>
      <c r="F528">
        <v>7</v>
      </c>
      <c r="G528" t="s">
        <v>98</v>
      </c>
      <c r="H528">
        <v>85</v>
      </c>
      <c r="I528" t="str">
        <f>IF($E528&gt;$H528,"Winner","Loser")</f>
        <v>Loser</v>
      </c>
      <c r="J528" t="str">
        <f>IF($E528&gt;$H528,$C528,$F528)</f>
        <v>%%=Tournament.VisitTeamSeed</v>
      </c>
      <c r="K528" t="str">
        <f si="0" t="shared"/>
        <v>Lower</v>
      </c>
    </row>
    <row r="529" spans="1:11" x14ac:dyDescent="0.25">
      <c r="A529">
        <v>2005</v>
      </c>
      <c r="B529" t="s">
        <v>77</v>
      </c>
      <c r="C529">
        <v>1</v>
      </c>
      <c r="D529" t="s">
        <v>92</v>
      </c>
      <c r="E529">
        <v>90</v>
      </c>
      <c r="F529">
        <v>3</v>
      </c>
      <c r="G529" t="s">
        <v>14</v>
      </c>
      <c r="H529">
        <v>89</v>
      </c>
      <c r="I529" t="str">
        <f>IF($E529&gt;$H529,"Winner","Loser")</f>
        <v>Loser</v>
      </c>
      <c r="J529" t="str">
        <f>IF($E529&gt;$H529,$C529,$F529)</f>
        <v>%%=Tournament.VisitTeamSeed</v>
      </c>
      <c r="K529" t="str">
        <f si="0" t="shared"/>
        <v>Lower</v>
      </c>
    </row>
    <row r="530" spans="1:11" x14ac:dyDescent="0.25">
      <c r="A530">
        <v>2005</v>
      </c>
      <c r="B530" t="s">
        <v>78</v>
      </c>
      <c r="C530">
        <v>6</v>
      </c>
      <c r="D530" t="s">
        <v>88</v>
      </c>
      <c r="E530">
        <v>52</v>
      </c>
      <c r="F530">
        <v>2</v>
      </c>
      <c r="G530" t="s">
        <v>53</v>
      </c>
      <c r="H530">
        <v>62</v>
      </c>
      <c r="I530" t="str">
        <f>IF($E530&gt;$H530,"Winner","Loser")</f>
        <v>Loser</v>
      </c>
      <c r="J530" t="str">
        <f>IF($E530&gt;$H530,$C530,$F530)</f>
        <v>%%=Tournament.VisitTeamSeed</v>
      </c>
      <c r="K530" t="str">
        <f si="0" t="shared"/>
        <v>Lower</v>
      </c>
    </row>
    <row r="531" spans="1:11" x14ac:dyDescent="0.25">
      <c r="A531">
        <v>2005</v>
      </c>
      <c r="B531" t="s">
        <v>78</v>
      </c>
      <c r="C531">
        <v>1</v>
      </c>
      <c r="D531" t="s">
        <v>369</v>
      </c>
      <c r="E531">
        <v>67</v>
      </c>
      <c r="F531">
        <v>5</v>
      </c>
      <c r="G531" t="s">
        <v>17</v>
      </c>
      <c r="H531">
        <v>66</v>
      </c>
      <c r="I531" t="str">
        <f>IF($E531&gt;$H531,"Winner","Loser")</f>
        <v>Loser</v>
      </c>
      <c r="J531" t="str">
        <f>IF($E531&gt;$H531,$C531,$F531)</f>
        <v>%%=Tournament.VisitTeamSeed</v>
      </c>
      <c r="K531" t="str">
        <f si="0" t="shared"/>
        <v>Lower</v>
      </c>
    </row>
    <row r="532" spans="1:11" x14ac:dyDescent="0.25">
      <c r="A532">
        <v>2005</v>
      </c>
      <c r="B532" t="s">
        <v>78</v>
      </c>
      <c r="C532">
        <v>6</v>
      </c>
      <c r="D532" t="s">
        <v>4</v>
      </c>
      <c r="E532">
        <v>65</v>
      </c>
      <c r="F532">
        <v>10</v>
      </c>
      <c r="G532" t="s">
        <v>404</v>
      </c>
      <c r="H532">
        <v>56</v>
      </c>
      <c r="I532" t="str">
        <f>IF($E532&gt;$H532,"Winner","Loser")</f>
        <v>Loser</v>
      </c>
      <c r="J532" t="str">
        <f>IF($E532&gt;$H532,$C532,$F532)</f>
        <v>%%=Tournament.VisitTeamSeed</v>
      </c>
      <c r="K532" t="str">
        <f si="0" t="shared"/>
        <v>Lower</v>
      </c>
    </row>
    <row r="533" spans="1:11" x14ac:dyDescent="0.25">
      <c r="A533">
        <v>2005</v>
      </c>
      <c r="B533" t="s">
        <v>78</v>
      </c>
      <c r="C533">
        <v>1</v>
      </c>
      <c r="D533" t="s">
        <v>11</v>
      </c>
      <c r="E533">
        <v>68</v>
      </c>
      <c r="F533">
        <v>5</v>
      </c>
      <c r="G533" t="s">
        <v>391</v>
      </c>
      <c r="H533">
        <v>78</v>
      </c>
      <c r="I533" t="str">
        <f>IF($E533&gt;$H533,"Winner","Loser")</f>
        <v>Loser</v>
      </c>
      <c r="J533" t="str">
        <f>IF($E533&gt;$H533,$C533,$F533)</f>
        <v>%%=Tournament.VisitTeamSeed</v>
      </c>
      <c r="K533" t="str">
        <f si="0" t="shared"/>
        <v>Lower</v>
      </c>
    </row>
    <row r="534" spans="1:11" x14ac:dyDescent="0.25">
      <c r="A534">
        <v>2005</v>
      </c>
      <c r="B534" t="s">
        <v>78</v>
      </c>
      <c r="C534">
        <v>3</v>
      </c>
      <c r="D534" t="s">
        <v>14</v>
      </c>
      <c r="E534">
        <v>79</v>
      </c>
      <c r="F534">
        <v>2</v>
      </c>
      <c r="G534" t="s">
        <v>398</v>
      </c>
      <c r="H534">
        <v>78</v>
      </c>
      <c r="I534" t="str">
        <f>IF($E534&gt;$H534,"Winner","Loser")</f>
        <v>Loser</v>
      </c>
      <c r="J534" t="str">
        <f>IF($E534&gt;$H534,$C534,$F534)</f>
        <v>%%=Tournament.VisitTeamSeed</v>
      </c>
      <c r="K534" t="str">
        <f si="0" t="shared"/>
        <v>Lower</v>
      </c>
    </row>
    <row r="535" spans="1:11" x14ac:dyDescent="0.25">
      <c r="A535">
        <v>2005</v>
      </c>
      <c r="B535" t="s">
        <v>78</v>
      </c>
      <c r="C535">
        <v>6</v>
      </c>
      <c r="D535" t="s">
        <v>112</v>
      </c>
      <c r="E535">
        <v>60</v>
      </c>
      <c r="F535">
        <v>7</v>
      </c>
      <c r="G535" t="s">
        <v>98</v>
      </c>
      <c r="H535">
        <v>65</v>
      </c>
      <c r="I535" t="str">
        <f>IF($E535&gt;$H535,"Winner","Loser")</f>
        <v>Loser</v>
      </c>
      <c r="J535" t="str">
        <f>IF($E535&gt;$H535,$C535,$F535)</f>
        <v>%%=Tournament.VisitTeamSeed</v>
      </c>
      <c r="K535" t="str">
        <f si="0" t="shared"/>
        <v>Lower</v>
      </c>
    </row>
    <row r="536" spans="1:11" x14ac:dyDescent="0.25">
      <c r="A536">
        <v>2005</v>
      </c>
      <c r="B536" t="s">
        <v>78</v>
      </c>
      <c r="C536">
        <v>1</v>
      </c>
      <c r="D536" t="s">
        <v>92</v>
      </c>
      <c r="E536">
        <v>77</v>
      </c>
      <c r="F536">
        <v>12</v>
      </c>
      <c r="G536" t="s">
        <v>457</v>
      </c>
      <c r="H536">
        <v>63</v>
      </c>
      <c r="I536" t="str">
        <f>IF($E536&gt;$H536,"Winner","Loser")</f>
        <v>Loser</v>
      </c>
      <c r="J536" t="str">
        <f>IF($E536&gt;$H536,$C536,$F536)</f>
        <v>%%=Tournament.VisitTeamSeed</v>
      </c>
      <c r="K536" t="str">
        <f si="0" t="shared"/>
        <v>Lower</v>
      </c>
    </row>
    <row r="537" spans="1:11" x14ac:dyDescent="0.25">
      <c r="A537">
        <v>2005</v>
      </c>
      <c r="B537" t="s">
        <v>78</v>
      </c>
      <c r="C537">
        <v>1</v>
      </c>
      <c r="D537" t="s">
        <v>123</v>
      </c>
      <c r="E537">
        <v>79</v>
      </c>
      <c r="F537">
        <v>4</v>
      </c>
      <c r="G537" t="s">
        <v>1</v>
      </c>
      <c r="H537">
        <v>93</v>
      </c>
      <c r="I537" t="str">
        <f>IF($E537&gt;$H537,"Winner","Loser")</f>
        <v>Loser</v>
      </c>
      <c r="J537" t="str">
        <f>IF($E537&gt;$H537,$C537,$F537)</f>
        <v>%%=Tournament.VisitTeamSeed</v>
      </c>
      <c r="K537" t="str">
        <f si="0" t="shared"/>
        <v>Lower</v>
      </c>
    </row>
    <row r="538" spans="1:11" x14ac:dyDescent="0.25">
      <c r="A538">
        <v>2005</v>
      </c>
      <c r="B538" t="s">
        <v>79</v>
      </c>
      <c r="C538">
        <v>1</v>
      </c>
      <c r="D538" t="s">
        <v>369</v>
      </c>
      <c r="E538">
        <v>92</v>
      </c>
      <c r="F538">
        <v>9</v>
      </c>
      <c r="G538" t="s">
        <v>397</v>
      </c>
      <c r="H538">
        <v>65</v>
      </c>
      <c r="I538" t="str">
        <f>IF($E538&gt;$H538,"Winner","Loser")</f>
        <v>Loser</v>
      </c>
      <c r="J538" t="str">
        <f>IF($E538&gt;$H538,$C538,$F538)</f>
        <v>%%=Tournament.VisitTeamSeed</v>
      </c>
      <c r="K538" t="str">
        <f si="0" t="shared"/>
        <v>Lower</v>
      </c>
    </row>
    <row r="539" spans="1:11" x14ac:dyDescent="0.25">
      <c r="A539">
        <v>2005</v>
      </c>
      <c r="B539" t="s">
        <v>79</v>
      </c>
      <c r="C539">
        <v>5</v>
      </c>
      <c r="D539" t="s">
        <v>17</v>
      </c>
      <c r="E539">
        <v>76</v>
      </c>
      <c r="F539">
        <v>4</v>
      </c>
      <c r="G539" t="s">
        <v>2</v>
      </c>
      <c r="H539">
        <v>65</v>
      </c>
      <c r="I539" t="str">
        <f>IF($E539&gt;$H539,"Winner","Loser")</f>
        <v>Loser</v>
      </c>
      <c r="J539" t="str">
        <f>IF($E539&gt;$H539,$C539,$F539)</f>
        <v>%%=Tournament.VisitTeamSeed</v>
      </c>
      <c r="K539" t="str">
        <f si="0" t="shared"/>
        <v>Lower</v>
      </c>
    </row>
    <row r="540" spans="1:11" x14ac:dyDescent="0.25">
      <c r="A540">
        <v>2005</v>
      </c>
      <c r="B540" t="s">
        <v>79</v>
      </c>
      <c r="C540">
        <v>6</v>
      </c>
      <c r="D540" t="s">
        <v>4</v>
      </c>
      <c r="E540">
        <v>71</v>
      </c>
      <c r="F540">
        <v>14</v>
      </c>
      <c r="G540" t="s">
        <v>172</v>
      </c>
      <c r="H540">
        <v>62</v>
      </c>
      <c r="I540" t="str">
        <f>IF($E540&gt;$H540,"Winner","Loser")</f>
        <v>Loser</v>
      </c>
      <c r="J540" t="str">
        <f>IF($E540&gt;$H540,$C540,$F540)</f>
        <v>%%=Tournament.VisitTeamSeed</v>
      </c>
      <c r="K540" t="str">
        <f si="0" t="shared"/>
        <v>Lower</v>
      </c>
    </row>
    <row r="541" spans="1:11" x14ac:dyDescent="0.25">
      <c r="A541">
        <v>2005</v>
      </c>
      <c r="B541" t="s">
        <v>79</v>
      </c>
      <c r="C541">
        <v>5</v>
      </c>
      <c r="D541" t="s">
        <v>391</v>
      </c>
      <c r="E541">
        <v>72</v>
      </c>
      <c r="F541">
        <v>13</v>
      </c>
      <c r="G541" t="s">
        <v>100</v>
      </c>
      <c r="H541">
        <v>61</v>
      </c>
      <c r="I541" t="str">
        <f>IF($E541&gt;$H541,"Winner","Loser")</f>
        <v>Loser</v>
      </c>
      <c r="J541" t="str">
        <f>IF($E541&gt;$H541,$C541,$F541)</f>
        <v>%%=Tournament.VisitTeamSeed</v>
      </c>
      <c r="K541" t="str">
        <f si="0" t="shared"/>
        <v>Lower</v>
      </c>
    </row>
    <row r="542" spans="1:11" x14ac:dyDescent="0.25">
      <c r="A542">
        <v>2005</v>
      </c>
      <c r="B542" t="s">
        <v>79</v>
      </c>
      <c r="C542">
        <v>10</v>
      </c>
      <c r="D542" t="s">
        <v>404</v>
      </c>
      <c r="E542">
        <v>65</v>
      </c>
      <c r="F542">
        <v>2</v>
      </c>
      <c r="G542" t="s">
        <v>71</v>
      </c>
      <c r="H542">
        <v>62</v>
      </c>
      <c r="I542" t="str">
        <f>IF($E542&gt;$H542,"Winner","Loser")</f>
        <v>Loser</v>
      </c>
      <c r="J542" t="str">
        <f>IF($E542&gt;$H542,$C542,$F542)</f>
        <v>%%=Tournament.VisitTeamSeed</v>
      </c>
      <c r="K542" t="str">
        <f si="0" t="shared"/>
        <v>Lower</v>
      </c>
    </row>
    <row r="543" spans="1:11" x14ac:dyDescent="0.25">
      <c r="A543">
        <v>2005</v>
      </c>
      <c r="B543" t="s">
        <v>79</v>
      </c>
      <c r="C543">
        <v>7</v>
      </c>
      <c r="D543" t="s">
        <v>175</v>
      </c>
      <c r="E543">
        <v>77</v>
      </c>
      <c r="F543">
        <v>2</v>
      </c>
      <c r="G543" t="s">
        <v>398</v>
      </c>
      <c r="H543">
        <v>85</v>
      </c>
      <c r="I543" t="str">
        <f>IF($E543&gt;$H543,"Winner","Loser")</f>
        <v>Loser</v>
      </c>
      <c r="J543" t="str">
        <f>IF($E543&gt;$H543,$C543,$F543)</f>
        <v>%%=Tournament.VisitTeamSeed</v>
      </c>
      <c r="K543" t="str">
        <f si="0" t="shared"/>
        <v>Lower</v>
      </c>
    </row>
    <row r="544" spans="1:11" x14ac:dyDescent="0.25">
      <c r="A544">
        <v>2005</v>
      </c>
      <c r="B544" t="s">
        <v>79</v>
      </c>
      <c r="C544">
        <v>1</v>
      </c>
      <c r="D544" t="s">
        <v>11</v>
      </c>
      <c r="E544">
        <v>63</v>
      </c>
      <c r="F544">
        <v>9</v>
      </c>
      <c r="G544" t="s">
        <v>440</v>
      </c>
      <c r="H544">
        <v>55</v>
      </c>
      <c r="I544" t="str">
        <f>IF($E544&gt;$H544,"Winner","Loser")</f>
        <v>Loser</v>
      </c>
      <c r="J544" t="str">
        <f>IF($E544&gt;$H544,$C544,$F544)</f>
        <v>%%=Tournament.VisitTeamSeed</v>
      </c>
      <c r="K544" t="str">
        <f si="0" t="shared"/>
        <v>Lower</v>
      </c>
    </row>
    <row r="545" spans="1:11" x14ac:dyDescent="0.25">
      <c r="A545">
        <v>2005</v>
      </c>
      <c r="B545" t="s">
        <v>79</v>
      </c>
      <c r="C545">
        <v>5</v>
      </c>
      <c r="D545" t="s">
        <v>136</v>
      </c>
      <c r="E545">
        <v>54</v>
      </c>
      <c r="F545">
        <v>4</v>
      </c>
      <c r="G545" t="s">
        <v>1</v>
      </c>
      <c r="H545">
        <v>76</v>
      </c>
      <c r="I545" t="str">
        <f>IF($E545&gt;$H545,"Winner","Loser")</f>
        <v>Loser</v>
      </c>
      <c r="J545" t="str">
        <f>IF($E545&gt;$H545,$C545,$F545)</f>
        <v>%%=Tournament.VisitTeamSeed</v>
      </c>
      <c r="K545" t="str">
        <f si="0" t="shared"/>
        <v>Lower</v>
      </c>
    </row>
    <row r="546" spans="1:11" x14ac:dyDescent="0.25">
      <c r="A546">
        <v>2005</v>
      </c>
      <c r="B546" t="s">
        <v>79</v>
      </c>
      <c r="C546">
        <v>11</v>
      </c>
      <c r="D546" t="s">
        <v>428</v>
      </c>
      <c r="E546">
        <v>63</v>
      </c>
      <c r="F546">
        <v>3</v>
      </c>
      <c r="G546" t="s">
        <v>14</v>
      </c>
      <c r="H546">
        <v>85</v>
      </c>
      <c r="I546" t="str">
        <f>IF($E546&gt;$H546,"Winner","Loser")</f>
        <v>Loser</v>
      </c>
      <c r="J546" t="str">
        <f>IF($E546&gt;$H546,$C546,$F546)</f>
        <v>%%=Tournament.VisitTeamSeed</v>
      </c>
      <c r="K546" t="str">
        <f si="0" t="shared"/>
        <v>Lower</v>
      </c>
    </row>
    <row r="547" spans="1:11" x14ac:dyDescent="0.25">
      <c r="A547">
        <v>2005</v>
      </c>
      <c r="B547" t="s">
        <v>79</v>
      </c>
      <c r="C547">
        <v>7</v>
      </c>
      <c r="D547" t="s">
        <v>98</v>
      </c>
      <c r="E547">
        <v>111</v>
      </c>
      <c r="F547">
        <v>2</v>
      </c>
      <c r="G547" t="s">
        <v>139</v>
      </c>
      <c r="H547">
        <v>105</v>
      </c>
      <c r="I547" t="str">
        <f>IF($E547&gt;$H547,"Winner","Loser")</f>
        <v>Loser</v>
      </c>
      <c r="J547" t="str">
        <f>IF($E547&gt;$H547,$C547,$F547)</f>
        <v>%%=Tournament.VisitTeamSeed</v>
      </c>
      <c r="K547" t="str">
        <f si="0" t="shared"/>
        <v>Lower</v>
      </c>
    </row>
    <row r="548" spans="1:11" x14ac:dyDescent="0.25">
      <c r="A548">
        <v>2005</v>
      </c>
      <c r="B548" t="s">
        <v>79</v>
      </c>
      <c r="C548">
        <v>12</v>
      </c>
      <c r="D548" t="s">
        <v>457</v>
      </c>
      <c r="E548">
        <v>85</v>
      </c>
      <c r="F548">
        <v>4</v>
      </c>
      <c r="G548" t="s">
        <v>163</v>
      </c>
      <c r="H548">
        <v>63</v>
      </c>
      <c r="I548" t="str">
        <f>IF($E548&gt;$H548,"Winner","Loser")</f>
        <v>Loser</v>
      </c>
      <c r="J548" t="str">
        <f>IF($E548&gt;$H548,$C548,$F548)</f>
        <v>%%=Tournament.VisitTeamSeed</v>
      </c>
      <c r="K548" t="str">
        <f si="0" t="shared"/>
        <v>Lower</v>
      </c>
    </row>
    <row r="549" spans="1:11" x14ac:dyDescent="0.25">
      <c r="A549">
        <v>2005</v>
      </c>
      <c r="B549" t="s">
        <v>79</v>
      </c>
      <c r="C549">
        <v>6</v>
      </c>
      <c r="D549" t="s">
        <v>112</v>
      </c>
      <c r="E549">
        <v>71</v>
      </c>
      <c r="F549">
        <v>3</v>
      </c>
      <c r="G549" t="s">
        <v>7</v>
      </c>
      <c r="H549">
        <v>69</v>
      </c>
      <c r="I549" t="str">
        <f>IF($E549&gt;$H549,"Winner","Loser")</f>
        <v>Loser</v>
      </c>
      <c r="J549" t="str">
        <f>IF($E549&gt;$H549,$C549,$F549)</f>
        <v>%%=Tournament.VisitTeamSeed</v>
      </c>
      <c r="K549" t="str">
        <f si="0" t="shared"/>
        <v>Lower</v>
      </c>
    </row>
    <row r="550" spans="1:11" x14ac:dyDescent="0.25">
      <c r="A550">
        <v>2005</v>
      </c>
      <c r="B550" t="s">
        <v>79</v>
      </c>
      <c r="C550">
        <v>7</v>
      </c>
      <c r="D550" t="s">
        <v>5</v>
      </c>
      <c r="E550">
        <v>60</v>
      </c>
      <c r="F550">
        <v>2</v>
      </c>
      <c r="G550" t="s">
        <v>53</v>
      </c>
      <c r="H550">
        <v>69</v>
      </c>
      <c r="I550" t="str">
        <f>IF($E550&gt;$H550,"Winner","Loser")</f>
        <v>Loser</v>
      </c>
      <c r="J550" t="str">
        <f>IF($E550&gt;$H550,$C550,$F550)</f>
        <v>%%=Tournament.VisitTeamSeed</v>
      </c>
      <c r="K550" t="str">
        <f si="0" t="shared"/>
        <v>Lower</v>
      </c>
    </row>
    <row r="551" spans="1:11" x14ac:dyDescent="0.25">
      <c r="A551">
        <v>2005</v>
      </c>
      <c r="B551" t="s">
        <v>79</v>
      </c>
      <c r="C551">
        <v>6</v>
      </c>
      <c r="D551" t="s">
        <v>88</v>
      </c>
      <c r="E551">
        <v>67</v>
      </c>
      <c r="F551">
        <v>3</v>
      </c>
      <c r="G551" t="s">
        <v>18</v>
      </c>
      <c r="H551">
        <v>58</v>
      </c>
      <c r="I551" t="str">
        <f>IF($E551&gt;$H551,"Winner","Loser")</f>
        <v>Loser</v>
      </c>
      <c r="J551" t="str">
        <f>IF($E551&gt;$H551,$C551,$F551)</f>
        <v>%%=Tournament.VisitTeamSeed</v>
      </c>
      <c r="K551" t="str">
        <f si="0" t="shared"/>
        <v>Lower</v>
      </c>
    </row>
    <row r="552" spans="1:11" x14ac:dyDescent="0.25">
      <c r="A552">
        <v>2005</v>
      </c>
      <c r="B552" t="s">
        <v>79</v>
      </c>
      <c r="C552">
        <v>1</v>
      </c>
      <c r="D552" t="s">
        <v>92</v>
      </c>
      <c r="E552">
        <v>71</v>
      </c>
      <c r="F552">
        <v>9</v>
      </c>
      <c r="G552" t="s">
        <v>168</v>
      </c>
      <c r="H552">
        <v>59</v>
      </c>
      <c r="I552" t="str">
        <f>IF($E552&gt;$H552,"Winner","Loser")</f>
        <v>Loser</v>
      </c>
      <c r="J552" t="str">
        <f>IF($E552&gt;$H552,$C552,$F552)</f>
        <v>%%=Tournament.VisitTeamSeed</v>
      </c>
      <c r="K552" t="str">
        <f si="0" t="shared"/>
        <v>Lower</v>
      </c>
    </row>
    <row r="553" spans="1:11" x14ac:dyDescent="0.25">
      <c r="A553">
        <v>2005</v>
      </c>
      <c r="B553" t="s">
        <v>79</v>
      </c>
      <c r="C553">
        <v>1</v>
      </c>
      <c r="D553" t="s">
        <v>123</v>
      </c>
      <c r="E553">
        <v>97</v>
      </c>
      <c r="F553">
        <v>8</v>
      </c>
      <c r="G553" t="s">
        <v>180</v>
      </c>
      <c r="H553">
        <v>79</v>
      </c>
      <c r="I553" t="str">
        <f>IF($E553&gt;$H553,"Winner","Loser")</f>
        <v>Loser</v>
      </c>
      <c r="J553" t="str">
        <f>IF($E553&gt;$H553,$C553,$F553)</f>
        <v>%%=Tournament.VisitTeamSeed</v>
      </c>
      <c r="K553" t="str">
        <f si="0" t="shared"/>
        <v>Lower</v>
      </c>
    </row>
    <row r="554" spans="1:11" x14ac:dyDescent="0.25">
      <c r="A554">
        <v>2005</v>
      </c>
      <c r="B554" t="s">
        <v>80</v>
      </c>
      <c r="C554">
        <v>7</v>
      </c>
      <c r="D554" t="s">
        <v>175</v>
      </c>
      <c r="E554">
        <v>65</v>
      </c>
      <c r="F554">
        <v>10</v>
      </c>
      <c r="G554" t="s">
        <v>400</v>
      </c>
      <c r="H554">
        <v>56</v>
      </c>
      <c r="I554" t="str">
        <f>IF($E554&gt;$H554,"Winner","Loser")</f>
        <v>Loser</v>
      </c>
      <c r="J554" t="str">
        <f>IF($E554&gt;$H554,$C554,$F554)</f>
        <v>%%=Tournament.VisitTeamSeed</v>
      </c>
      <c r="K554" t="str">
        <f si="0" t="shared"/>
        <v>Lower</v>
      </c>
    </row>
    <row r="555" spans="1:11" x14ac:dyDescent="0.25">
      <c r="A555">
        <v>2005</v>
      </c>
      <c r="B555" t="s">
        <v>80</v>
      </c>
      <c r="C555">
        <v>5</v>
      </c>
      <c r="D555" t="s">
        <v>391</v>
      </c>
      <c r="E555">
        <v>89</v>
      </c>
      <c r="F555">
        <v>12</v>
      </c>
      <c r="G555" t="s">
        <v>200</v>
      </c>
      <c r="H555">
        <v>81</v>
      </c>
      <c r="I555" t="str">
        <f>IF($E555&gt;$H555,"Winner","Loser")</f>
        <v>Loser</v>
      </c>
      <c r="J555" t="str">
        <f>IF($E555&gt;$H555,$C555,$F555)</f>
        <v>%%=Tournament.VisitTeamSeed</v>
      </c>
      <c r="K555" t="str">
        <f si="0" t="shared"/>
        <v>Lower</v>
      </c>
    </row>
    <row r="556" spans="1:11" x14ac:dyDescent="0.25">
      <c r="A556">
        <v>2005</v>
      </c>
      <c r="B556" t="s">
        <v>80</v>
      </c>
      <c r="C556">
        <v>8</v>
      </c>
      <c r="D556" t="s">
        <v>67</v>
      </c>
      <c r="E556">
        <v>70</v>
      </c>
      <c r="F556">
        <v>9</v>
      </c>
      <c r="G556" t="s">
        <v>440</v>
      </c>
      <c r="H556">
        <v>93</v>
      </c>
      <c r="I556" t="str">
        <f>IF($E556&gt;$H556,"Winner","Loser")</f>
        <v>Loser</v>
      </c>
      <c r="J556" t="str">
        <f>IF($E556&gt;$H556,$C556,$F556)</f>
        <v>%%=Tournament.VisitTeamSeed</v>
      </c>
      <c r="K556" t="str">
        <f si="0" t="shared"/>
        <v>Lower</v>
      </c>
    </row>
    <row r="557" spans="1:11" x14ac:dyDescent="0.25">
      <c r="A557">
        <v>2005</v>
      </c>
      <c r="B557" t="s">
        <v>80</v>
      </c>
      <c r="C557">
        <v>1</v>
      </c>
      <c r="D557" t="s">
        <v>11</v>
      </c>
      <c r="E557">
        <v>57</v>
      </c>
      <c r="F557">
        <v>16</v>
      </c>
      <c r="G557" t="s">
        <v>459</v>
      </c>
      <c r="H557">
        <v>46</v>
      </c>
      <c r="I557" t="str">
        <f>IF($E557&gt;$H557,"Winner","Loser")</f>
        <v>Loser</v>
      </c>
      <c r="J557" t="str">
        <f>IF($E557&gt;$H557,$C557,$F557)</f>
        <v>%%=Tournament.VisitTeamSeed</v>
      </c>
      <c r="K557" t="str">
        <f si="0" t="shared"/>
        <v>Lower</v>
      </c>
    </row>
    <row r="558" spans="1:11" x14ac:dyDescent="0.25">
      <c r="A558">
        <v>2005</v>
      </c>
      <c r="B558" t="s">
        <v>80</v>
      </c>
      <c r="C558">
        <v>2</v>
      </c>
      <c r="D558" t="s">
        <v>71</v>
      </c>
      <c r="E558">
        <v>77</v>
      </c>
      <c r="F558">
        <v>15</v>
      </c>
      <c r="G558" t="s">
        <v>460</v>
      </c>
      <c r="H558">
        <v>71</v>
      </c>
      <c r="I558" t="str">
        <f>IF($E558&gt;$H558,"Winner","Loser")</f>
        <v>Loser</v>
      </c>
      <c r="J558" t="str">
        <f>IF($E558&gt;$H558,$C558,$F558)</f>
        <v>%%=Tournament.VisitTeamSeed</v>
      </c>
      <c r="K558" t="str">
        <f si="0" t="shared"/>
        <v>Lower</v>
      </c>
    </row>
    <row r="559" spans="1:11" x14ac:dyDescent="0.25">
      <c r="A559">
        <v>2005</v>
      </c>
      <c r="B559" t="s">
        <v>80</v>
      </c>
      <c r="C559">
        <v>7</v>
      </c>
      <c r="D559" t="s">
        <v>195</v>
      </c>
      <c r="E559">
        <v>63</v>
      </c>
      <c r="F559">
        <v>10</v>
      </c>
      <c r="G559" t="s">
        <v>404</v>
      </c>
      <c r="H559">
        <v>75</v>
      </c>
      <c r="I559" t="str">
        <f>IF($E559&gt;$H559,"Winner","Loser")</f>
        <v>Loser</v>
      </c>
      <c r="J559" t="str">
        <f>IF($E559&gt;$H559,$C559,$F559)</f>
        <v>%%=Tournament.VisitTeamSeed</v>
      </c>
      <c r="K559" t="str">
        <f si="0" t="shared"/>
        <v>Lower</v>
      </c>
    </row>
    <row r="560" spans="1:11" x14ac:dyDescent="0.25">
      <c r="A560">
        <v>2005</v>
      </c>
      <c r="B560" t="s">
        <v>80</v>
      </c>
      <c r="C560">
        <v>3</v>
      </c>
      <c r="D560" t="s">
        <v>0</v>
      </c>
      <c r="E560">
        <v>63</v>
      </c>
      <c r="F560">
        <v>14</v>
      </c>
      <c r="G560" t="s">
        <v>172</v>
      </c>
      <c r="H560">
        <v>64</v>
      </c>
      <c r="I560" t="str">
        <f>IF($E560&gt;$H560,"Winner","Loser")</f>
        <v>Loser</v>
      </c>
      <c r="J560" t="str">
        <f>IF($E560&gt;$H560,$C560,$F560)</f>
        <v>%%=Tournament.VisitTeamSeed</v>
      </c>
      <c r="K560" t="str">
        <f si="0" t="shared"/>
        <v>Lower</v>
      </c>
    </row>
    <row r="561" spans="1:11" x14ac:dyDescent="0.25">
      <c r="A561">
        <v>2005</v>
      </c>
      <c r="B561" t="s">
        <v>80</v>
      </c>
      <c r="C561">
        <v>4</v>
      </c>
      <c r="D561" t="s">
        <v>3</v>
      </c>
      <c r="E561">
        <v>57</v>
      </c>
      <c r="F561">
        <v>13</v>
      </c>
      <c r="G561" t="s">
        <v>100</v>
      </c>
      <c r="H561">
        <v>60</v>
      </c>
      <c r="I561" t="str">
        <f>IF($E561&gt;$H561,"Winner","Loser")</f>
        <v>Loser</v>
      </c>
      <c r="J561" t="str">
        <f>IF($E561&gt;$H561,$C561,$F561)</f>
        <v>%%=Tournament.VisitTeamSeed</v>
      </c>
      <c r="K561" t="str">
        <f si="0" t="shared"/>
        <v>Lower</v>
      </c>
    </row>
    <row r="562" spans="1:11" x14ac:dyDescent="0.25">
      <c r="A562">
        <v>2005</v>
      </c>
      <c r="B562" t="s">
        <v>80</v>
      </c>
      <c r="C562">
        <v>1</v>
      </c>
      <c r="D562" t="s">
        <v>369</v>
      </c>
      <c r="E562">
        <v>96</v>
      </c>
      <c r="F562">
        <v>16</v>
      </c>
      <c r="G562" t="s">
        <v>208</v>
      </c>
      <c r="H562">
        <v>68</v>
      </c>
      <c r="I562" t="str">
        <f>IF($E562&gt;$H562,"Winner","Loser")</f>
        <v>Loser</v>
      </c>
      <c r="J562" t="str">
        <f>IF($E562&gt;$H562,$C562,$F562)</f>
        <v>%%=Tournament.VisitTeamSeed</v>
      </c>
      <c r="K562" t="str">
        <f si="0" t="shared"/>
        <v>Lower</v>
      </c>
    </row>
    <row r="563" spans="1:11" x14ac:dyDescent="0.25">
      <c r="A563">
        <v>2005</v>
      </c>
      <c r="B563" t="s">
        <v>80</v>
      </c>
      <c r="C563">
        <v>2</v>
      </c>
      <c r="D563" t="s">
        <v>139</v>
      </c>
      <c r="E563">
        <v>70</v>
      </c>
      <c r="F563">
        <v>15</v>
      </c>
      <c r="G563" t="s">
        <v>287</v>
      </c>
      <c r="H563">
        <v>54</v>
      </c>
      <c r="I563" t="str">
        <f>IF($E563&gt;$H563,"Winner","Loser")</f>
        <v>Loser</v>
      </c>
      <c r="J563" t="str">
        <f>IF($E563&gt;$H563,$C563,$F563)</f>
        <v>%%=Tournament.VisitTeamSeed</v>
      </c>
      <c r="K563" t="str">
        <f si="0" t="shared"/>
        <v>Lower</v>
      </c>
    </row>
    <row r="564" spans="1:11" x14ac:dyDescent="0.25">
      <c r="A564">
        <v>2005</v>
      </c>
      <c r="B564" t="s">
        <v>80</v>
      </c>
      <c r="C564">
        <v>4</v>
      </c>
      <c r="D564" t="s">
        <v>1</v>
      </c>
      <c r="E564">
        <v>68</v>
      </c>
      <c r="F564">
        <v>13</v>
      </c>
      <c r="G564" t="s">
        <v>461</v>
      </c>
      <c r="H564">
        <v>62</v>
      </c>
      <c r="I564" t="str">
        <f>IF($E564&gt;$H564,"Winner","Loser")</f>
        <v>Loser</v>
      </c>
      <c r="J564" t="str">
        <f>IF($E564&gt;$H564,$C564,$F564)</f>
        <v>%%=Tournament.VisitTeamSeed</v>
      </c>
      <c r="K564" t="str">
        <f si="0" t="shared"/>
        <v>Lower</v>
      </c>
    </row>
    <row r="565" spans="1:11" x14ac:dyDescent="0.25">
      <c r="A565">
        <v>2005</v>
      </c>
      <c r="B565" t="s">
        <v>80</v>
      </c>
      <c r="C565">
        <v>6</v>
      </c>
      <c r="D565" t="s">
        <v>4</v>
      </c>
      <c r="E565">
        <v>57</v>
      </c>
      <c r="F565">
        <v>11</v>
      </c>
      <c r="G565" t="s">
        <v>122</v>
      </c>
      <c r="H565">
        <v>52</v>
      </c>
      <c r="I565" t="str">
        <f>IF($E565&gt;$H565,"Winner","Loser")</f>
        <v>Loser</v>
      </c>
      <c r="J565" t="str">
        <f>IF($E565&gt;$H565,$C565,$F565)</f>
        <v>%%=Tournament.VisitTeamSeed</v>
      </c>
      <c r="K565" t="str">
        <f si="0" t="shared"/>
        <v>Lower</v>
      </c>
    </row>
    <row r="566" spans="1:11" x14ac:dyDescent="0.25">
      <c r="A566">
        <v>2005</v>
      </c>
      <c r="B566" t="s">
        <v>80</v>
      </c>
      <c r="C566">
        <v>5</v>
      </c>
      <c r="D566" t="s">
        <v>136</v>
      </c>
      <c r="E566">
        <v>80</v>
      </c>
      <c r="F566">
        <v>12</v>
      </c>
      <c r="G566" t="s">
        <v>375</v>
      </c>
      <c r="H566">
        <v>68</v>
      </c>
      <c r="I566" t="str">
        <f>IF($E566&gt;$H566,"Winner","Loser")</f>
        <v>Loser</v>
      </c>
      <c r="J566" t="str">
        <f>IF($E566&gt;$H566,$C566,$F566)</f>
        <v>%%=Tournament.VisitTeamSeed</v>
      </c>
      <c r="K566" t="str">
        <f si="0" t="shared"/>
        <v>Lower</v>
      </c>
    </row>
    <row r="567" spans="1:11" x14ac:dyDescent="0.25">
      <c r="A567">
        <v>2005</v>
      </c>
      <c r="B567" t="s">
        <v>80</v>
      </c>
      <c r="C567">
        <v>4</v>
      </c>
      <c r="D567" t="s">
        <v>2</v>
      </c>
      <c r="E567">
        <v>67</v>
      </c>
      <c r="F567">
        <v>13</v>
      </c>
      <c r="G567" t="s">
        <v>142</v>
      </c>
      <c r="H567">
        <v>62</v>
      </c>
      <c r="I567" t="str">
        <f>IF($E567&gt;$H567,"Winner","Loser")</f>
        <v>Loser</v>
      </c>
      <c r="J567" t="str">
        <f>IF($E567&gt;$H567,$C567,$F567)</f>
        <v>%%=Tournament.VisitTeamSeed</v>
      </c>
      <c r="K567" t="str">
        <f si="0" t="shared"/>
        <v>Lower</v>
      </c>
    </row>
    <row r="568" spans="1:11" x14ac:dyDescent="0.25">
      <c r="A568">
        <v>2005</v>
      </c>
      <c r="B568" t="s">
        <v>80</v>
      </c>
      <c r="C568">
        <v>5</v>
      </c>
      <c r="D568" t="s">
        <v>17</v>
      </c>
      <c r="E568">
        <v>55</v>
      </c>
      <c r="F568">
        <v>12</v>
      </c>
      <c r="G568" t="s">
        <v>9</v>
      </c>
      <c r="H568">
        <v>47</v>
      </c>
      <c r="I568" t="str">
        <f>IF($E568&gt;$H568,"Winner","Loser")</f>
        <v>Loser</v>
      </c>
      <c r="J568" t="str">
        <f>IF($E568&gt;$H568,$C568,$F568)</f>
        <v>%%=Tournament.VisitTeamSeed</v>
      </c>
      <c r="K568" t="str">
        <f si="0" t="shared"/>
        <v>Lower</v>
      </c>
    </row>
    <row r="569" spans="1:11" x14ac:dyDescent="0.25">
      <c r="A569">
        <v>2005</v>
      </c>
      <c r="B569" t="s">
        <v>80</v>
      </c>
      <c r="C569">
        <v>2</v>
      </c>
      <c r="D569" t="s">
        <v>398</v>
      </c>
      <c r="E569">
        <v>63</v>
      </c>
      <c r="F569">
        <v>15</v>
      </c>
      <c r="G569" t="s">
        <v>322</v>
      </c>
      <c r="H569">
        <v>50</v>
      </c>
      <c r="I569" t="str">
        <f>IF($E569&gt;$H569,"Winner","Loser")</f>
        <v>Loser</v>
      </c>
      <c r="J569" t="str">
        <f>IF($E569&gt;$H569,$C569,$F569)</f>
        <v>%%=Tournament.VisitTeamSeed</v>
      </c>
      <c r="K569" t="str">
        <f si="0" t="shared"/>
        <v>Lower</v>
      </c>
    </row>
    <row r="570" spans="1:11" x14ac:dyDescent="0.25">
      <c r="A570">
        <v>2005</v>
      </c>
      <c r="B570" t="s">
        <v>80</v>
      </c>
      <c r="C570">
        <v>8</v>
      </c>
      <c r="D570" t="s">
        <v>93</v>
      </c>
      <c r="E570">
        <v>53</v>
      </c>
      <c r="F570">
        <v>9</v>
      </c>
      <c r="G570" t="s">
        <v>397</v>
      </c>
      <c r="H570">
        <v>64</v>
      </c>
      <c r="I570" t="str">
        <f>IF($E570&gt;$H570,"Winner","Loser")</f>
        <v>Loser</v>
      </c>
      <c r="J570" t="str">
        <f>IF($E570&gt;$H570,$C570,$F570)</f>
        <v>%%=Tournament.VisitTeamSeed</v>
      </c>
      <c r="K570" t="str">
        <f si="0" t="shared"/>
        <v>Lower</v>
      </c>
    </row>
    <row r="571" spans="1:11" x14ac:dyDescent="0.25">
      <c r="A571">
        <v>2005</v>
      </c>
      <c r="B571" t="s">
        <v>80</v>
      </c>
      <c r="C571">
        <v>8</v>
      </c>
      <c r="D571" t="s">
        <v>180</v>
      </c>
      <c r="E571">
        <v>79</v>
      </c>
      <c r="F571">
        <v>9</v>
      </c>
      <c r="G571" t="s">
        <v>16</v>
      </c>
      <c r="H571">
        <v>71</v>
      </c>
      <c r="I571" t="str">
        <f>IF($E571&gt;$H571,"Winner","Loser")</f>
        <v>Loser</v>
      </c>
      <c r="J571" t="str">
        <f>IF($E571&gt;$H571,$C571,$F571)</f>
        <v>%%=Tournament.VisitTeamSeed</v>
      </c>
      <c r="K571" t="str">
        <f si="0" t="shared"/>
        <v>Lower</v>
      </c>
    </row>
    <row r="572" spans="1:11" x14ac:dyDescent="0.25">
      <c r="A572">
        <v>2005</v>
      </c>
      <c r="B572" t="s">
        <v>80</v>
      </c>
      <c r="C572">
        <v>8</v>
      </c>
      <c r="D572" t="s">
        <v>57</v>
      </c>
      <c r="E572">
        <v>57</v>
      </c>
      <c r="F572">
        <v>9</v>
      </c>
      <c r="G572" t="s">
        <v>168</v>
      </c>
      <c r="H572">
        <v>61</v>
      </c>
      <c r="I572" t="str">
        <f>IF($E572&gt;$H572,"Winner","Loser")</f>
        <v>Loser</v>
      </c>
      <c r="J572" t="str">
        <f>IF($E572&gt;$H572,$C572,$F572)</f>
        <v>%%=Tournament.VisitTeamSeed</v>
      </c>
      <c r="K572" t="str">
        <f si="0" t="shared"/>
        <v>Lower</v>
      </c>
    </row>
    <row r="573" spans="1:11" x14ac:dyDescent="0.25">
      <c r="A573">
        <v>2005</v>
      </c>
      <c r="B573" t="s">
        <v>80</v>
      </c>
      <c r="C573">
        <v>6</v>
      </c>
      <c r="D573" t="s">
        <v>88</v>
      </c>
      <c r="E573">
        <v>60</v>
      </c>
      <c r="F573">
        <v>11</v>
      </c>
      <c r="G573" t="s">
        <v>119</v>
      </c>
      <c r="H573">
        <v>54</v>
      </c>
      <c r="I573" t="str">
        <f>IF($E573&gt;$H573,"Winner","Loser")</f>
        <v>Loser</v>
      </c>
      <c r="J573" t="str">
        <f>IF($E573&gt;$H573,$C573,$F573)</f>
        <v>%%=Tournament.VisitTeamSeed</v>
      </c>
      <c r="K573" t="str">
        <f si="0" t="shared"/>
        <v>Lower</v>
      </c>
    </row>
    <row r="574" spans="1:11" x14ac:dyDescent="0.25">
      <c r="A574">
        <v>2005</v>
      </c>
      <c r="B574" t="s">
        <v>80</v>
      </c>
      <c r="C574">
        <v>1</v>
      </c>
      <c r="D574" t="s">
        <v>92</v>
      </c>
      <c r="E574">
        <v>67</v>
      </c>
      <c r="F574">
        <v>16</v>
      </c>
      <c r="G574" t="s">
        <v>297</v>
      </c>
      <c r="H574">
        <v>55</v>
      </c>
      <c r="I574" t="str">
        <f>IF($E574&gt;$H574,"Winner","Loser")</f>
        <v>Loser</v>
      </c>
      <c r="J574" t="str">
        <f>IF($E574&gt;$H574,$C574,$F574)</f>
        <v>%%=Tournament.VisitTeamSeed</v>
      </c>
      <c r="K574" t="str">
        <f si="0" t="shared"/>
        <v>Lower</v>
      </c>
    </row>
    <row r="575" spans="1:11" x14ac:dyDescent="0.25">
      <c r="A575">
        <v>2005</v>
      </c>
      <c r="B575" t="s">
        <v>80</v>
      </c>
      <c r="C575">
        <v>6</v>
      </c>
      <c r="D575" t="s">
        <v>112</v>
      </c>
      <c r="E575">
        <v>78</v>
      </c>
      <c r="F575">
        <v>11</v>
      </c>
      <c r="G575" t="s">
        <v>15</v>
      </c>
      <c r="H575">
        <v>66</v>
      </c>
      <c r="I575" t="str">
        <f>IF($E575&gt;$H575,"Winner","Loser")</f>
        <v>Loser</v>
      </c>
      <c r="J575" t="str">
        <f>IF($E575&gt;$H575,$C575,$F575)</f>
        <v>%%=Tournament.VisitTeamSeed</v>
      </c>
      <c r="K575" t="str">
        <f si="0" t="shared"/>
        <v>Lower</v>
      </c>
    </row>
    <row r="576" spans="1:11" x14ac:dyDescent="0.25">
      <c r="A576">
        <v>2005</v>
      </c>
      <c r="B576" t="s">
        <v>80</v>
      </c>
      <c r="C576">
        <v>4</v>
      </c>
      <c r="D576" t="s">
        <v>163</v>
      </c>
      <c r="E576">
        <v>85</v>
      </c>
      <c r="F576">
        <v>13</v>
      </c>
      <c r="G576" t="s">
        <v>284</v>
      </c>
      <c r="H576">
        <v>65</v>
      </c>
      <c r="I576" t="str">
        <f>IF($E576&gt;$H576,"Winner","Loser")</f>
        <v>Loser</v>
      </c>
      <c r="J576" t="str">
        <f>IF($E576&gt;$H576,$C576,$F576)</f>
        <v>%%=Tournament.VisitTeamSeed</v>
      </c>
      <c r="K576" t="str">
        <f si="0" t="shared"/>
        <v>Lower</v>
      </c>
    </row>
    <row r="577" spans="1:11" x14ac:dyDescent="0.25">
      <c r="A577">
        <v>2005</v>
      </c>
      <c r="B577" t="s">
        <v>80</v>
      </c>
      <c r="C577">
        <v>3</v>
      </c>
      <c r="D577" t="s">
        <v>7</v>
      </c>
      <c r="E577">
        <v>74</v>
      </c>
      <c r="F577">
        <v>14</v>
      </c>
      <c r="G577" t="s">
        <v>249</v>
      </c>
      <c r="H577">
        <v>64</v>
      </c>
      <c r="I577" t="str">
        <f>IF($E577&gt;$H577,"Winner","Loser")</f>
        <v>Loser</v>
      </c>
      <c r="J577" t="str">
        <f>IF($E577&gt;$H577,$C577,$F577)</f>
        <v>%%=Tournament.VisitTeamSeed</v>
      </c>
      <c r="K577" t="str">
        <f si="0" t="shared"/>
        <v>Lower</v>
      </c>
    </row>
    <row r="578" spans="1:11" x14ac:dyDescent="0.25">
      <c r="A578">
        <v>2005</v>
      </c>
      <c r="B578" t="s">
        <v>80</v>
      </c>
      <c r="C578">
        <v>7</v>
      </c>
      <c r="D578" t="s">
        <v>98</v>
      </c>
      <c r="E578">
        <v>63</v>
      </c>
      <c r="F578">
        <v>10</v>
      </c>
      <c r="G578" t="s">
        <v>6</v>
      </c>
      <c r="H578">
        <v>61</v>
      </c>
      <c r="I578" t="str">
        <f>IF($E578&gt;$H578,"Winner","Loser")</f>
        <v>Loser</v>
      </c>
      <c r="J578" t="str">
        <f>IF($E578&gt;$H578,$C578,$F578)</f>
        <v>%%=Tournament.VisitTeamSeed</v>
      </c>
      <c r="K578" t="str">
        <f si="0" t="shared"/>
        <v>Lower</v>
      </c>
    </row>
    <row r="579" spans="1:11" x14ac:dyDescent="0.25">
      <c r="A579">
        <v>2005</v>
      </c>
      <c r="B579" t="s">
        <v>80</v>
      </c>
      <c r="C579">
        <v>5</v>
      </c>
      <c r="D579" t="s">
        <v>125</v>
      </c>
      <c r="E579">
        <v>73</v>
      </c>
      <c r="F579">
        <v>12</v>
      </c>
      <c r="G579" t="s">
        <v>457</v>
      </c>
      <c r="H579">
        <v>83</v>
      </c>
      <c r="I579" t="str">
        <f>IF($E579&gt;$H579,"Winner","Loser")</f>
        <v>Loser</v>
      </c>
      <c r="J579" t="str">
        <f>IF($E579&gt;$H579,$C579,$F579)</f>
        <v>%%=Tournament.VisitTeamSeed</v>
      </c>
      <c r="K579" t="str">
        <f si="0" t="shared"/>
        <v>Lower</v>
      </c>
    </row>
    <row r="580" spans="1:11" x14ac:dyDescent="0.25">
      <c r="A580">
        <v>2005</v>
      </c>
      <c r="B580" t="s">
        <v>80</v>
      </c>
      <c r="C580">
        <v>1</v>
      </c>
      <c r="D580" t="s">
        <v>123</v>
      </c>
      <c r="E580">
        <v>88</v>
      </c>
      <c r="F580">
        <v>16</v>
      </c>
      <c r="G580" t="s">
        <v>227</v>
      </c>
      <c r="H580">
        <v>77</v>
      </c>
      <c r="I580" t="str">
        <f>IF($E580&gt;$H580,"Winner","Loser")</f>
        <v>Loser</v>
      </c>
      <c r="J580" t="str">
        <f>IF($E580&gt;$H580,$C580,$F580)</f>
        <v>%%=Tournament.VisitTeamSeed</v>
      </c>
      <c r="K580" t="str">
        <f si="0" t="shared"/>
        <v>Lower</v>
      </c>
    </row>
    <row r="581" spans="1:11" x14ac:dyDescent="0.25">
      <c r="A581">
        <v>2005</v>
      </c>
      <c r="B581" t="s">
        <v>80</v>
      </c>
      <c r="C581">
        <v>2</v>
      </c>
      <c r="D581" t="s">
        <v>53</v>
      </c>
      <c r="E581">
        <v>72</v>
      </c>
      <c r="F581">
        <v>15</v>
      </c>
      <c r="G581" t="s">
        <v>383</v>
      </c>
      <c r="H581">
        <v>64</v>
      </c>
      <c r="I581" t="str">
        <f>IF($E581&gt;$H581,"Winner","Loser")</f>
        <v>Loser</v>
      </c>
      <c r="J581" t="str">
        <f>IF($E581&gt;$H581,$C581,$F581)</f>
        <v>%%=Tournament.VisitTeamSeed</v>
      </c>
      <c r="K581" t="str">
        <f si="0" t="shared"/>
        <v>Lower</v>
      </c>
    </row>
    <row r="582" spans="1:11" x14ac:dyDescent="0.25">
      <c r="A582">
        <v>2005</v>
      </c>
      <c r="B582" t="s">
        <v>80</v>
      </c>
      <c r="C582">
        <v>6</v>
      </c>
      <c r="D582" t="s">
        <v>99</v>
      </c>
      <c r="E582">
        <v>68</v>
      </c>
      <c r="F582">
        <v>11</v>
      </c>
      <c r="G582" t="s">
        <v>428</v>
      </c>
      <c r="H582">
        <v>82</v>
      </c>
      <c r="I582" t="str">
        <f>IF($E582&gt;$H582,"Winner","Loser")</f>
        <v>Loser</v>
      </c>
      <c r="J582" t="str">
        <f>IF($E582&gt;$H582,$C582,$F582)</f>
        <v>%%=Tournament.VisitTeamSeed</v>
      </c>
      <c r="K582" t="str">
        <f si="0" t="shared"/>
        <v>Lower</v>
      </c>
    </row>
    <row r="583" spans="1:11" x14ac:dyDescent="0.25">
      <c r="A583">
        <v>2005</v>
      </c>
      <c r="B583" t="s">
        <v>80</v>
      </c>
      <c r="C583">
        <v>3</v>
      </c>
      <c r="D583" t="s">
        <v>14</v>
      </c>
      <c r="E583">
        <v>66</v>
      </c>
      <c r="F583">
        <v>14</v>
      </c>
      <c r="G583" t="s">
        <v>424</v>
      </c>
      <c r="H583">
        <v>53</v>
      </c>
      <c r="I583" t="str">
        <f>IF($E583&gt;$H583,"Winner","Loser")</f>
        <v>Loser</v>
      </c>
      <c r="J583" t="str">
        <f>IF($E583&gt;$H583,$C583,$F583)</f>
        <v>%%=Tournament.VisitTeamSeed</v>
      </c>
      <c r="K583" t="str">
        <f si="0" t="shared"/>
        <v>Lower</v>
      </c>
    </row>
    <row r="584" spans="1:11" x14ac:dyDescent="0.25">
      <c r="A584">
        <v>2005</v>
      </c>
      <c r="B584" t="s">
        <v>80</v>
      </c>
      <c r="C584">
        <v>7</v>
      </c>
      <c r="D584" t="s">
        <v>5</v>
      </c>
      <c r="E584">
        <v>76</v>
      </c>
      <c r="F584">
        <v>10</v>
      </c>
      <c r="G584" t="s">
        <v>370</v>
      </c>
      <c r="H584">
        <v>64</v>
      </c>
      <c r="I584" t="str">
        <f>IF($E584&gt;$H584,"Winner","Loser")</f>
        <v>Loser</v>
      </c>
      <c r="J584" t="str">
        <f>IF($E584&gt;$H584,$C584,$F584)</f>
        <v>%%=Tournament.VisitTeamSeed</v>
      </c>
      <c r="K584" t="str">
        <f si="0" t="shared"/>
        <v>Lower</v>
      </c>
    </row>
    <row r="585" spans="1:11" x14ac:dyDescent="0.25">
      <c r="A585">
        <v>2005</v>
      </c>
      <c r="B585" t="s">
        <v>80</v>
      </c>
      <c r="C585">
        <v>3</v>
      </c>
      <c r="D585" t="s">
        <v>18</v>
      </c>
      <c r="E585">
        <v>84</v>
      </c>
      <c r="F585">
        <v>14</v>
      </c>
      <c r="G585" t="s">
        <v>290</v>
      </c>
      <c r="H585">
        <v>67</v>
      </c>
      <c r="I585" t="str">
        <f>IF($E585&gt;$H585,"Winner","Loser")</f>
        <v>Loser</v>
      </c>
      <c r="J585" t="str">
        <f>IF($E585&gt;$H585,$C585,$F585)</f>
        <v>%%=Tournament.VisitTeamSeed</v>
      </c>
      <c r="K585" t="str">
        <f si="0" t="shared"/>
        <v>Lower</v>
      </c>
    </row>
    <row r="586" spans="1:11" x14ac:dyDescent="0.25">
      <c r="A586">
        <v>2005</v>
      </c>
      <c r="B586" t="s">
        <v>81</v>
      </c>
      <c r="C586">
        <v>16</v>
      </c>
      <c r="D586" t="s">
        <v>208</v>
      </c>
      <c r="E586">
        <v>79</v>
      </c>
      <c r="F586">
        <v>16</v>
      </c>
      <c r="G586" t="s">
        <v>312</v>
      </c>
      <c r="H586">
        <v>69</v>
      </c>
      <c r="I586" t="str">
        <f>IF($E586&gt;$H586,"Winner","Loser")</f>
        <v>Loser</v>
      </c>
      <c r="J586" t="str">
        <f>IF($E586&gt;$H586,$C586,$F586)</f>
        <v>%%=Tournament.VisitTeamSeed</v>
      </c>
      <c r="K586" t="str">
        <f si="0" t="shared"/>
        <v>Lower</v>
      </c>
    </row>
    <row r="587" spans="1:11" x14ac:dyDescent="0.25">
      <c r="A587">
        <v>2004</v>
      </c>
      <c r="B587" t="s">
        <v>74</v>
      </c>
      <c r="C587">
        <v>3</v>
      </c>
      <c r="D587" t="s">
        <v>136</v>
      </c>
      <c r="E587">
        <v>73</v>
      </c>
      <c r="F587">
        <v>2</v>
      </c>
      <c r="G587" t="s">
        <v>71</v>
      </c>
      <c r="H587">
        <v>82</v>
      </c>
      <c r="I587" t="str">
        <f>IF($E587&gt;$H587,"Winner","Loser")</f>
        <v>Loser</v>
      </c>
      <c r="J587" t="str">
        <f>IF($E587&gt;$H587,$C587,$F587)</f>
        <v>%%=Tournament.VisitTeamSeed</v>
      </c>
      <c r="K587" t="str">
        <f si="0" t="shared"/>
        <v>Lower</v>
      </c>
    </row>
    <row r="588" spans="1:11" x14ac:dyDescent="0.25">
      <c r="A588">
        <v>2004</v>
      </c>
      <c r="B588" t="s">
        <v>76</v>
      </c>
      <c r="C588">
        <v>3</v>
      </c>
      <c r="D588" t="s">
        <v>136</v>
      </c>
      <c r="E588">
        <v>67</v>
      </c>
      <c r="F588">
        <v>2</v>
      </c>
      <c r="G588" t="s">
        <v>398</v>
      </c>
      <c r="H588">
        <v>65</v>
      </c>
      <c r="I588" t="str">
        <f>IF($E588&gt;$H588,"Winner","Loser")</f>
        <v>Loser</v>
      </c>
      <c r="J588" t="str">
        <f>IF($E588&gt;$H588,$C588,$F588)</f>
        <v>%%=Tournament.VisitTeamSeed</v>
      </c>
      <c r="K588" t="str">
        <f si="0" t="shared"/>
        <v>Lower</v>
      </c>
    </row>
    <row r="589" spans="1:11" x14ac:dyDescent="0.25">
      <c r="A589">
        <v>2004</v>
      </c>
      <c r="B589" t="s">
        <v>76</v>
      </c>
      <c r="C589">
        <v>1</v>
      </c>
      <c r="D589" t="s">
        <v>11</v>
      </c>
      <c r="E589">
        <v>78</v>
      </c>
      <c r="F589">
        <v>2</v>
      </c>
      <c r="G589" t="s">
        <v>71</v>
      </c>
      <c r="H589">
        <v>79</v>
      </c>
      <c r="I589" t="str">
        <f>IF($E589&gt;$H589,"Winner","Loser")</f>
        <v>Loser</v>
      </c>
      <c r="J589" t="str">
        <f>IF($E589&gt;$H589,$C589,$F589)</f>
        <v>%%=Tournament.VisitTeamSeed</v>
      </c>
      <c r="K589" t="str">
        <f si="0" t="shared"/>
        <v>Lower</v>
      </c>
    </row>
    <row r="590" spans="1:11" x14ac:dyDescent="0.25">
      <c r="A590">
        <v>2004</v>
      </c>
      <c r="B590" t="s">
        <v>77</v>
      </c>
      <c r="C590">
        <v>1</v>
      </c>
      <c r="D590" t="s">
        <v>11</v>
      </c>
      <c r="E590">
        <v>66</v>
      </c>
      <c r="F590">
        <v>7</v>
      </c>
      <c r="G590" t="s">
        <v>374</v>
      </c>
      <c r="H590">
        <v>63</v>
      </c>
      <c r="I590" t="str">
        <f>IF($E590&gt;$H590,"Winner","Loser")</f>
        <v>Loser</v>
      </c>
      <c r="J590" t="str">
        <f>IF($E590&gt;$H590,$C590,$F590)</f>
        <v>%%=Tournament.VisitTeamSeed</v>
      </c>
      <c r="K590" t="str">
        <f si="0" t="shared"/>
        <v>Lower</v>
      </c>
    </row>
    <row r="591" spans="1:11" x14ac:dyDescent="0.25">
      <c r="A591">
        <v>2004</v>
      </c>
      <c r="B591" t="s">
        <v>77</v>
      </c>
      <c r="C591">
        <v>4</v>
      </c>
      <c r="D591" t="s">
        <v>0</v>
      </c>
      <c r="E591">
        <v>71</v>
      </c>
      <c r="F591">
        <v>3</v>
      </c>
      <c r="G591" t="s">
        <v>136</v>
      </c>
      <c r="H591">
        <v>79</v>
      </c>
      <c r="I591" t="str">
        <f>IF($E591&gt;$H591,"Winner","Loser")</f>
        <v>Loser</v>
      </c>
      <c r="J591" t="str">
        <f>IF($E591&gt;$H591,$C591,$F591)</f>
        <v>%%=Tournament.VisitTeamSeed</v>
      </c>
      <c r="K591" t="str">
        <f si="0" t="shared"/>
        <v>Lower</v>
      </c>
    </row>
    <row r="592" spans="1:11" x14ac:dyDescent="0.25">
      <c r="A592">
        <v>2004</v>
      </c>
      <c r="B592" t="s">
        <v>77</v>
      </c>
      <c r="C592">
        <v>8</v>
      </c>
      <c r="D592" t="s">
        <v>125</v>
      </c>
      <c r="E592">
        <v>71</v>
      </c>
      <c r="F592">
        <v>2</v>
      </c>
      <c r="G592" t="s">
        <v>71</v>
      </c>
      <c r="H592">
        <v>87</v>
      </c>
      <c r="I592" t="str">
        <f>IF($E592&gt;$H592,"Winner","Loser")</f>
        <v>Loser</v>
      </c>
      <c r="J592" t="str">
        <f>IF($E592&gt;$H592,$C592,$F592)</f>
        <v>%%=Tournament.VisitTeamSeed</v>
      </c>
      <c r="K592" t="str">
        <f si="0" t="shared"/>
        <v>Lower</v>
      </c>
    </row>
    <row r="593" spans="1:11" x14ac:dyDescent="0.25">
      <c r="A593">
        <v>2004</v>
      </c>
      <c r="B593" t="s">
        <v>77</v>
      </c>
      <c r="C593">
        <v>1</v>
      </c>
      <c r="D593" t="s">
        <v>445</v>
      </c>
      <c r="E593">
        <v>62</v>
      </c>
      <c r="F593">
        <v>2</v>
      </c>
      <c r="G593" t="s">
        <v>398</v>
      </c>
      <c r="H593">
        <v>64</v>
      </c>
      <c r="I593" t="str">
        <f>IF($E593&gt;$H593,"Winner","Loser")</f>
        <v>Loser</v>
      </c>
      <c r="J593" t="str">
        <f>IF($E593&gt;$H593,$C593,$F593)</f>
        <v>%%=Tournament.VisitTeamSeed</v>
      </c>
      <c r="K593" t="str">
        <f si="0" t="shared"/>
        <v>Lower</v>
      </c>
    </row>
    <row r="594" spans="1:11" x14ac:dyDescent="0.25">
      <c r="A594">
        <v>2004</v>
      </c>
      <c r="B594" t="s">
        <v>78</v>
      </c>
      <c r="C594">
        <v>9</v>
      </c>
      <c r="D594" t="s">
        <v>428</v>
      </c>
      <c r="E594">
        <v>74</v>
      </c>
      <c r="F594">
        <v>4</v>
      </c>
      <c r="G594" t="s">
        <v>0</v>
      </c>
      <c r="H594">
        <v>100</v>
      </c>
      <c r="I594" t="str">
        <f>IF($E594&gt;$H594,"Winner","Loser")</f>
        <v>Loser</v>
      </c>
      <c r="J594" t="str">
        <f>IF($E594&gt;$H594,$C594,$F594)</f>
        <v>%%=Tournament.VisitTeamSeed</v>
      </c>
      <c r="K594" t="str">
        <f si="0" t="shared"/>
        <v>Lower</v>
      </c>
    </row>
    <row r="595" spans="1:11" x14ac:dyDescent="0.25">
      <c r="A595">
        <v>2004</v>
      </c>
      <c r="B595" t="s">
        <v>78</v>
      </c>
      <c r="C595">
        <v>3</v>
      </c>
      <c r="D595" t="s">
        <v>57</v>
      </c>
      <c r="E595">
        <v>71</v>
      </c>
      <c r="F595">
        <v>7</v>
      </c>
      <c r="G595" t="s">
        <v>374</v>
      </c>
      <c r="H595">
        <v>79</v>
      </c>
      <c r="I595" t="str">
        <f>IF($E595&gt;$H595,"Winner","Loser")</f>
        <v>Loser</v>
      </c>
      <c r="J595" t="str">
        <f>IF($E595&gt;$H595,$C595,$F595)</f>
        <v>%%=Tournament.VisitTeamSeed</v>
      </c>
      <c r="K595" t="str">
        <f si="0" t="shared"/>
        <v>Lower</v>
      </c>
    </row>
    <row r="596" spans="1:11" x14ac:dyDescent="0.25">
      <c r="A596">
        <v>2004</v>
      </c>
      <c r="B596" t="s">
        <v>78</v>
      </c>
      <c r="C596">
        <v>1</v>
      </c>
      <c r="D596" t="s">
        <v>11</v>
      </c>
      <c r="E596">
        <v>72</v>
      </c>
      <c r="F596">
        <v>5</v>
      </c>
      <c r="G596" t="s">
        <v>92</v>
      </c>
      <c r="H596">
        <v>62</v>
      </c>
      <c r="I596" t="str">
        <f>IF($E596&gt;$H596,"Winner","Loser")</f>
        <v>Loser</v>
      </c>
      <c r="J596" t="str">
        <f>IF($E596&gt;$H596,$C596,$F596)</f>
        <v>%%=Tournament.VisitTeamSeed</v>
      </c>
      <c r="K596" t="str">
        <f si="0" t="shared"/>
        <v>Lower</v>
      </c>
    </row>
    <row r="597" spans="1:11" x14ac:dyDescent="0.25">
      <c r="A597">
        <v>2004</v>
      </c>
      <c r="B597" t="s">
        <v>78</v>
      </c>
      <c r="C597">
        <v>3</v>
      </c>
      <c r="D597" t="s">
        <v>136</v>
      </c>
      <c r="E597">
        <v>72</v>
      </c>
      <c r="F597">
        <v>10</v>
      </c>
      <c r="G597" t="s">
        <v>168</v>
      </c>
      <c r="H597">
        <v>67</v>
      </c>
      <c r="I597" t="str">
        <f>IF($E597&gt;$H597,"Winner","Loser")</f>
        <v>Loser</v>
      </c>
      <c r="J597" t="str">
        <f>IF($E597&gt;$H597,$C597,$F597)</f>
        <v>%%=Tournament.VisitTeamSeed</v>
      </c>
      <c r="K597" t="str">
        <f si="0" t="shared"/>
        <v>Lower</v>
      </c>
    </row>
    <row r="598" spans="1:11" x14ac:dyDescent="0.25">
      <c r="A598">
        <v>2004</v>
      </c>
      <c r="B598" t="s">
        <v>78</v>
      </c>
      <c r="C598">
        <v>6</v>
      </c>
      <c r="D598" t="s">
        <v>143</v>
      </c>
      <c r="E598">
        <v>53</v>
      </c>
      <c r="F598">
        <v>2</v>
      </c>
      <c r="G598" t="s">
        <v>71</v>
      </c>
      <c r="H598">
        <v>73</v>
      </c>
      <c r="I598" t="str">
        <f>IF($E598&gt;$H598,"Winner","Loser")</f>
        <v>Loser</v>
      </c>
      <c r="J598" t="str">
        <f>IF($E598&gt;$H598,$C598,$F598)</f>
        <v>%%=Tournament.VisitTeamSeed</v>
      </c>
      <c r="K598" t="str">
        <f si="0" t="shared"/>
        <v>Lower</v>
      </c>
    </row>
    <row r="599" spans="1:11" x14ac:dyDescent="0.25">
      <c r="A599">
        <v>2004</v>
      </c>
      <c r="B599" t="s">
        <v>78</v>
      </c>
      <c r="C599">
        <v>8</v>
      </c>
      <c r="D599" t="s">
        <v>125</v>
      </c>
      <c r="E599">
        <v>80</v>
      </c>
      <c r="F599">
        <v>5</v>
      </c>
      <c r="G599" t="s">
        <v>3</v>
      </c>
      <c r="H599">
        <v>71</v>
      </c>
      <c r="I599" t="str">
        <f>IF($E599&gt;$H599,"Winner","Loser")</f>
        <v>Loser</v>
      </c>
      <c r="J599" t="str">
        <f>IF($E599&gt;$H599,$C599,$F599)</f>
        <v>%%=Tournament.VisitTeamSeed</v>
      </c>
      <c r="K599" t="str">
        <f si="0" t="shared"/>
        <v>Lower</v>
      </c>
    </row>
    <row r="600" spans="1:11" x14ac:dyDescent="0.25">
      <c r="A600">
        <v>2004</v>
      </c>
      <c r="B600" t="s">
        <v>78</v>
      </c>
      <c r="C600">
        <v>3</v>
      </c>
      <c r="D600" t="s">
        <v>16</v>
      </c>
      <c r="E600">
        <v>51</v>
      </c>
      <c r="F600">
        <v>2</v>
      </c>
      <c r="G600" t="s">
        <v>398</v>
      </c>
      <c r="H600">
        <v>63</v>
      </c>
      <c r="I600" t="str">
        <f>IF($E600&gt;$H600,"Winner","Loser")</f>
        <v>Loser</v>
      </c>
      <c r="J600" t="str">
        <f>IF($E600&gt;$H600,$C600,$F600)</f>
        <v>%%=Tournament.VisitTeamSeed</v>
      </c>
      <c r="K600" t="str">
        <f si="0" t="shared"/>
        <v>Lower</v>
      </c>
    </row>
    <row r="601" spans="1:11" x14ac:dyDescent="0.25">
      <c r="A601">
        <v>2004</v>
      </c>
      <c r="B601" t="s">
        <v>78</v>
      </c>
      <c r="C601">
        <v>1</v>
      </c>
      <c r="D601" t="s">
        <v>445</v>
      </c>
      <c r="E601">
        <v>84</v>
      </c>
      <c r="F601">
        <v>4</v>
      </c>
      <c r="G601" t="s">
        <v>139</v>
      </c>
      <c r="H601">
        <v>80</v>
      </c>
      <c r="I601" t="str">
        <f>IF($E601&gt;$H601,"Winner","Loser")</f>
        <v>Loser</v>
      </c>
      <c r="J601" t="str">
        <f>IF($E601&gt;$H601,$C601,$F601)</f>
        <v>%%=Tournament.VisitTeamSeed</v>
      </c>
      <c r="K601" t="str">
        <f si="0" t="shared"/>
        <v>Lower</v>
      </c>
    </row>
    <row r="602" spans="1:11" x14ac:dyDescent="0.25">
      <c r="A602">
        <v>2004</v>
      </c>
      <c r="B602" t="s">
        <v>79</v>
      </c>
      <c r="C602">
        <v>6</v>
      </c>
      <c r="D602" t="s">
        <v>163</v>
      </c>
      <c r="E602">
        <v>54</v>
      </c>
      <c r="F602">
        <v>3</v>
      </c>
      <c r="G602" t="s">
        <v>136</v>
      </c>
      <c r="H602">
        <v>57</v>
      </c>
      <c r="I602" t="str">
        <f>IF($E602&gt;$H602,"Winner","Loser")</f>
        <v>Loser</v>
      </c>
      <c r="J602" t="str">
        <f>IF($E602&gt;$H602,$C602,$F602)</f>
        <v>%%=Tournament.VisitTeamSeed</v>
      </c>
      <c r="K602" t="str">
        <f si="0" t="shared"/>
        <v>Lower</v>
      </c>
    </row>
    <row r="603" spans="1:11" x14ac:dyDescent="0.25">
      <c r="A603">
        <v>2004</v>
      </c>
      <c r="B603" t="s">
        <v>79</v>
      </c>
      <c r="C603">
        <v>6</v>
      </c>
      <c r="D603" t="s">
        <v>143</v>
      </c>
      <c r="E603">
        <v>75</v>
      </c>
      <c r="F603">
        <v>3</v>
      </c>
      <c r="G603" t="s">
        <v>404</v>
      </c>
      <c r="H603">
        <v>73</v>
      </c>
      <c r="I603" t="str">
        <f>IF($E603&gt;$H603,"Winner","Loser")</f>
        <v>Loser</v>
      </c>
      <c r="J603" t="str">
        <f>IF($E603&gt;$H603,$C603,$F603)</f>
        <v>%%=Tournament.VisitTeamSeed</v>
      </c>
      <c r="K603" t="str">
        <f si="0" t="shared"/>
        <v>Lower</v>
      </c>
    </row>
    <row r="604" spans="1:11" x14ac:dyDescent="0.25">
      <c r="A604">
        <v>2004</v>
      </c>
      <c r="B604" t="s">
        <v>79</v>
      </c>
      <c r="C604">
        <v>7</v>
      </c>
      <c r="D604" t="s">
        <v>374</v>
      </c>
      <c r="E604">
        <v>89</v>
      </c>
      <c r="F604">
        <v>2</v>
      </c>
      <c r="G604" t="s">
        <v>440</v>
      </c>
      <c r="H604">
        <v>74</v>
      </c>
      <c r="I604" t="str">
        <f>IF($E604&gt;$H604,"Winner","Loser")</f>
        <v>Loser</v>
      </c>
      <c r="J604" t="str">
        <f>IF($E604&gt;$H604,$C604,$F604)</f>
        <v>%%=Tournament.VisitTeamSeed</v>
      </c>
      <c r="K604" t="str">
        <f si="0" t="shared"/>
        <v>Lower</v>
      </c>
    </row>
    <row r="605" spans="1:11" x14ac:dyDescent="0.25">
      <c r="A605">
        <v>2004</v>
      </c>
      <c r="B605" t="s">
        <v>79</v>
      </c>
      <c r="C605">
        <v>5</v>
      </c>
      <c r="D605" t="s">
        <v>92</v>
      </c>
      <c r="E605">
        <v>92</v>
      </c>
      <c r="F605">
        <v>4</v>
      </c>
      <c r="G605" t="s">
        <v>5</v>
      </c>
      <c r="H605">
        <v>68</v>
      </c>
      <c r="I605" t="str">
        <f>IF($E605&gt;$H605,"Winner","Loser")</f>
        <v>Loser</v>
      </c>
      <c r="J605" t="str">
        <f>IF($E605&gt;$H605,$C605,$F605)</f>
        <v>%%=Tournament.VisitTeamSeed</v>
      </c>
      <c r="K605" t="str">
        <f si="0" t="shared"/>
        <v>Lower</v>
      </c>
    </row>
    <row r="606" spans="1:11" x14ac:dyDescent="0.25">
      <c r="A606">
        <v>2004</v>
      </c>
      <c r="B606" t="s">
        <v>79</v>
      </c>
      <c r="C606">
        <v>7</v>
      </c>
      <c r="D606" t="s">
        <v>12</v>
      </c>
      <c r="E606">
        <v>53</v>
      </c>
      <c r="F606">
        <v>2</v>
      </c>
      <c r="G606" t="s">
        <v>398</v>
      </c>
      <c r="H606">
        <v>70</v>
      </c>
      <c r="I606" t="str">
        <f>IF($E606&gt;$H606,"Winner","Loser")</f>
        <v>Loser</v>
      </c>
      <c r="J606" t="str">
        <f>IF($E606&gt;$H606,$C606,$F606)</f>
        <v>%%=Tournament.VisitTeamSeed</v>
      </c>
      <c r="K606" t="str">
        <f si="0" t="shared"/>
        <v>Lower</v>
      </c>
    </row>
    <row r="607" spans="1:11" x14ac:dyDescent="0.25">
      <c r="A607">
        <v>2004</v>
      </c>
      <c r="B607" t="s">
        <v>79</v>
      </c>
      <c r="C607">
        <v>6</v>
      </c>
      <c r="D607" t="s">
        <v>4</v>
      </c>
      <c r="E607">
        <v>55</v>
      </c>
      <c r="F607">
        <v>3</v>
      </c>
      <c r="G607" t="s">
        <v>16</v>
      </c>
      <c r="H607">
        <v>59</v>
      </c>
      <c r="I607" t="str">
        <f>IF($E607&gt;$H607,"Winner","Loser")</f>
        <v>Loser</v>
      </c>
      <c r="J607" t="str">
        <f>IF($E607&gt;$H607,$C607,$F607)</f>
        <v>%%=Tournament.VisitTeamSeed</v>
      </c>
      <c r="K607" t="str">
        <f si="0" t="shared"/>
        <v>Lower</v>
      </c>
    </row>
    <row r="608" spans="1:11" x14ac:dyDescent="0.25">
      <c r="A608">
        <v>2004</v>
      </c>
      <c r="B608" t="s">
        <v>79</v>
      </c>
      <c r="C608">
        <v>12</v>
      </c>
      <c r="D608" t="s">
        <v>180</v>
      </c>
      <c r="E608">
        <v>63</v>
      </c>
      <c r="F608">
        <v>4</v>
      </c>
      <c r="G608" t="s">
        <v>0</v>
      </c>
      <c r="H608">
        <v>78</v>
      </c>
      <c r="I608" t="str">
        <f>IF($E608&gt;$H608,"Winner","Loser")</f>
        <v>Loser</v>
      </c>
      <c r="J608" t="str">
        <f>IF($E608&gt;$H608,$C608,$F608)</f>
        <v>%%=Tournament.VisitTeamSeed</v>
      </c>
      <c r="K608" t="str">
        <f si="0" t="shared"/>
        <v>Lower</v>
      </c>
    </row>
    <row r="609" spans="1:11" x14ac:dyDescent="0.25">
      <c r="A609">
        <v>2004</v>
      </c>
      <c r="B609" t="s">
        <v>79</v>
      </c>
      <c r="C609">
        <v>1</v>
      </c>
      <c r="D609" t="s">
        <v>53</v>
      </c>
      <c r="E609">
        <v>75</v>
      </c>
      <c r="F609">
        <v>9</v>
      </c>
      <c r="G609" t="s">
        <v>428</v>
      </c>
      <c r="H609">
        <v>76</v>
      </c>
      <c r="I609" t="str">
        <f>IF($E609&gt;$H609,"Winner","Loser")</f>
        <v>Loser</v>
      </c>
      <c r="J609" t="str">
        <f>IF($E609&gt;$H609,$C609,$F609)</f>
        <v>%%=Tournament.VisitTeamSeed</v>
      </c>
      <c r="K609" t="str">
        <f si="0" t="shared"/>
        <v>Lower</v>
      </c>
    </row>
    <row r="610" spans="1:11" x14ac:dyDescent="0.25">
      <c r="A610">
        <v>2004</v>
      </c>
      <c r="B610" t="s">
        <v>79</v>
      </c>
      <c r="C610">
        <v>10</v>
      </c>
      <c r="D610" t="s">
        <v>168</v>
      </c>
      <c r="E610">
        <v>91</v>
      </c>
      <c r="F610">
        <v>2</v>
      </c>
      <c r="G610" t="s">
        <v>7</v>
      </c>
      <c r="H610">
        <v>72</v>
      </c>
      <c r="I610" t="str">
        <f>IF($E610&gt;$H610,"Winner","Loser")</f>
        <v>Loser</v>
      </c>
      <c r="J610" t="str">
        <f>IF($E610&gt;$H610,$C610,$F610)</f>
        <v>%%=Tournament.VisitTeamSeed</v>
      </c>
      <c r="K610" t="str">
        <f si="0" t="shared"/>
        <v>Lower</v>
      </c>
    </row>
    <row r="611" spans="1:11" x14ac:dyDescent="0.25">
      <c r="A611">
        <v>2004</v>
      </c>
      <c r="B611" t="s">
        <v>79</v>
      </c>
      <c r="C611">
        <v>1</v>
      </c>
      <c r="D611" t="s">
        <v>11</v>
      </c>
      <c r="E611">
        <v>90</v>
      </c>
      <c r="F611">
        <v>8</v>
      </c>
      <c r="G611" t="s">
        <v>115</v>
      </c>
      <c r="H611">
        <v>62</v>
      </c>
      <c r="I611" t="str">
        <f>IF($E611&gt;$H611,"Winner","Loser")</f>
        <v>Loser</v>
      </c>
      <c r="J611" t="str">
        <f>IF($E611&gt;$H611,$C611,$F611)</f>
        <v>%%=Tournament.VisitTeamSeed</v>
      </c>
      <c r="K611" t="str">
        <f si="0" t="shared"/>
        <v>Lower</v>
      </c>
    </row>
    <row r="612" spans="1:11" x14ac:dyDescent="0.25">
      <c r="A612">
        <v>2004</v>
      </c>
      <c r="B612" t="s">
        <v>79</v>
      </c>
      <c r="C612">
        <v>7</v>
      </c>
      <c r="D612" t="s">
        <v>194</v>
      </c>
      <c r="E612">
        <v>55</v>
      </c>
      <c r="F612">
        <v>2</v>
      </c>
      <c r="G612" t="s">
        <v>71</v>
      </c>
      <c r="H612">
        <v>72</v>
      </c>
      <c r="I612" t="str">
        <f>IF($E612&gt;$H612,"Winner","Loser")</f>
        <v>Loser</v>
      </c>
      <c r="J612" t="str">
        <f>IF($E612&gt;$H612,$C612,$F612)</f>
        <v>%%=Tournament.VisitTeamSeed</v>
      </c>
      <c r="K612" t="str">
        <f si="0" t="shared"/>
        <v>Lower</v>
      </c>
    </row>
    <row r="613" spans="1:11" x14ac:dyDescent="0.25">
      <c r="A613">
        <v>2004</v>
      </c>
      <c r="B613" t="s">
        <v>79</v>
      </c>
      <c r="C613">
        <v>12</v>
      </c>
      <c r="D613" t="s">
        <v>54</v>
      </c>
      <c r="E613">
        <v>80</v>
      </c>
      <c r="F613">
        <v>4</v>
      </c>
      <c r="G613" t="s">
        <v>139</v>
      </c>
      <c r="H613">
        <v>84</v>
      </c>
      <c r="I613" t="str">
        <f>IF($E613&gt;$H613,"Winner","Loser")</f>
        <v>Loser</v>
      </c>
      <c r="J613" t="str">
        <f>IF($E613&gt;$H613,$C613,$F613)</f>
        <v>%%=Tournament.VisitTeamSeed</v>
      </c>
      <c r="K613" t="str">
        <f si="0" t="shared"/>
        <v>Lower</v>
      </c>
    </row>
    <row r="614" spans="1:11" x14ac:dyDescent="0.25">
      <c r="A614">
        <v>2004</v>
      </c>
      <c r="B614" t="s">
        <v>79</v>
      </c>
      <c r="C614">
        <v>5</v>
      </c>
      <c r="D614" t="s">
        <v>3</v>
      </c>
      <c r="E614">
        <v>72</v>
      </c>
      <c r="F614">
        <v>4</v>
      </c>
      <c r="G614" t="s">
        <v>89</v>
      </c>
      <c r="H614">
        <v>70</v>
      </c>
      <c r="I614" t="str">
        <f>IF($E614&gt;$H614,"Winner","Loser")</f>
        <v>Loser</v>
      </c>
      <c r="J614" t="str">
        <f>IF($E614&gt;$H614,$C614,$F614)</f>
        <v>%%=Tournament.VisitTeamSeed</v>
      </c>
      <c r="K614" t="str">
        <f si="0" t="shared"/>
        <v>Lower</v>
      </c>
    </row>
    <row r="615" spans="1:11" x14ac:dyDescent="0.25">
      <c r="A615">
        <v>2004</v>
      </c>
      <c r="B615" t="s">
        <v>79</v>
      </c>
      <c r="C615">
        <v>1</v>
      </c>
      <c r="D615" t="s">
        <v>67</v>
      </c>
      <c r="E615">
        <v>67</v>
      </c>
      <c r="F615">
        <v>8</v>
      </c>
      <c r="G615" t="s">
        <v>125</v>
      </c>
      <c r="H615">
        <v>70</v>
      </c>
      <c r="I615" t="str">
        <f>IF($E615&gt;$H615,"Winner","Loser")</f>
        <v>Loser</v>
      </c>
      <c r="J615" t="str">
        <f>IF($E615&gt;$H615,$C615,$F615)</f>
        <v>%%=Tournament.VisitTeamSeed</v>
      </c>
      <c r="K615" t="str">
        <f si="0" t="shared"/>
        <v>Lower</v>
      </c>
    </row>
    <row r="616" spans="1:11" x14ac:dyDescent="0.25">
      <c r="A616">
        <v>2004</v>
      </c>
      <c r="B616" t="s">
        <v>79</v>
      </c>
      <c r="C616">
        <v>1</v>
      </c>
      <c r="D616" t="s">
        <v>445</v>
      </c>
      <c r="E616">
        <v>70</v>
      </c>
      <c r="F616">
        <v>8</v>
      </c>
      <c r="G616" t="s">
        <v>112</v>
      </c>
      <c r="H616">
        <v>65</v>
      </c>
      <c r="I616" t="str">
        <f>IF($E616&gt;$H616,"Winner","Loser")</f>
        <v>Loser</v>
      </c>
      <c r="J616" t="str">
        <f>IF($E616&gt;$H616,$C616,$F616)</f>
        <v>%%=Tournament.VisitTeamSeed</v>
      </c>
      <c r="K616" t="str">
        <f si="0" t="shared"/>
        <v>Lower</v>
      </c>
    </row>
    <row r="617" spans="1:11" x14ac:dyDescent="0.25">
      <c r="A617">
        <v>2004</v>
      </c>
      <c r="B617" t="s">
        <v>79</v>
      </c>
      <c r="C617">
        <v>6</v>
      </c>
      <c r="D617" t="s">
        <v>369</v>
      </c>
      <c r="E617">
        <v>75</v>
      </c>
      <c r="F617">
        <v>3</v>
      </c>
      <c r="G617" t="s">
        <v>57</v>
      </c>
      <c r="H617">
        <v>78</v>
      </c>
      <c r="I617" t="str">
        <f>IF($E617&gt;$H617,"Winner","Loser")</f>
        <v>Loser</v>
      </c>
      <c r="J617" t="str">
        <f>IF($E617&gt;$H617,$C617,$F617)</f>
        <v>%%=Tournament.VisitTeamSeed</v>
      </c>
      <c r="K617" t="str">
        <f si="0" t="shared"/>
        <v>Lower</v>
      </c>
    </row>
    <row r="618" spans="1:11" x14ac:dyDescent="0.25">
      <c r="A618">
        <v>2004</v>
      </c>
      <c r="B618" t="s">
        <v>80</v>
      </c>
      <c r="C618">
        <v>6</v>
      </c>
      <c r="D618" t="s">
        <v>143</v>
      </c>
      <c r="E618">
        <v>71</v>
      </c>
      <c r="F618">
        <v>11</v>
      </c>
      <c r="G618" t="s">
        <v>381</v>
      </c>
      <c r="H618">
        <v>58</v>
      </c>
      <c r="I618" t="str">
        <f>IF($E618&gt;$H618,"Winner","Loser")</f>
        <v>Loser</v>
      </c>
      <c r="J618" t="str">
        <f>IF($E618&gt;$H618,$C618,$F618)</f>
        <v>%%=Tournament.VisitTeamSeed</v>
      </c>
      <c r="K618" t="str">
        <f si="0" t="shared"/>
        <v>Lower</v>
      </c>
    </row>
    <row r="619" spans="1:11" x14ac:dyDescent="0.25">
      <c r="A619">
        <v>2004</v>
      </c>
      <c r="B619" t="s">
        <v>80</v>
      </c>
      <c r="C619">
        <v>1</v>
      </c>
      <c r="D619" t="s">
        <v>53</v>
      </c>
      <c r="E619">
        <v>96</v>
      </c>
      <c r="F619">
        <v>16</v>
      </c>
      <c r="G619" t="s">
        <v>317</v>
      </c>
      <c r="H619">
        <v>76</v>
      </c>
      <c r="I619" t="str">
        <f>IF($E619&gt;$H619,"Winner","Loser")</f>
        <v>Loser</v>
      </c>
      <c r="J619" t="str">
        <f>IF($E619&gt;$H619,$C619,$F619)</f>
        <v>%%=Tournament.VisitTeamSeed</v>
      </c>
      <c r="K619" t="str">
        <f si="0" t="shared"/>
        <v>Lower</v>
      </c>
    </row>
    <row r="620" spans="1:11" x14ac:dyDescent="0.25">
      <c r="A620">
        <v>2004</v>
      </c>
      <c r="B620" t="s">
        <v>80</v>
      </c>
      <c r="C620">
        <v>2</v>
      </c>
      <c r="D620" t="s">
        <v>440</v>
      </c>
      <c r="E620">
        <v>80</v>
      </c>
      <c r="F620">
        <v>15</v>
      </c>
      <c r="G620" t="s">
        <v>291</v>
      </c>
      <c r="H620">
        <v>70</v>
      </c>
      <c r="I620" t="str">
        <f>IF($E620&gt;$H620,"Winner","Loser")</f>
        <v>Loser</v>
      </c>
      <c r="J620" t="str">
        <f>IF($E620&gt;$H620,$C620,$F620)</f>
        <v>%%=Tournament.VisitTeamSeed</v>
      </c>
      <c r="K620" t="str">
        <f si="0" t="shared"/>
        <v>Lower</v>
      </c>
    </row>
    <row r="621" spans="1:11" x14ac:dyDescent="0.25">
      <c r="A621">
        <v>2004</v>
      </c>
      <c r="B621" t="s">
        <v>80</v>
      </c>
      <c r="C621">
        <v>6</v>
      </c>
      <c r="D621" t="s">
        <v>4</v>
      </c>
      <c r="E621">
        <v>76</v>
      </c>
      <c r="F621">
        <v>11</v>
      </c>
      <c r="G621" t="s">
        <v>120</v>
      </c>
      <c r="H621">
        <v>64</v>
      </c>
      <c r="I621" t="str">
        <f>IF($E621&gt;$H621,"Winner","Loser")</f>
        <v>Loser</v>
      </c>
      <c r="J621" t="str">
        <f>IF($E621&gt;$H621,$C621,$F621)</f>
        <v>%%=Tournament.VisitTeamSeed</v>
      </c>
      <c r="K621" t="str">
        <f si="0" t="shared"/>
        <v>Lower</v>
      </c>
    </row>
    <row r="622" spans="1:11" x14ac:dyDescent="0.25">
      <c r="A622">
        <v>2004</v>
      </c>
      <c r="B622" t="s">
        <v>80</v>
      </c>
      <c r="C622">
        <v>5</v>
      </c>
      <c r="D622" t="s">
        <v>92</v>
      </c>
      <c r="E622">
        <v>72</v>
      </c>
      <c r="F622">
        <v>12</v>
      </c>
      <c r="G622" t="s">
        <v>178</v>
      </c>
      <c r="H622">
        <v>53</v>
      </c>
      <c r="I622" t="str">
        <f>IF($E622&gt;$H622,"Winner","Loser")</f>
        <v>Loser</v>
      </c>
      <c r="J622" t="str">
        <f>IF($E622&gt;$H622,$C622,$F622)</f>
        <v>%%=Tournament.VisitTeamSeed</v>
      </c>
      <c r="K622" t="str">
        <f si="0" t="shared"/>
        <v>Lower</v>
      </c>
    </row>
    <row r="623" spans="1:11" x14ac:dyDescent="0.25">
      <c r="A623">
        <v>2004</v>
      </c>
      <c r="B623" t="s">
        <v>80</v>
      </c>
      <c r="C623">
        <v>6</v>
      </c>
      <c r="D623" t="s">
        <v>163</v>
      </c>
      <c r="E623">
        <v>58</v>
      </c>
      <c r="F623">
        <v>11</v>
      </c>
      <c r="G623" t="s">
        <v>88</v>
      </c>
      <c r="H623">
        <v>51</v>
      </c>
      <c r="I623" t="str">
        <f>IF($E623&gt;$H623,"Winner","Loser")</f>
        <v>Loser</v>
      </c>
      <c r="J623" t="str">
        <f>IF($E623&gt;$H623,$C623,$F623)</f>
        <v>%%=Tournament.VisitTeamSeed</v>
      </c>
      <c r="K623" t="str">
        <f si="0" t="shared"/>
        <v>Lower</v>
      </c>
    </row>
    <row r="624" spans="1:11" x14ac:dyDescent="0.25">
      <c r="A624">
        <v>2004</v>
      </c>
      <c r="B624" t="s">
        <v>80</v>
      </c>
      <c r="C624">
        <v>4</v>
      </c>
      <c r="D624" t="s">
        <v>0</v>
      </c>
      <c r="E624">
        <v>78</v>
      </c>
      <c r="F624">
        <v>13</v>
      </c>
      <c r="G624" t="s">
        <v>463</v>
      </c>
      <c r="H624">
        <v>53</v>
      </c>
      <c r="I624" t="str">
        <f>IF($E624&gt;$H624,"Winner","Loser")</f>
        <v>Loser</v>
      </c>
      <c r="J624" t="str">
        <f>IF($E624&gt;$H624,$C624,$F624)</f>
        <v>%%=Tournament.VisitTeamSeed</v>
      </c>
      <c r="K624" t="str">
        <f si="0" t="shared"/>
        <v>Lower</v>
      </c>
    </row>
    <row r="625" spans="1:11" x14ac:dyDescent="0.25">
      <c r="A625">
        <v>2004</v>
      </c>
      <c r="B625" t="s">
        <v>80</v>
      </c>
      <c r="C625">
        <v>2</v>
      </c>
      <c r="D625" t="s">
        <v>398</v>
      </c>
      <c r="E625">
        <v>75</v>
      </c>
      <c r="F625">
        <v>15</v>
      </c>
      <c r="G625" t="s">
        <v>242</v>
      </c>
      <c r="H625">
        <v>56</v>
      </c>
      <c r="I625" t="str">
        <f>IF($E625&gt;$H625,"Winner","Loser")</f>
        <v>Loser</v>
      </c>
      <c r="J625" t="str">
        <f>IF($E625&gt;$H625,$C625,$F625)</f>
        <v>%%=Tournament.VisitTeamSeed</v>
      </c>
      <c r="K625" t="str">
        <f si="0" t="shared"/>
        <v>Lower</v>
      </c>
    </row>
    <row r="626" spans="1:11" x14ac:dyDescent="0.25">
      <c r="A626">
        <v>2004</v>
      </c>
      <c r="B626" t="s">
        <v>80</v>
      </c>
      <c r="C626">
        <v>5</v>
      </c>
      <c r="D626" t="s">
        <v>70</v>
      </c>
      <c r="E626">
        <v>58</v>
      </c>
      <c r="F626">
        <v>12</v>
      </c>
      <c r="G626" t="s">
        <v>180</v>
      </c>
      <c r="H626">
        <v>66</v>
      </c>
      <c r="I626" t="str">
        <f>IF($E626&gt;$H626,"Winner","Loser")</f>
        <v>Loser</v>
      </c>
      <c r="J626" t="str">
        <f>IF($E626&gt;$H626,$C626,$F626)</f>
        <v>%%=Tournament.VisitTeamSeed</v>
      </c>
      <c r="K626" t="str">
        <f si="0" t="shared"/>
        <v>Lower</v>
      </c>
    </row>
    <row r="627" spans="1:11" x14ac:dyDescent="0.25">
      <c r="A627">
        <v>2004</v>
      </c>
      <c r="B627" t="s">
        <v>80</v>
      </c>
      <c r="C627">
        <v>8</v>
      </c>
      <c r="D627" t="s">
        <v>123</v>
      </c>
      <c r="E627">
        <v>100</v>
      </c>
      <c r="F627">
        <v>9</v>
      </c>
      <c r="G627" t="s">
        <v>428</v>
      </c>
      <c r="H627">
        <v>102</v>
      </c>
      <c r="I627" t="str">
        <f>IF($E627&gt;$H627,"Winner","Loser")</f>
        <v>Loser</v>
      </c>
      <c r="J627" t="str">
        <f>IF($E627&gt;$H627,$C627,$F627)</f>
        <v>%%=Tournament.VisitTeamSeed</v>
      </c>
      <c r="K627" t="str">
        <f si="0" t="shared"/>
        <v>Lower</v>
      </c>
    </row>
    <row r="628" spans="1:11" x14ac:dyDescent="0.25">
      <c r="A628">
        <v>2004</v>
      </c>
      <c r="B628" t="s">
        <v>80</v>
      </c>
      <c r="C628">
        <v>3</v>
      </c>
      <c r="D628" t="s">
        <v>57</v>
      </c>
      <c r="E628">
        <v>80</v>
      </c>
      <c r="F628">
        <v>14</v>
      </c>
      <c r="G628" t="s">
        <v>124</v>
      </c>
      <c r="H628">
        <v>70</v>
      </c>
      <c r="I628" t="str">
        <f>IF($E628&gt;$H628,"Winner","Loser")</f>
        <v>Loser</v>
      </c>
      <c r="J628" t="str">
        <f>IF($E628&gt;$H628,$C628,$F628)</f>
        <v>%%=Tournament.VisitTeamSeed</v>
      </c>
      <c r="K628" t="str">
        <f si="0" t="shared"/>
        <v>Lower</v>
      </c>
    </row>
    <row r="629" spans="1:11" x14ac:dyDescent="0.25">
      <c r="A629">
        <v>2004</v>
      </c>
      <c r="B629" t="s">
        <v>80</v>
      </c>
      <c r="C629">
        <v>4</v>
      </c>
      <c r="D629" t="s">
        <v>5</v>
      </c>
      <c r="E629">
        <v>80</v>
      </c>
      <c r="F629">
        <v>13</v>
      </c>
      <c r="G629" t="s">
        <v>432</v>
      </c>
      <c r="H629">
        <v>77</v>
      </c>
      <c r="I629" t="str">
        <f>IF($E629&gt;$H629,"Winner","Loser")</f>
        <v>Loser</v>
      </c>
      <c r="J629" t="str">
        <f>IF($E629&gt;$H629,$C629,$F629)</f>
        <v>%%=Tournament.VisitTeamSeed</v>
      </c>
      <c r="K629" t="str">
        <f si="0" t="shared"/>
        <v>Lower</v>
      </c>
    </row>
    <row r="630" spans="1:11" x14ac:dyDescent="0.25">
      <c r="A630">
        <v>2004</v>
      </c>
      <c r="B630" t="s">
        <v>80</v>
      </c>
      <c r="C630">
        <v>7</v>
      </c>
      <c r="D630" t="s">
        <v>374</v>
      </c>
      <c r="E630">
        <v>80</v>
      </c>
      <c r="F630">
        <v>10</v>
      </c>
      <c r="G630" t="s">
        <v>1</v>
      </c>
      <c r="H630">
        <v>70</v>
      </c>
      <c r="I630" t="str">
        <f>IF($E630&gt;$H630,"Winner","Loser")</f>
        <v>Loser</v>
      </c>
      <c r="J630" t="str">
        <f>IF($E630&gt;$H630,$C630,$F630)</f>
        <v>%%=Tournament.VisitTeamSeed</v>
      </c>
      <c r="K630" t="str">
        <f si="0" t="shared"/>
        <v>Lower</v>
      </c>
    </row>
    <row r="631" spans="1:11" x14ac:dyDescent="0.25">
      <c r="A631">
        <v>2004</v>
      </c>
      <c r="B631" t="s">
        <v>80</v>
      </c>
      <c r="C631">
        <v>3</v>
      </c>
      <c r="D631" t="s">
        <v>136</v>
      </c>
      <c r="E631">
        <v>65</v>
      </c>
      <c r="F631">
        <v>14</v>
      </c>
      <c r="G631" t="s">
        <v>122</v>
      </c>
      <c r="H631">
        <v>60</v>
      </c>
      <c r="I631" t="str">
        <f>IF($E631&gt;$H631,"Winner","Loser")</f>
        <v>Loser</v>
      </c>
      <c r="J631" t="str">
        <f>IF($E631&gt;$H631,$C631,$F631)</f>
        <v>%%=Tournament.VisitTeamSeed</v>
      </c>
      <c r="K631" t="str">
        <f si="0" t="shared"/>
        <v>Lower</v>
      </c>
    </row>
    <row r="632" spans="1:11" x14ac:dyDescent="0.25">
      <c r="A632">
        <v>2004</v>
      </c>
      <c r="B632" t="s">
        <v>80</v>
      </c>
      <c r="C632">
        <v>7</v>
      </c>
      <c r="D632" t="s">
        <v>12</v>
      </c>
      <c r="E632">
        <v>59</v>
      </c>
      <c r="F632">
        <v>10</v>
      </c>
      <c r="G632" t="s">
        <v>144</v>
      </c>
      <c r="H632">
        <v>43</v>
      </c>
      <c r="I632" t="str">
        <f>IF($E632&gt;$H632,"Winner","Loser")</f>
        <v>Loser</v>
      </c>
      <c r="J632" t="str">
        <f>IF($E632&gt;$H632,$C632,$F632)</f>
        <v>%%=Tournament.VisitTeamSeed</v>
      </c>
      <c r="K632" t="str">
        <f si="0" t="shared"/>
        <v>Lower</v>
      </c>
    </row>
    <row r="633" spans="1:11" x14ac:dyDescent="0.25">
      <c r="A633">
        <v>2004</v>
      </c>
      <c r="B633" t="s">
        <v>80</v>
      </c>
      <c r="C633">
        <v>3</v>
      </c>
      <c r="D633" t="s">
        <v>16</v>
      </c>
      <c r="E633">
        <v>53</v>
      </c>
      <c r="F633">
        <v>14</v>
      </c>
      <c r="G633" t="s">
        <v>460</v>
      </c>
      <c r="H633">
        <v>44</v>
      </c>
      <c r="I633" t="str">
        <f>IF($E633&gt;$H633,"Winner","Loser")</f>
        <v>Loser</v>
      </c>
      <c r="J633" t="str">
        <f>IF($E633&gt;$H633,$C633,$F633)</f>
        <v>%%=Tournament.VisitTeamSeed</v>
      </c>
      <c r="K633" t="str">
        <f si="0" t="shared"/>
        <v>Lower</v>
      </c>
    </row>
    <row r="634" spans="1:11" x14ac:dyDescent="0.25">
      <c r="A634">
        <v>2004</v>
      </c>
      <c r="B634" t="s">
        <v>80</v>
      </c>
      <c r="C634">
        <v>7</v>
      </c>
      <c r="D634" t="s">
        <v>194</v>
      </c>
      <c r="E634">
        <v>76</v>
      </c>
      <c r="F634">
        <v>10</v>
      </c>
      <c r="G634" t="s">
        <v>66</v>
      </c>
      <c r="H634">
        <v>69</v>
      </c>
      <c r="I634" t="str">
        <f>IF($E634&gt;$H634,"Winner","Loser")</f>
        <v>Loser</v>
      </c>
      <c r="J634" t="str">
        <f>IF($E634&gt;$H634,$C634,$F634)</f>
        <v>%%=Tournament.VisitTeamSeed</v>
      </c>
      <c r="K634" t="str">
        <f si="0" t="shared"/>
        <v>Lower</v>
      </c>
    </row>
    <row r="635" spans="1:11" x14ac:dyDescent="0.25">
      <c r="A635">
        <v>2004</v>
      </c>
      <c r="B635" t="s">
        <v>80</v>
      </c>
      <c r="C635">
        <v>3</v>
      </c>
      <c r="D635" t="s">
        <v>404</v>
      </c>
      <c r="E635">
        <v>62</v>
      </c>
      <c r="F635">
        <v>14</v>
      </c>
      <c r="G635" t="s">
        <v>461</v>
      </c>
      <c r="H635">
        <v>52</v>
      </c>
      <c r="I635" t="str">
        <f>IF($E635&gt;$H635,"Winner","Loser")</f>
        <v>Loser</v>
      </c>
      <c r="J635" t="str">
        <f>IF($E635&gt;$H635,$C635,$F635)</f>
        <v>%%=Tournament.VisitTeamSeed</v>
      </c>
      <c r="K635" t="str">
        <f si="0" t="shared"/>
        <v>Lower</v>
      </c>
    </row>
    <row r="636" spans="1:11" x14ac:dyDescent="0.25">
      <c r="A636">
        <v>2004</v>
      </c>
      <c r="B636" t="s">
        <v>80</v>
      </c>
      <c r="C636">
        <v>6</v>
      </c>
      <c r="D636" t="s">
        <v>369</v>
      </c>
      <c r="E636">
        <v>63</v>
      </c>
      <c r="F636">
        <v>11</v>
      </c>
      <c r="G636" t="s">
        <v>275</v>
      </c>
      <c r="H636">
        <v>52</v>
      </c>
      <c r="I636" t="str">
        <f>IF($E636&gt;$H636,"Winner","Loser")</f>
        <v>Loser</v>
      </c>
      <c r="J636" t="str">
        <f>IF($E636&gt;$H636,$C636,$F636)</f>
        <v>%%=Tournament.VisitTeamSeed</v>
      </c>
      <c r="K636" t="str">
        <f si="0" t="shared"/>
        <v>Lower</v>
      </c>
    </row>
    <row r="637" spans="1:11" x14ac:dyDescent="0.25">
      <c r="A637">
        <v>2004</v>
      </c>
      <c r="B637" t="s">
        <v>80</v>
      </c>
      <c r="C637">
        <v>8</v>
      </c>
      <c r="D637" t="s">
        <v>115</v>
      </c>
      <c r="E637">
        <v>80</v>
      </c>
      <c r="F637">
        <v>9</v>
      </c>
      <c r="G637" t="s">
        <v>14</v>
      </c>
      <c r="H637">
        <v>76</v>
      </c>
      <c r="I637" t="str">
        <f>IF($E637&gt;$H637,"Winner","Loser")</f>
        <v>Loser</v>
      </c>
      <c r="J637" t="str">
        <f>IF($E637&gt;$H637,$C637,$F637)</f>
        <v>%%=Tournament.VisitTeamSeed</v>
      </c>
      <c r="K637" t="str">
        <f si="0" t="shared"/>
        <v>Lower</v>
      </c>
    </row>
    <row r="638" spans="1:11" x14ac:dyDescent="0.25">
      <c r="A638">
        <v>2004</v>
      </c>
      <c r="B638" t="s">
        <v>80</v>
      </c>
      <c r="C638">
        <v>1</v>
      </c>
      <c r="D638" t="s">
        <v>67</v>
      </c>
      <c r="E638">
        <v>71</v>
      </c>
      <c r="F638">
        <v>16</v>
      </c>
      <c r="G638" t="s">
        <v>421</v>
      </c>
      <c r="H638">
        <v>45</v>
      </c>
      <c r="I638" t="str">
        <f>IF($E638&gt;$H638,"Winner","Loser")</f>
        <v>Loser</v>
      </c>
      <c r="J638" t="str">
        <f>IF($E638&gt;$H638,$C638,$F638)</f>
        <v>%%=Tournament.VisitTeamSeed</v>
      </c>
      <c r="K638" t="str">
        <f si="0" t="shared"/>
        <v>Lower</v>
      </c>
    </row>
    <row r="639" spans="1:11" x14ac:dyDescent="0.25">
      <c r="A639">
        <v>2004</v>
      </c>
      <c r="B639" t="s">
        <v>80</v>
      </c>
      <c r="C639">
        <v>8</v>
      </c>
      <c r="D639" t="s">
        <v>125</v>
      </c>
      <c r="E639">
        <v>65</v>
      </c>
      <c r="F639">
        <v>9</v>
      </c>
      <c r="G639" t="s">
        <v>175</v>
      </c>
      <c r="H639">
        <v>64</v>
      </c>
      <c r="I639" t="str">
        <f>IF($E639&gt;$H639,"Winner","Loser")</f>
        <v>Loser</v>
      </c>
      <c r="J639" t="str">
        <f>IF($E639&gt;$H639,$C639,$F639)</f>
        <v>%%=Tournament.VisitTeamSeed</v>
      </c>
      <c r="K639" t="str">
        <f si="0" t="shared"/>
        <v>Lower</v>
      </c>
    </row>
    <row r="640" spans="1:11" x14ac:dyDescent="0.25">
      <c r="A640">
        <v>2004</v>
      </c>
      <c r="B640" t="s">
        <v>80</v>
      </c>
      <c r="C640">
        <v>5</v>
      </c>
      <c r="D640" t="s">
        <v>3</v>
      </c>
      <c r="E640">
        <v>80</v>
      </c>
      <c r="F640">
        <v>12</v>
      </c>
      <c r="G640" t="s">
        <v>413</v>
      </c>
      <c r="H640">
        <v>75</v>
      </c>
      <c r="I640" t="str">
        <f>IF($E640&gt;$H640,"Winner","Loser")</f>
        <v>Loser</v>
      </c>
      <c r="J640" t="str">
        <f>IF($E640&gt;$H640,$C640,$F640)</f>
        <v>%%=Tournament.VisitTeamSeed</v>
      </c>
      <c r="K640" t="str">
        <f si="0" t="shared"/>
        <v>Lower</v>
      </c>
    </row>
    <row r="641" spans="1:11" x14ac:dyDescent="0.25">
      <c r="A641">
        <v>2004</v>
      </c>
      <c r="B641" t="s">
        <v>80</v>
      </c>
      <c r="C641">
        <v>1</v>
      </c>
      <c r="D641" t="s">
        <v>11</v>
      </c>
      <c r="E641">
        <v>96</v>
      </c>
      <c r="F641">
        <v>16</v>
      </c>
      <c r="G641" t="s">
        <v>425</v>
      </c>
      <c r="H641">
        <v>61</v>
      </c>
      <c r="I641" t="str">
        <f>IF($E641&gt;$H641,"Winner","Loser")</f>
        <v>Loser</v>
      </c>
      <c r="J641" t="str">
        <f>IF($E641&gt;$H641,$C641,$F641)</f>
        <v>%%=Tournament.VisitTeamSeed</v>
      </c>
      <c r="K641" t="str">
        <f si="0" t="shared"/>
        <v>Lower</v>
      </c>
    </row>
    <row r="642" spans="1:11" x14ac:dyDescent="0.25">
      <c r="A642">
        <v>2004</v>
      </c>
      <c r="B642" t="s">
        <v>80</v>
      </c>
      <c r="C642">
        <v>4</v>
      </c>
      <c r="D642" t="s">
        <v>89</v>
      </c>
      <c r="E642">
        <v>86</v>
      </c>
      <c r="F642">
        <v>13</v>
      </c>
      <c r="G642" t="s">
        <v>119</v>
      </c>
      <c r="H642">
        <v>83</v>
      </c>
      <c r="I642" t="str">
        <f>IF($E642&gt;$H642,"Winner","Loser")</f>
        <v>Loser</v>
      </c>
      <c r="J642" t="str">
        <f>IF($E642&gt;$H642,$C642,$F642)</f>
        <v>%%=Tournament.VisitTeamSeed</v>
      </c>
      <c r="K642" t="str">
        <f si="0" t="shared"/>
        <v>Lower</v>
      </c>
    </row>
    <row r="643" spans="1:11" x14ac:dyDescent="0.25">
      <c r="A643">
        <v>2004</v>
      </c>
      <c r="B643" t="s">
        <v>80</v>
      </c>
      <c r="C643">
        <v>4</v>
      </c>
      <c r="D643" t="s">
        <v>139</v>
      </c>
      <c r="E643">
        <v>79</v>
      </c>
      <c r="F643">
        <v>13</v>
      </c>
      <c r="G643" t="s">
        <v>395</v>
      </c>
      <c r="H643">
        <v>78</v>
      </c>
      <c r="I643" t="str">
        <f>IF($E643&gt;$H643,"Winner","Loser")</f>
        <v>Loser</v>
      </c>
      <c r="J643" t="str">
        <f>IF($E643&gt;$H643,$C643,$F643)</f>
        <v>%%=Tournament.VisitTeamSeed</v>
      </c>
      <c r="K643" t="str">
        <f si="0" t="shared"/>
        <v>Lower</v>
      </c>
    </row>
    <row r="644" spans="1:11" x14ac:dyDescent="0.25">
      <c r="A644">
        <v>2004</v>
      </c>
      <c r="B644" t="s">
        <v>80</v>
      </c>
      <c r="C644">
        <v>5</v>
      </c>
      <c r="D644" t="s">
        <v>2</v>
      </c>
      <c r="E644">
        <v>60</v>
      </c>
      <c r="F644">
        <v>12</v>
      </c>
      <c r="G644" t="s">
        <v>54</v>
      </c>
      <c r="H644">
        <v>75</v>
      </c>
      <c r="I644" t="str">
        <f>IF($E644&gt;$H644,"Winner","Loser")</f>
        <v>Loser</v>
      </c>
      <c r="J644" t="str">
        <f>IF($E644&gt;$H644,$C644,$F644)</f>
        <v>%%=Tournament.VisitTeamSeed</v>
      </c>
      <c r="K644" t="str">
        <f si="0" t="shared"/>
        <v>Lower</v>
      </c>
    </row>
    <row r="645" spans="1:11" x14ac:dyDescent="0.25">
      <c r="A645">
        <v>2004</v>
      </c>
      <c r="B645" t="s">
        <v>80</v>
      </c>
      <c r="C645">
        <v>8</v>
      </c>
      <c r="D645" t="s">
        <v>112</v>
      </c>
      <c r="E645">
        <v>76</v>
      </c>
      <c r="F645">
        <v>9</v>
      </c>
      <c r="G645" t="s">
        <v>195</v>
      </c>
      <c r="H645">
        <v>73</v>
      </c>
      <c r="I645" t="str">
        <f>IF($E645&gt;$H645,"Winner","Loser")</f>
        <v>Loser</v>
      </c>
      <c r="J645" t="str">
        <f>IF($E645&gt;$H645,$C645,$F645)</f>
        <v>%%=Tournament.VisitTeamSeed</v>
      </c>
      <c r="K645" t="str">
        <f si="0" t="shared"/>
        <v>Lower</v>
      </c>
    </row>
    <row r="646" spans="1:11" x14ac:dyDescent="0.25">
      <c r="A646">
        <v>2004</v>
      </c>
      <c r="B646" t="s">
        <v>80</v>
      </c>
      <c r="C646">
        <v>1</v>
      </c>
      <c r="D646" t="s">
        <v>445</v>
      </c>
      <c r="E646">
        <v>82</v>
      </c>
      <c r="F646">
        <v>16</v>
      </c>
      <c r="G646" t="s">
        <v>304</v>
      </c>
      <c r="H646">
        <v>63</v>
      </c>
      <c r="I646" t="str">
        <f>IF($E646&gt;$H646,"Winner","Loser")</f>
        <v>Loser</v>
      </c>
      <c r="J646" t="str">
        <f>IF($E646&gt;$H646,$C646,$F646)</f>
        <v>%%=Tournament.VisitTeamSeed</v>
      </c>
      <c r="K646" t="str">
        <f si="0" t="shared"/>
        <v>Lower</v>
      </c>
    </row>
    <row r="647" spans="1:11" x14ac:dyDescent="0.25">
      <c r="A647">
        <v>2004</v>
      </c>
      <c r="B647" t="s">
        <v>80</v>
      </c>
      <c r="C647">
        <v>2</v>
      </c>
      <c r="D647" t="s">
        <v>7</v>
      </c>
      <c r="E647">
        <v>76</v>
      </c>
      <c r="F647">
        <v>15</v>
      </c>
      <c r="G647" t="s">
        <v>183</v>
      </c>
      <c r="H647">
        <v>49</v>
      </c>
      <c r="I647" t="str">
        <f>IF($E647&gt;$H647,"Winner","Loser")</f>
        <v>Loser</v>
      </c>
      <c r="J647" t="str">
        <f>IF($E647&gt;$H647,$C647,$F647)</f>
        <v>%%=Tournament.VisitTeamSeed</v>
      </c>
      <c r="K647" t="str">
        <f si="0" t="shared"/>
        <v>Lower</v>
      </c>
    </row>
    <row r="648" spans="1:11" x14ac:dyDescent="0.25">
      <c r="A648">
        <v>2004</v>
      </c>
      <c r="B648" t="s">
        <v>80</v>
      </c>
      <c r="C648">
        <v>7</v>
      </c>
      <c r="D648" t="s">
        <v>391</v>
      </c>
      <c r="E648">
        <v>66</v>
      </c>
      <c r="F648">
        <v>10</v>
      </c>
      <c r="G648" t="s">
        <v>168</v>
      </c>
      <c r="H648">
        <v>72</v>
      </c>
      <c r="I648" t="str">
        <f>IF($E648&gt;$H648,"Winner","Loser")</f>
        <v>Loser</v>
      </c>
      <c r="J648" t="str">
        <f>IF($E648&gt;$H648,$C648,$F648)</f>
        <v>%%=Tournament.VisitTeamSeed</v>
      </c>
      <c r="K648" t="str">
        <f si="0" t="shared"/>
        <v>Lower</v>
      </c>
    </row>
    <row r="649" spans="1:11" x14ac:dyDescent="0.25">
      <c r="A649">
        <v>2004</v>
      </c>
      <c r="B649" t="s">
        <v>80</v>
      </c>
      <c r="C649">
        <v>2</v>
      </c>
      <c r="D649" t="s">
        <v>71</v>
      </c>
      <c r="E649">
        <v>70</v>
      </c>
      <c r="F649">
        <v>15</v>
      </c>
      <c r="G649" t="s">
        <v>100</v>
      </c>
      <c r="H649">
        <v>53</v>
      </c>
      <c r="I649" t="str">
        <f>IF($E649&gt;$H649,"Winner","Loser")</f>
        <v>Loser</v>
      </c>
      <c r="J649" t="str">
        <f>IF($E649&gt;$H649,$C649,$F649)</f>
        <v>%%=Tournament.VisitTeamSeed</v>
      </c>
      <c r="K649" t="str">
        <f si="0" t="shared"/>
        <v>Lower</v>
      </c>
    </row>
    <row r="650" spans="1:11" x14ac:dyDescent="0.25">
      <c r="A650">
        <v>2004</v>
      </c>
      <c r="B650" t="s">
        <v>81</v>
      </c>
      <c r="C650">
        <v>16</v>
      </c>
      <c r="D650" t="s">
        <v>317</v>
      </c>
      <c r="E650">
        <v>72</v>
      </c>
      <c r="F650">
        <v>16</v>
      </c>
      <c r="G650" t="s">
        <v>268</v>
      </c>
      <c r="H650">
        <v>57</v>
      </c>
      <c r="I650" t="str">
        <f>IF($E650&gt;$H650,"Winner","Loser")</f>
        <v>Loser</v>
      </c>
      <c r="J650" t="str">
        <f>IF($E650&gt;$H650,$C650,$F650)</f>
        <v>%%=Tournament.VisitTeamSeed</v>
      </c>
      <c r="K650" t="str">
        <f si="0" t="shared"/>
        <v>Lower</v>
      </c>
    </row>
    <row r="651" spans="1:11" x14ac:dyDescent="0.25">
      <c r="A651">
        <v>2003</v>
      </c>
      <c r="B651" t="s">
        <v>74</v>
      </c>
      <c r="C651">
        <v>2</v>
      </c>
      <c r="D651" t="s">
        <v>0</v>
      </c>
      <c r="E651">
        <v>78</v>
      </c>
      <c r="F651">
        <v>3</v>
      </c>
      <c r="G651" t="s">
        <v>3</v>
      </c>
      <c r="H651">
        <v>81</v>
      </c>
      <c r="I651" t="str">
        <f>IF($E651&gt;$H651,"Winner","Loser")</f>
        <v>Loser</v>
      </c>
      <c r="J651" t="str">
        <f>IF($E651&gt;$H651,$C651,$F651)</f>
        <v>%%=Tournament.VisitTeamSeed</v>
      </c>
      <c r="K651" t="str">
        <f si="0" t="shared"/>
        <v>Lower</v>
      </c>
    </row>
    <row r="652" spans="1:11" x14ac:dyDescent="0.25">
      <c r="A652">
        <v>2003</v>
      </c>
      <c r="B652" t="s">
        <v>76</v>
      </c>
      <c r="C652">
        <v>1</v>
      </c>
      <c r="D652" t="s">
        <v>57</v>
      </c>
      <c r="E652">
        <v>84</v>
      </c>
      <c r="F652">
        <v>3</v>
      </c>
      <c r="G652" t="s">
        <v>3</v>
      </c>
      <c r="H652">
        <v>95</v>
      </c>
      <c r="I652" t="str">
        <f>IF($E652&gt;$H652,"Winner","Loser")</f>
        <v>Loser</v>
      </c>
      <c r="J652" t="str">
        <f>IF($E652&gt;$H652,$C652,$F652)</f>
        <v>%%=Tournament.VisitTeamSeed</v>
      </c>
      <c r="K652" t="str">
        <f si="0" t="shared"/>
        <v>Lower</v>
      </c>
    </row>
    <row r="653" spans="1:11" x14ac:dyDescent="0.25">
      <c r="A653">
        <v>2003</v>
      </c>
      <c r="B653" t="s">
        <v>76</v>
      </c>
      <c r="C653">
        <v>3</v>
      </c>
      <c r="D653" t="s">
        <v>96</v>
      </c>
      <c r="E653">
        <v>61</v>
      </c>
      <c r="F653">
        <v>2</v>
      </c>
      <c r="G653" t="s">
        <v>0</v>
      </c>
      <c r="H653">
        <v>94</v>
      </c>
      <c r="I653" t="str">
        <f>IF($E653&gt;$H653,"Winner","Loser")</f>
        <v>Loser</v>
      </c>
      <c r="J653" t="str">
        <f>IF($E653&gt;$H653,$C653,$F653)</f>
        <v>%%=Tournament.VisitTeamSeed</v>
      </c>
      <c r="K653" t="str">
        <f si="0" t="shared"/>
        <v>Lower</v>
      </c>
    </row>
    <row r="654" spans="1:11" x14ac:dyDescent="0.25">
      <c r="A654">
        <v>2003</v>
      </c>
      <c r="B654" t="s">
        <v>77</v>
      </c>
      <c r="C654">
        <v>1</v>
      </c>
      <c r="D654" t="s">
        <v>57</v>
      </c>
      <c r="E654">
        <v>85</v>
      </c>
      <c r="F654">
        <v>7</v>
      </c>
      <c r="G654" t="s">
        <v>391</v>
      </c>
      <c r="H654">
        <v>76</v>
      </c>
      <c r="I654" t="str">
        <f>IF($E654&gt;$H654,"Winner","Loser")</f>
        <v>Loser</v>
      </c>
      <c r="J654" t="str">
        <f>IF($E654&gt;$H654,$C654,$F654)</f>
        <v>%%=Tournament.VisitTeamSeed</v>
      </c>
      <c r="K654" t="str">
        <f si="0" t="shared"/>
        <v>Lower</v>
      </c>
    </row>
    <row r="655" spans="1:11" x14ac:dyDescent="0.25">
      <c r="A655">
        <v>2003</v>
      </c>
      <c r="B655" t="s">
        <v>77</v>
      </c>
      <c r="C655">
        <v>1</v>
      </c>
      <c r="D655" t="s">
        <v>18</v>
      </c>
      <c r="E655">
        <v>47</v>
      </c>
      <c r="F655">
        <v>3</v>
      </c>
      <c r="G655" t="s">
        <v>3</v>
      </c>
      <c r="H655">
        <v>63</v>
      </c>
      <c r="I655" t="str">
        <f>IF($E655&gt;$H655,"Winner","Loser")</f>
        <v>Loser</v>
      </c>
      <c r="J655" t="str">
        <f>IF($E655&gt;$H655,$C655,$F655)</f>
        <v>%%=Tournament.VisitTeamSeed</v>
      </c>
      <c r="K655" t="str">
        <f si="0" t="shared"/>
        <v>Lower</v>
      </c>
    </row>
    <row r="656" spans="1:11" x14ac:dyDescent="0.25">
      <c r="A656">
        <v>2003</v>
      </c>
      <c r="B656" t="s">
        <v>77</v>
      </c>
      <c r="C656">
        <v>1</v>
      </c>
      <c r="D656" t="s">
        <v>14</v>
      </c>
      <c r="E656">
        <v>75</v>
      </c>
      <c r="F656">
        <v>2</v>
      </c>
      <c r="G656" t="s">
        <v>0</v>
      </c>
      <c r="H656">
        <v>78</v>
      </c>
      <c r="I656" t="str">
        <f>IF($E656&gt;$H656,"Winner","Loser")</f>
        <v>Loser</v>
      </c>
      <c r="J656" t="str">
        <f>IF($E656&gt;$H656,$C656,$F656)</f>
        <v>%%=Tournament.VisitTeamSeed</v>
      </c>
      <c r="K656" t="str">
        <f si="0" t="shared"/>
        <v>Lower</v>
      </c>
    </row>
    <row r="657" spans="1:11" x14ac:dyDescent="0.25">
      <c r="A657">
        <v>2003</v>
      </c>
      <c r="B657" t="s">
        <v>77</v>
      </c>
      <c r="C657">
        <v>1</v>
      </c>
      <c r="D657" t="s">
        <v>53</v>
      </c>
      <c r="E657">
        <v>69</v>
      </c>
      <c r="F657">
        <v>3</v>
      </c>
      <c r="G657" t="s">
        <v>96</v>
      </c>
      <c r="H657">
        <v>83</v>
      </c>
      <c r="I657" t="str">
        <f>IF($E657&gt;$H657,"Winner","Loser")</f>
        <v>Loser</v>
      </c>
      <c r="J657" t="str">
        <f>IF($E657&gt;$H657,$C657,$F657)</f>
        <v>%%=Tournament.VisitTeamSeed</v>
      </c>
      <c r="K657" t="str">
        <f si="0" t="shared"/>
        <v>Lower</v>
      </c>
    </row>
    <row r="658" spans="1:11" x14ac:dyDescent="0.25">
      <c r="A658">
        <v>2003</v>
      </c>
      <c r="B658" t="s">
        <v>78</v>
      </c>
      <c r="C658">
        <v>6</v>
      </c>
      <c r="D658" t="s">
        <v>89</v>
      </c>
      <c r="E658">
        <v>58</v>
      </c>
      <c r="F658">
        <v>7</v>
      </c>
      <c r="G658" t="s">
        <v>391</v>
      </c>
      <c r="H658">
        <v>60</v>
      </c>
      <c r="I658" t="str">
        <f>IF($E658&gt;$H658,"Winner","Loser")</f>
        <v>Loser</v>
      </c>
      <c r="J658" t="str">
        <f>IF($E658&gt;$H658,$C658,$F658)</f>
        <v>%%=Tournament.VisitTeamSeed</v>
      </c>
      <c r="K658" t="str">
        <f si="0" t="shared"/>
        <v>Lower</v>
      </c>
    </row>
    <row r="659" spans="1:11" x14ac:dyDescent="0.25">
      <c r="A659">
        <v>2003</v>
      </c>
      <c r="B659" t="s">
        <v>78</v>
      </c>
      <c r="C659">
        <v>3</v>
      </c>
      <c r="D659" t="s">
        <v>3</v>
      </c>
      <c r="E659">
        <v>79</v>
      </c>
      <c r="F659">
        <v>10</v>
      </c>
      <c r="G659" t="s">
        <v>158</v>
      </c>
      <c r="H659">
        <v>78</v>
      </c>
      <c r="I659" t="str">
        <f>IF($E659&gt;$H659,"Winner","Loser")</f>
        <v>Loser</v>
      </c>
      <c r="J659" t="str">
        <f>IF($E659&gt;$H659,$C659,$F659)</f>
        <v>%%=Tournament.VisitTeamSeed</v>
      </c>
      <c r="K659" t="str">
        <f si="0" t="shared"/>
        <v>Lower</v>
      </c>
    </row>
    <row r="660" spans="1:11" x14ac:dyDescent="0.25">
      <c r="A660">
        <v>2003</v>
      </c>
      <c r="B660" t="s">
        <v>78</v>
      </c>
      <c r="C660">
        <v>1</v>
      </c>
      <c r="D660" t="s">
        <v>18</v>
      </c>
      <c r="E660">
        <v>65</v>
      </c>
      <c r="F660">
        <v>12</v>
      </c>
      <c r="G660" t="s">
        <v>121</v>
      </c>
      <c r="H660">
        <v>54</v>
      </c>
      <c r="I660" t="str">
        <f>IF($E660&gt;$H660,"Winner","Loser")</f>
        <v>Loser</v>
      </c>
      <c r="J660" t="str">
        <f>IF($E660&gt;$H660,$C660,$F660)</f>
        <v>%%=Tournament.VisitTeamSeed</v>
      </c>
      <c r="K660" t="str">
        <f si="0" t="shared"/>
        <v>Lower</v>
      </c>
    </row>
    <row r="661" spans="1:11" x14ac:dyDescent="0.25">
      <c r="A661">
        <v>2003</v>
      </c>
      <c r="B661" t="s">
        <v>78</v>
      </c>
      <c r="C661">
        <v>1</v>
      </c>
      <c r="D661" t="s">
        <v>57</v>
      </c>
      <c r="E661">
        <v>82</v>
      </c>
      <c r="F661">
        <v>5</v>
      </c>
      <c r="G661" t="s">
        <v>71</v>
      </c>
      <c r="H661">
        <v>78</v>
      </c>
      <c r="I661" t="str">
        <f>IF($E661&gt;$H661,"Winner","Loser")</f>
        <v>Loser</v>
      </c>
      <c r="J661" t="str">
        <f>IF($E661&gt;$H661,$C661,$F661)</f>
        <v>%%=Tournament.VisitTeamSeed</v>
      </c>
      <c r="K661" t="str">
        <f si="0" t="shared"/>
        <v>Lower</v>
      </c>
    </row>
    <row r="662" spans="1:11" x14ac:dyDescent="0.25">
      <c r="A662">
        <v>2003</v>
      </c>
      <c r="B662" t="s">
        <v>78</v>
      </c>
      <c r="C662">
        <v>1</v>
      </c>
      <c r="D662" t="s">
        <v>14</v>
      </c>
      <c r="E662">
        <v>88</v>
      </c>
      <c r="F662">
        <v>5</v>
      </c>
      <c r="G662" t="s">
        <v>127</v>
      </c>
      <c r="H662">
        <v>71</v>
      </c>
      <c r="I662" t="str">
        <f>IF($E662&gt;$H662,"Winner","Loser")</f>
        <v>Loser</v>
      </c>
      <c r="J662" t="str">
        <f>IF($E662&gt;$H662,$C662,$F662)</f>
        <v>%%=Tournament.VisitTeamSeed</v>
      </c>
      <c r="K662" t="str">
        <f si="0" t="shared"/>
        <v>Lower</v>
      </c>
    </row>
    <row r="663" spans="1:11" x14ac:dyDescent="0.25">
      <c r="A663">
        <v>2003</v>
      </c>
      <c r="B663" t="s">
        <v>78</v>
      </c>
      <c r="C663">
        <v>1</v>
      </c>
      <c r="D663" t="s">
        <v>53</v>
      </c>
      <c r="E663">
        <v>63</v>
      </c>
      <c r="F663">
        <v>5</v>
      </c>
      <c r="G663" t="s">
        <v>4</v>
      </c>
      <c r="H663">
        <v>57</v>
      </c>
      <c r="I663" t="str">
        <f>IF($E663&gt;$H663,"Winner","Loser")</f>
        <v>Loser</v>
      </c>
      <c r="J663" t="str">
        <f>IF($E663&gt;$H663,$C663,$F663)</f>
        <v>%%=Tournament.VisitTeamSeed</v>
      </c>
      <c r="K663" t="str">
        <f si="0" t="shared"/>
        <v>Lower</v>
      </c>
    </row>
    <row r="664" spans="1:11" x14ac:dyDescent="0.25">
      <c r="A664">
        <v>2003</v>
      </c>
      <c r="B664" t="s">
        <v>78</v>
      </c>
      <c r="C664">
        <v>3</v>
      </c>
      <c r="D664" t="s">
        <v>96</v>
      </c>
      <c r="E664">
        <v>77</v>
      </c>
      <c r="F664">
        <v>2</v>
      </c>
      <c r="G664" t="s">
        <v>16</v>
      </c>
      <c r="H664">
        <v>74</v>
      </c>
      <c r="I664" t="str">
        <f>IF($E664&gt;$H664,"Winner","Loser")</f>
        <v>Loser</v>
      </c>
      <c r="J664" t="str">
        <f>IF($E664&gt;$H664,$C664,$F664)</f>
        <v>%%=Tournament.VisitTeamSeed</v>
      </c>
      <c r="K664" t="str">
        <f si="0" t="shared"/>
        <v>Lower</v>
      </c>
    </row>
    <row r="665" spans="1:11" x14ac:dyDescent="0.25">
      <c r="A665">
        <v>2003</v>
      </c>
      <c r="B665" t="s">
        <v>78</v>
      </c>
      <c r="C665">
        <v>3</v>
      </c>
      <c r="D665" t="s">
        <v>11</v>
      </c>
      <c r="E665">
        <v>65</v>
      </c>
      <c r="F665">
        <v>2</v>
      </c>
      <c r="G665" t="s">
        <v>0</v>
      </c>
      <c r="H665">
        <v>69</v>
      </c>
      <c r="I665" t="str">
        <f>IF($E665&gt;$H665,"Winner","Loser")</f>
        <v>Loser</v>
      </c>
      <c r="J665" t="str">
        <f>IF($E665&gt;$H665,$C665,$F665)</f>
        <v>%%=Tournament.VisitTeamSeed</v>
      </c>
      <c r="K665" t="str">
        <f si="0" t="shared"/>
        <v>Lower</v>
      </c>
    </row>
    <row r="666" spans="1:11" x14ac:dyDescent="0.25">
      <c r="A666">
        <v>2003</v>
      </c>
      <c r="B666" t="s">
        <v>79</v>
      </c>
      <c r="C666">
        <v>5</v>
      </c>
      <c r="D666" t="s">
        <v>4</v>
      </c>
      <c r="E666">
        <v>61</v>
      </c>
      <c r="F666">
        <v>13</v>
      </c>
      <c r="G666" t="s">
        <v>65</v>
      </c>
      <c r="H666">
        <v>60</v>
      </c>
      <c r="I666" t="str">
        <f>IF($E666&gt;$H666,"Winner","Loser")</f>
        <v>Loser</v>
      </c>
      <c r="J666" t="str">
        <f>IF($E666&gt;$H666,$C666,$F666)</f>
        <v>%%=Tournament.VisitTeamSeed</v>
      </c>
      <c r="K666" t="str">
        <f si="0" t="shared"/>
        <v>Lower</v>
      </c>
    </row>
    <row r="667" spans="1:11" x14ac:dyDescent="0.25">
      <c r="A667">
        <v>2003</v>
      </c>
      <c r="B667" t="s">
        <v>79</v>
      </c>
      <c r="C667">
        <v>10</v>
      </c>
      <c r="D667" t="s">
        <v>158</v>
      </c>
      <c r="E667">
        <v>68</v>
      </c>
      <c r="F667">
        <v>2</v>
      </c>
      <c r="G667" t="s">
        <v>139</v>
      </c>
      <c r="H667">
        <v>62</v>
      </c>
      <c r="I667" t="str">
        <f>IF($E667&gt;$H667,"Winner","Loser")</f>
        <v>Loser</v>
      </c>
      <c r="J667" t="str">
        <f>IF($E667&gt;$H667,$C667,$F667)</f>
        <v>%%=Tournament.VisitTeamSeed</v>
      </c>
      <c r="K667" t="str">
        <f si="0" t="shared"/>
        <v>Lower</v>
      </c>
    </row>
    <row r="668" spans="1:11" x14ac:dyDescent="0.25">
      <c r="A668">
        <v>2003</v>
      </c>
      <c r="B668" t="s">
        <v>79</v>
      </c>
      <c r="C668">
        <v>6</v>
      </c>
      <c r="D668" t="s">
        <v>398</v>
      </c>
      <c r="E668">
        <v>56</v>
      </c>
      <c r="F668">
        <v>3</v>
      </c>
      <c r="G668" t="s">
        <v>3</v>
      </c>
      <c r="H668">
        <v>68</v>
      </c>
      <c r="I668" t="str">
        <f>IF($E668&gt;$H668,"Winner","Loser")</f>
        <v>Loser</v>
      </c>
      <c r="J668" t="str">
        <f>IF($E668&gt;$H668,$C668,$F668)</f>
        <v>%%=Tournament.VisitTeamSeed</v>
      </c>
      <c r="K668" t="str">
        <f si="0" t="shared"/>
        <v>Lower</v>
      </c>
    </row>
    <row r="669" spans="1:11" x14ac:dyDescent="0.25">
      <c r="A669">
        <v>2003</v>
      </c>
      <c r="B669" t="s">
        <v>79</v>
      </c>
      <c r="C669">
        <v>12</v>
      </c>
      <c r="D669" t="s">
        <v>121</v>
      </c>
      <c r="E669">
        <v>79</v>
      </c>
      <c r="F669">
        <v>4</v>
      </c>
      <c r="G669" t="s">
        <v>1</v>
      </c>
      <c r="H669">
        <v>71</v>
      </c>
      <c r="I669" t="str">
        <f>IF($E669&gt;$H669,"Winner","Loser")</f>
        <v>Loser</v>
      </c>
      <c r="J669" t="str">
        <f>IF($E669&gt;$H669,$C669,$F669)</f>
        <v>%%=Tournament.VisitTeamSeed</v>
      </c>
      <c r="K669" t="str">
        <f si="0" t="shared"/>
        <v>Lower</v>
      </c>
    </row>
    <row r="670" spans="1:11" x14ac:dyDescent="0.25">
      <c r="A670">
        <v>2003</v>
      </c>
      <c r="B670" t="s">
        <v>79</v>
      </c>
      <c r="C670">
        <v>7</v>
      </c>
      <c r="D670" t="s">
        <v>391</v>
      </c>
      <c r="E670">
        <v>68</v>
      </c>
      <c r="F670">
        <v>2</v>
      </c>
      <c r="G670" t="s">
        <v>2</v>
      </c>
      <c r="H670">
        <v>46</v>
      </c>
      <c r="I670" t="str">
        <f>IF($E670&gt;$H670,"Winner","Loser")</f>
        <v>Loser</v>
      </c>
      <c r="J670" t="str">
        <f>IF($E670&gt;$H670,$C670,$F670)</f>
        <v>%%=Tournament.VisitTeamSeed</v>
      </c>
      <c r="K670" t="str">
        <f si="0" t="shared"/>
        <v>Lower</v>
      </c>
    </row>
    <row r="671" spans="1:11" x14ac:dyDescent="0.25">
      <c r="A671">
        <v>2003</v>
      </c>
      <c r="B671" t="s">
        <v>79</v>
      </c>
      <c r="C671">
        <v>6</v>
      </c>
      <c r="D671" t="s">
        <v>89</v>
      </c>
      <c r="E671">
        <v>77</v>
      </c>
      <c r="F671">
        <v>3</v>
      </c>
      <c r="G671" t="s">
        <v>374</v>
      </c>
      <c r="H671">
        <v>64</v>
      </c>
      <c r="I671" t="str">
        <f>IF($E671&gt;$H671,"Winner","Loser")</f>
        <v>Loser</v>
      </c>
      <c r="J671" t="str">
        <f>IF($E671&gt;$H671,$C671,$F671)</f>
        <v>%%=Tournament.VisitTeamSeed</v>
      </c>
      <c r="K671" t="str">
        <f si="0" t="shared"/>
        <v>Lower</v>
      </c>
    </row>
    <row r="672" spans="1:11" x14ac:dyDescent="0.25">
      <c r="A672">
        <v>2003</v>
      </c>
      <c r="B672" t="s">
        <v>79</v>
      </c>
      <c r="C672">
        <v>1</v>
      </c>
      <c r="D672" t="s">
        <v>57</v>
      </c>
      <c r="E672">
        <v>77</v>
      </c>
      <c r="F672">
        <v>9</v>
      </c>
      <c r="G672" t="s">
        <v>128</v>
      </c>
      <c r="H672">
        <v>67</v>
      </c>
      <c r="I672" t="str">
        <f>IF($E672&gt;$H672,"Winner","Loser")</f>
        <v>Loser</v>
      </c>
      <c r="J672" t="str">
        <f>IF($E672&gt;$H672,$C672,$F672)</f>
        <v>%%=Tournament.VisitTeamSeed</v>
      </c>
      <c r="K672" t="str">
        <f si="0" t="shared"/>
        <v>Lower</v>
      </c>
    </row>
    <row r="673" spans="1:11" x14ac:dyDescent="0.25">
      <c r="A673">
        <v>2003</v>
      </c>
      <c r="B673" t="s">
        <v>79</v>
      </c>
      <c r="C673">
        <v>7</v>
      </c>
      <c r="D673" t="s">
        <v>103</v>
      </c>
      <c r="E673">
        <v>52</v>
      </c>
      <c r="F673">
        <v>2</v>
      </c>
      <c r="G673" t="s">
        <v>16</v>
      </c>
      <c r="H673">
        <v>74</v>
      </c>
      <c r="I673" t="str">
        <f>IF($E673&gt;$H673,"Winner","Loser")</f>
        <v>Loser</v>
      </c>
      <c r="J673" t="str">
        <f>IF($E673&gt;$H673,$C673,$F673)</f>
        <v>%%=Tournament.VisitTeamSeed</v>
      </c>
      <c r="K673" t="str">
        <f si="0" t="shared"/>
        <v>Lower</v>
      </c>
    </row>
    <row r="674" spans="1:11" x14ac:dyDescent="0.25">
      <c r="A674">
        <v>2003</v>
      </c>
      <c r="B674" t="s">
        <v>79</v>
      </c>
      <c r="C674">
        <v>11</v>
      </c>
      <c r="D674" t="s">
        <v>300</v>
      </c>
      <c r="E674">
        <v>80</v>
      </c>
      <c r="F674">
        <v>3</v>
      </c>
      <c r="G674" t="s">
        <v>11</v>
      </c>
      <c r="H674">
        <v>86</v>
      </c>
      <c r="I674" t="str">
        <f>IF($E674&gt;$H674,"Winner","Loser")</f>
        <v>Loser</v>
      </c>
      <c r="J674" t="str">
        <f>IF($E674&gt;$H674,$C674,$F674)</f>
        <v>%%=Tournament.VisitTeamSeed</v>
      </c>
      <c r="K674" t="str">
        <f si="0" t="shared"/>
        <v>Lower</v>
      </c>
    </row>
    <row r="675" spans="1:11" x14ac:dyDescent="0.25">
      <c r="A675">
        <v>2003</v>
      </c>
      <c r="B675" t="s">
        <v>79</v>
      </c>
      <c r="C675">
        <v>1</v>
      </c>
      <c r="D675" t="s">
        <v>53</v>
      </c>
      <c r="E675">
        <v>74</v>
      </c>
      <c r="F675">
        <v>9</v>
      </c>
      <c r="G675" t="s">
        <v>88</v>
      </c>
      <c r="H675">
        <v>54</v>
      </c>
      <c r="I675" t="str">
        <f>IF($E675&gt;$H675,"Winner","Loser")</f>
        <v>Loser</v>
      </c>
      <c r="J675" t="str">
        <f>IF($E675&gt;$H675,$C675,$F675)</f>
        <v>%%=Tournament.VisitTeamSeed</v>
      </c>
      <c r="K675" t="str">
        <f si="0" t="shared"/>
        <v>Lower</v>
      </c>
    </row>
    <row r="676" spans="1:11" x14ac:dyDescent="0.25">
      <c r="A676">
        <v>2003</v>
      </c>
      <c r="B676" t="s">
        <v>79</v>
      </c>
      <c r="C676">
        <v>1</v>
      </c>
      <c r="D676" t="s">
        <v>14</v>
      </c>
      <c r="E676">
        <v>96</v>
      </c>
      <c r="F676">
        <v>9</v>
      </c>
      <c r="G676" t="s">
        <v>7</v>
      </c>
      <c r="H676">
        <v>95</v>
      </c>
      <c r="I676" t="str">
        <f>IF($E676&gt;$H676,"Winner","Loser")</f>
        <v>Loser</v>
      </c>
      <c r="J676" t="str">
        <f>IF($E676&gt;$H676,$C676,$F676)</f>
        <v>%%=Tournament.VisitTeamSeed</v>
      </c>
      <c r="K676" t="str">
        <f si="0" t="shared"/>
        <v>Lower</v>
      </c>
    </row>
    <row r="677" spans="1:11" x14ac:dyDescent="0.25">
      <c r="A677">
        <v>2003</v>
      </c>
      <c r="B677" t="s">
        <v>79</v>
      </c>
      <c r="C677">
        <v>5</v>
      </c>
      <c r="D677" t="s">
        <v>127</v>
      </c>
      <c r="E677">
        <v>68</v>
      </c>
      <c r="F677">
        <v>4</v>
      </c>
      <c r="G677" t="s">
        <v>92</v>
      </c>
      <c r="H677">
        <v>60</v>
      </c>
      <c r="I677" t="str">
        <f>IF($E677&gt;$H677,"Winner","Loser")</f>
        <v>Loser</v>
      </c>
      <c r="J677" t="str">
        <f>IF($E677&gt;$H677,$C677,$F677)</f>
        <v>%%=Tournament.VisitTeamSeed</v>
      </c>
      <c r="K677" t="str">
        <f si="0" t="shared"/>
        <v>Lower</v>
      </c>
    </row>
    <row r="678" spans="1:11" x14ac:dyDescent="0.25">
      <c r="A678">
        <v>2003</v>
      </c>
      <c r="B678" t="s">
        <v>79</v>
      </c>
      <c r="C678">
        <v>10</v>
      </c>
      <c r="D678" t="s">
        <v>436</v>
      </c>
      <c r="E678">
        <v>76</v>
      </c>
      <c r="F678">
        <v>2</v>
      </c>
      <c r="G678" t="s">
        <v>0</v>
      </c>
      <c r="H678">
        <v>108</v>
      </c>
      <c r="I678" t="str">
        <f>IF($E678&gt;$H678,"Winner","Loser")</f>
        <v>Loser</v>
      </c>
      <c r="J678" t="str">
        <f>IF($E678&gt;$H678,$C678,$F678)</f>
        <v>%%=Tournament.VisitTeamSeed</v>
      </c>
      <c r="K678" t="str">
        <f si="0" t="shared"/>
        <v>Lower</v>
      </c>
    </row>
    <row r="679" spans="1:11" x14ac:dyDescent="0.25">
      <c r="A679">
        <v>2003</v>
      </c>
      <c r="B679" t="s">
        <v>79</v>
      </c>
      <c r="C679">
        <v>5</v>
      </c>
      <c r="D679" t="s">
        <v>71</v>
      </c>
      <c r="E679">
        <v>84</v>
      </c>
      <c r="F679">
        <v>4</v>
      </c>
      <c r="G679" t="s">
        <v>67</v>
      </c>
      <c r="H679">
        <v>74</v>
      </c>
      <c r="I679" t="str">
        <f>IF($E679&gt;$H679,"Winner","Loser")</f>
        <v>Loser</v>
      </c>
      <c r="J679" t="str">
        <f>IF($E679&gt;$H679,$C679,$F679)</f>
        <v>%%=Tournament.VisitTeamSeed</v>
      </c>
      <c r="K679" t="str">
        <f si="0" t="shared"/>
        <v>Lower</v>
      </c>
    </row>
    <row r="680" spans="1:11" x14ac:dyDescent="0.25">
      <c r="A680">
        <v>2003</v>
      </c>
      <c r="B680" t="s">
        <v>79</v>
      </c>
      <c r="C680">
        <v>1</v>
      </c>
      <c r="D680" t="s">
        <v>18</v>
      </c>
      <c r="E680">
        <v>74</v>
      </c>
      <c r="F680">
        <v>8</v>
      </c>
      <c r="G680" t="s">
        <v>102</v>
      </c>
      <c r="H680">
        <v>65</v>
      </c>
      <c r="I680" t="str">
        <f>IF($E680&gt;$H680,"Winner","Loser")</f>
        <v>Loser</v>
      </c>
      <c r="J680" t="str">
        <f>IF($E680&gt;$H680,$C680,$F680)</f>
        <v>%%=Tournament.VisitTeamSeed</v>
      </c>
      <c r="K680" t="str">
        <f si="0" t="shared"/>
        <v>Lower</v>
      </c>
    </row>
    <row r="681" spans="1:11" x14ac:dyDescent="0.25">
      <c r="A681">
        <v>2003</v>
      </c>
      <c r="B681" t="s">
        <v>79</v>
      </c>
      <c r="C681">
        <v>6</v>
      </c>
      <c r="D681" t="s">
        <v>106</v>
      </c>
      <c r="E681">
        <v>92</v>
      </c>
      <c r="F681">
        <v>3</v>
      </c>
      <c r="G681" t="s">
        <v>96</v>
      </c>
      <c r="H681">
        <v>101</v>
      </c>
      <c r="I681" t="str">
        <f>IF($E681&gt;$H681,"Winner","Loser")</f>
        <v>Loser</v>
      </c>
      <c r="J681" t="str">
        <f>IF($E681&gt;$H681,$C681,$F681)</f>
        <v>%%=Tournament.VisitTeamSeed</v>
      </c>
      <c r="K681" t="str">
        <f si="0" t="shared"/>
        <v>Lower</v>
      </c>
    </row>
    <row r="682" spans="1:11" x14ac:dyDescent="0.25">
      <c r="A682">
        <v>2003</v>
      </c>
      <c r="B682" t="s">
        <v>80</v>
      </c>
      <c r="C682">
        <v>2</v>
      </c>
      <c r="D682" t="s">
        <v>16</v>
      </c>
      <c r="E682">
        <v>67</v>
      </c>
      <c r="F682">
        <v>15</v>
      </c>
      <c r="G682" t="s">
        <v>193</v>
      </c>
      <c r="H682">
        <v>62</v>
      </c>
      <c r="I682" t="str">
        <f>IF($E682&gt;$H682,"Winner","Loser")</f>
        <v>Loser</v>
      </c>
      <c r="J682" t="str">
        <f>IF($E682&gt;$H682,$C682,$F682)</f>
        <v>%%=Tournament.VisitTeamSeed</v>
      </c>
      <c r="K682" t="str">
        <f si="0" t="shared"/>
        <v>Lower</v>
      </c>
    </row>
    <row r="683" spans="1:11" x14ac:dyDescent="0.25">
      <c r="A683">
        <v>2003</v>
      </c>
      <c r="B683" t="s">
        <v>80</v>
      </c>
      <c r="C683">
        <v>6</v>
      </c>
      <c r="D683" t="s">
        <v>89</v>
      </c>
      <c r="E683">
        <v>75</v>
      </c>
      <c r="F683">
        <v>11</v>
      </c>
      <c r="G683" t="s">
        <v>296</v>
      </c>
      <c r="H683">
        <v>73</v>
      </c>
      <c r="I683" t="str">
        <f>IF($E683&gt;$H683,"Winner","Loser")</f>
        <v>Loser</v>
      </c>
      <c r="J683" t="str">
        <f>IF($E683&gt;$H683,$C683,$F683)</f>
        <v>%%=Tournament.VisitTeamSeed</v>
      </c>
      <c r="K683" t="str">
        <f si="0" t="shared"/>
        <v>Lower</v>
      </c>
    </row>
    <row r="684" spans="1:11" x14ac:dyDescent="0.25">
      <c r="A684">
        <v>2003</v>
      </c>
      <c r="B684" t="s">
        <v>80</v>
      </c>
      <c r="C684">
        <v>7</v>
      </c>
      <c r="D684" t="s">
        <v>391</v>
      </c>
      <c r="E684">
        <v>79</v>
      </c>
      <c r="F684">
        <v>10</v>
      </c>
      <c r="G684" t="s">
        <v>8</v>
      </c>
      <c r="H684">
        <v>64</v>
      </c>
      <c r="I684" t="str">
        <f>IF($E684&gt;$H684,"Winner","Loser")</f>
        <v>Loser</v>
      </c>
      <c r="J684" t="str">
        <f>IF($E684&gt;$H684,$C684,$F684)</f>
        <v>%%=Tournament.VisitTeamSeed</v>
      </c>
      <c r="K684" t="str">
        <f si="0" t="shared"/>
        <v>Lower</v>
      </c>
    </row>
    <row r="685" spans="1:11" x14ac:dyDescent="0.25">
      <c r="A685">
        <v>2003</v>
      </c>
      <c r="B685" t="s">
        <v>80</v>
      </c>
      <c r="C685">
        <v>8</v>
      </c>
      <c r="D685" t="s">
        <v>19</v>
      </c>
      <c r="E685">
        <v>58</v>
      </c>
      <c r="F685">
        <v>9</v>
      </c>
      <c r="G685" t="s">
        <v>88</v>
      </c>
      <c r="H685">
        <v>60</v>
      </c>
      <c r="I685" t="str">
        <f>IF($E685&gt;$H685,"Winner","Loser")</f>
        <v>Loser</v>
      </c>
      <c r="J685" t="str">
        <f>IF($E685&gt;$H685,$C685,$F685)</f>
        <v>%%=Tournament.VisitTeamSeed</v>
      </c>
      <c r="K685" t="str">
        <f si="0" t="shared"/>
        <v>Lower</v>
      </c>
    </row>
    <row r="686" spans="1:11" x14ac:dyDescent="0.25">
      <c r="A686">
        <v>2003</v>
      </c>
      <c r="B686" t="s">
        <v>80</v>
      </c>
      <c r="C686">
        <v>1</v>
      </c>
      <c r="D686" t="s">
        <v>53</v>
      </c>
      <c r="E686">
        <v>95</v>
      </c>
      <c r="F686">
        <v>16</v>
      </c>
      <c r="G686" t="s">
        <v>343</v>
      </c>
      <c r="H686">
        <v>64</v>
      </c>
      <c r="I686" t="str">
        <f>IF($E686&gt;$H686,"Winner","Loser")</f>
        <v>Loser</v>
      </c>
      <c r="J686" t="str">
        <f>IF($E686&gt;$H686,$C686,$F686)</f>
        <v>%%=Tournament.VisitTeamSeed</v>
      </c>
      <c r="K686" t="str">
        <f si="0" t="shared"/>
        <v>Lower</v>
      </c>
    </row>
    <row r="687" spans="1:11" x14ac:dyDescent="0.25">
      <c r="A687">
        <v>2003</v>
      </c>
      <c r="B687" t="s">
        <v>80</v>
      </c>
      <c r="C687">
        <v>7</v>
      </c>
      <c r="D687" t="s">
        <v>103</v>
      </c>
      <c r="E687">
        <v>67</v>
      </c>
      <c r="F687">
        <v>10</v>
      </c>
      <c r="G687" t="s">
        <v>125</v>
      </c>
      <c r="H687">
        <v>62</v>
      </c>
      <c r="I687" t="str">
        <f>IF($E687&gt;$H687,"Winner","Loser")</f>
        <v>Loser</v>
      </c>
      <c r="J687" t="str">
        <f>IF($E687&gt;$H687,$C687,$F687)</f>
        <v>%%=Tournament.VisitTeamSeed</v>
      </c>
      <c r="K687" t="str">
        <f si="0" t="shared"/>
        <v>Lower</v>
      </c>
    </row>
    <row r="688" spans="1:11" x14ac:dyDescent="0.25">
      <c r="A688">
        <v>2003</v>
      </c>
      <c r="B688" t="s">
        <v>80</v>
      </c>
      <c r="C688">
        <v>8</v>
      </c>
      <c r="D688" t="s">
        <v>99</v>
      </c>
      <c r="E688">
        <v>56</v>
      </c>
      <c r="F688">
        <v>9</v>
      </c>
      <c r="G688" t="s">
        <v>128</v>
      </c>
      <c r="H688">
        <v>80</v>
      </c>
      <c r="I688" t="str">
        <f>IF($E688&gt;$H688,"Winner","Loser")</f>
        <v>Loser</v>
      </c>
      <c r="J688" t="str">
        <f>IF($E688&gt;$H688,$C688,$F688)</f>
        <v>%%=Tournament.VisitTeamSeed</v>
      </c>
      <c r="K688" t="str">
        <f si="0" t="shared"/>
        <v>Lower</v>
      </c>
    </row>
    <row r="689" spans="1:11" x14ac:dyDescent="0.25">
      <c r="A689">
        <v>2003</v>
      </c>
      <c r="B689" t="s">
        <v>80</v>
      </c>
      <c r="C689">
        <v>5</v>
      </c>
      <c r="D689" t="s">
        <v>440</v>
      </c>
      <c r="E689">
        <v>46</v>
      </c>
      <c r="F689">
        <v>12</v>
      </c>
      <c r="G689" t="s">
        <v>121</v>
      </c>
      <c r="H689">
        <v>47</v>
      </c>
      <c r="I689" t="str">
        <f>IF($E689&gt;$H689,"Winner","Loser")</f>
        <v>Loser</v>
      </c>
      <c r="J689" t="str">
        <f>IF($E689&gt;$H689,$C689,$F689)</f>
        <v>%%=Tournament.VisitTeamSeed</v>
      </c>
      <c r="K689" t="str">
        <f si="0" t="shared"/>
        <v>Lower</v>
      </c>
    </row>
    <row r="690" spans="1:11" x14ac:dyDescent="0.25">
      <c r="A690">
        <v>2003</v>
      </c>
      <c r="B690" t="s">
        <v>80</v>
      </c>
      <c r="C690">
        <v>1</v>
      </c>
      <c r="D690" t="s">
        <v>57</v>
      </c>
      <c r="E690">
        <v>82</v>
      </c>
      <c r="F690">
        <v>16</v>
      </c>
      <c r="G690" t="s">
        <v>240</v>
      </c>
      <c r="H690">
        <v>61</v>
      </c>
      <c r="I690" t="str">
        <f>IF($E690&gt;$H690,"Winner","Loser")</f>
        <v>Loser</v>
      </c>
      <c r="J690" t="str">
        <f>IF($E690&gt;$H690,$C690,$F690)</f>
        <v>%%=Tournament.VisitTeamSeed</v>
      </c>
      <c r="K690" t="str">
        <f si="0" t="shared"/>
        <v>Lower</v>
      </c>
    </row>
    <row r="691" spans="1:11" x14ac:dyDescent="0.25">
      <c r="A691">
        <v>2003</v>
      </c>
      <c r="B691" t="s">
        <v>80</v>
      </c>
      <c r="C691">
        <v>6</v>
      </c>
      <c r="D691" t="s">
        <v>398</v>
      </c>
      <c r="E691">
        <v>77</v>
      </c>
      <c r="F691">
        <v>11</v>
      </c>
      <c r="G691" t="s">
        <v>284</v>
      </c>
      <c r="H691">
        <v>63</v>
      </c>
      <c r="I691" t="str">
        <f>IF($E691&gt;$H691,"Winner","Loser")</f>
        <v>Loser</v>
      </c>
      <c r="J691" t="str">
        <f>IF($E691&gt;$H691,$C691,$F691)</f>
        <v>%%=Tournament.VisitTeamSeed</v>
      </c>
      <c r="K691" t="str">
        <f si="0" t="shared"/>
        <v>Lower</v>
      </c>
    </row>
    <row r="692" spans="1:11" x14ac:dyDescent="0.25">
      <c r="A692">
        <v>2003</v>
      </c>
      <c r="B692" t="s">
        <v>80</v>
      </c>
      <c r="C692">
        <v>3</v>
      </c>
      <c r="D692" t="s">
        <v>3</v>
      </c>
      <c r="E692">
        <v>77</v>
      </c>
      <c r="F692">
        <v>14</v>
      </c>
      <c r="G692" t="s">
        <v>54</v>
      </c>
      <c r="H692">
        <v>63</v>
      </c>
      <c r="I692" t="str">
        <f>IF($E692&gt;$H692,"Winner","Loser")</f>
        <v>Loser</v>
      </c>
      <c r="J692" t="str">
        <f>IF($E692&gt;$H692,$C692,$F692)</f>
        <v>%%=Tournament.VisitTeamSeed</v>
      </c>
      <c r="K692" t="str">
        <f si="0" t="shared"/>
        <v>Lower</v>
      </c>
    </row>
    <row r="693" spans="1:11" x14ac:dyDescent="0.25">
      <c r="A693">
        <v>2003</v>
      </c>
      <c r="B693" t="s">
        <v>80</v>
      </c>
      <c r="C693">
        <v>7</v>
      </c>
      <c r="D693" t="s">
        <v>445</v>
      </c>
      <c r="E693">
        <v>63</v>
      </c>
      <c r="F693">
        <v>10</v>
      </c>
      <c r="G693" t="s">
        <v>158</v>
      </c>
      <c r="H693">
        <v>65</v>
      </c>
      <c r="I693" t="str">
        <f>IF($E693&gt;$H693,"Winner","Loser")</f>
        <v>Loser</v>
      </c>
      <c r="J693" t="str">
        <f>IF($E693&gt;$H693,$C693,$F693)</f>
        <v>%%=Tournament.VisitTeamSeed</v>
      </c>
      <c r="K693" t="str">
        <f si="0" t="shared"/>
        <v>Lower</v>
      </c>
    </row>
    <row r="694" spans="1:11" x14ac:dyDescent="0.25">
      <c r="A694">
        <v>2003</v>
      </c>
      <c r="B694" t="s">
        <v>80</v>
      </c>
      <c r="C694">
        <v>2</v>
      </c>
      <c r="D694" t="s">
        <v>139</v>
      </c>
      <c r="E694">
        <v>76</v>
      </c>
      <c r="F694">
        <v>15</v>
      </c>
      <c r="G694" t="s">
        <v>432</v>
      </c>
      <c r="H694">
        <v>73</v>
      </c>
      <c r="I694" t="str">
        <f>IF($E694&gt;$H694,"Winner","Loser")</f>
        <v>Loser</v>
      </c>
      <c r="J694" t="str">
        <f>IF($E694&gt;$H694,$C694,$F694)</f>
        <v>%%=Tournament.VisitTeamSeed</v>
      </c>
      <c r="K694" t="str">
        <f si="0" t="shared"/>
        <v>Lower</v>
      </c>
    </row>
    <row r="695" spans="1:11" x14ac:dyDescent="0.25">
      <c r="A695">
        <v>2003</v>
      </c>
      <c r="B695" t="s">
        <v>80</v>
      </c>
      <c r="C695">
        <v>3</v>
      </c>
      <c r="D695" t="s">
        <v>374</v>
      </c>
      <c r="E695">
        <v>71</v>
      </c>
      <c r="F695">
        <v>14</v>
      </c>
      <c r="G695" t="s">
        <v>262</v>
      </c>
      <c r="H695">
        <v>59</v>
      </c>
      <c r="I695" t="str">
        <f>IF($E695&gt;$H695,"Winner","Loser")</f>
        <v>Loser</v>
      </c>
      <c r="J695" t="str">
        <f>IF($E695&gt;$H695,$C695,$F695)</f>
        <v>%%=Tournament.VisitTeamSeed</v>
      </c>
      <c r="K695" t="str">
        <f si="0" t="shared"/>
        <v>Lower</v>
      </c>
    </row>
    <row r="696" spans="1:11" x14ac:dyDescent="0.25">
      <c r="A696">
        <v>2003</v>
      </c>
      <c r="B696" t="s">
        <v>80</v>
      </c>
      <c r="C696">
        <v>4</v>
      </c>
      <c r="D696" t="s">
        <v>1</v>
      </c>
      <c r="E696">
        <v>86</v>
      </c>
      <c r="F696">
        <v>13</v>
      </c>
      <c r="G696" t="s">
        <v>305</v>
      </c>
      <c r="H696">
        <v>64</v>
      </c>
      <c r="I696" t="str">
        <f>IF($E696&gt;$H696,"Winner","Loser")</f>
        <v>Loser</v>
      </c>
      <c r="J696" t="str">
        <f>IF($E696&gt;$H696,$C696,$F696)</f>
        <v>%%=Tournament.VisitTeamSeed</v>
      </c>
      <c r="K696" t="str">
        <f si="0" t="shared"/>
        <v>Lower</v>
      </c>
    </row>
    <row r="697" spans="1:11" x14ac:dyDescent="0.25">
      <c r="A697">
        <v>2003</v>
      </c>
      <c r="B697" t="s">
        <v>80</v>
      </c>
      <c r="C697">
        <v>2</v>
      </c>
      <c r="D697" t="s">
        <v>2</v>
      </c>
      <c r="E697">
        <v>85</v>
      </c>
      <c r="F697">
        <v>15</v>
      </c>
      <c r="G697" t="s">
        <v>433</v>
      </c>
      <c r="H697">
        <v>55</v>
      </c>
      <c r="I697" t="str">
        <f>IF($E697&gt;$H697,"Winner","Loser")</f>
        <v>Loser</v>
      </c>
      <c r="J697" t="str">
        <f>IF($E697&gt;$H697,$C697,$F697)</f>
        <v>%%=Tournament.VisitTeamSeed</v>
      </c>
      <c r="K697" t="str">
        <f si="0" t="shared"/>
        <v>Lower</v>
      </c>
    </row>
    <row r="698" spans="1:11" x14ac:dyDescent="0.25">
      <c r="A698">
        <v>2003</v>
      </c>
      <c r="B698" t="s">
        <v>80</v>
      </c>
      <c r="C698">
        <v>8</v>
      </c>
      <c r="D698" t="s">
        <v>102</v>
      </c>
      <c r="E698">
        <v>76</v>
      </c>
      <c r="F698">
        <v>9</v>
      </c>
      <c r="G698" t="s">
        <v>404</v>
      </c>
      <c r="H698">
        <v>74</v>
      </c>
      <c r="I698" t="str">
        <f>IF($E698&gt;$H698,"Winner","Loser")</f>
        <v>Loser</v>
      </c>
      <c r="J698" t="str">
        <f>IF($E698&gt;$H698,$C698,$F698)</f>
        <v>%%=Tournament.VisitTeamSeed</v>
      </c>
      <c r="K698" t="str">
        <f si="0" t="shared"/>
        <v>Lower</v>
      </c>
    </row>
    <row r="699" spans="1:11" x14ac:dyDescent="0.25">
      <c r="A699">
        <v>2003</v>
      </c>
      <c r="B699" t="s">
        <v>80</v>
      </c>
      <c r="C699">
        <v>1</v>
      </c>
      <c r="D699" t="s">
        <v>18</v>
      </c>
      <c r="E699">
        <v>71</v>
      </c>
      <c r="F699">
        <v>16</v>
      </c>
      <c r="G699" t="s">
        <v>465</v>
      </c>
      <c r="H699">
        <v>54</v>
      </c>
      <c r="I699" t="str">
        <f>IF($E699&gt;$H699,"Winner","Loser")</f>
        <v>Loser</v>
      </c>
      <c r="J699" t="str">
        <f>IF($E699&gt;$H699,$C699,$F699)</f>
        <v>%%=Tournament.VisitTeamSeed</v>
      </c>
      <c r="K699" t="str">
        <f si="0" t="shared"/>
        <v>Lower</v>
      </c>
    </row>
    <row r="700" spans="1:11" x14ac:dyDescent="0.25">
      <c r="A700">
        <v>2003</v>
      </c>
      <c r="B700" t="s">
        <v>80</v>
      </c>
      <c r="C700">
        <v>1</v>
      </c>
      <c r="D700" t="s">
        <v>14</v>
      </c>
      <c r="E700">
        <v>80</v>
      </c>
      <c r="F700">
        <v>16</v>
      </c>
      <c r="G700" t="s">
        <v>100</v>
      </c>
      <c r="H700">
        <v>51</v>
      </c>
      <c r="I700" t="str">
        <f>IF($E700&gt;$H700,"Winner","Loser")</f>
        <v>Loser</v>
      </c>
      <c r="J700" t="str">
        <f>IF($E700&gt;$H700,$C700,$F700)</f>
        <v>%%=Tournament.VisitTeamSeed</v>
      </c>
      <c r="K700" t="str">
        <f si="0" t="shared"/>
        <v>Lower</v>
      </c>
    </row>
    <row r="701" spans="1:11" x14ac:dyDescent="0.25">
      <c r="A701">
        <v>2003</v>
      </c>
      <c r="B701" t="s">
        <v>80</v>
      </c>
      <c r="C701">
        <v>8</v>
      </c>
      <c r="D701" t="s">
        <v>5</v>
      </c>
      <c r="E701">
        <v>69</v>
      </c>
      <c r="F701">
        <v>9</v>
      </c>
      <c r="G701" t="s">
        <v>7</v>
      </c>
      <c r="H701">
        <v>74</v>
      </c>
      <c r="I701" t="str">
        <f>IF($E701&gt;$H701,"Winner","Loser")</f>
        <v>Loser</v>
      </c>
      <c r="J701" t="str">
        <f>IF($E701&gt;$H701,$C701,$F701)</f>
        <v>%%=Tournament.VisitTeamSeed</v>
      </c>
      <c r="K701" t="str">
        <f si="0" t="shared"/>
        <v>Lower</v>
      </c>
    </row>
    <row r="702" spans="1:11" x14ac:dyDescent="0.25">
      <c r="A702">
        <v>2003</v>
      </c>
      <c r="B702" t="s">
        <v>80</v>
      </c>
      <c r="C702">
        <v>5</v>
      </c>
      <c r="D702" t="s">
        <v>127</v>
      </c>
      <c r="E702">
        <v>70</v>
      </c>
      <c r="F702">
        <v>12</v>
      </c>
      <c r="G702" t="s">
        <v>457</v>
      </c>
      <c r="H702">
        <v>69</v>
      </c>
      <c r="I702" t="str">
        <f>IF($E702&gt;$H702,"Winner","Loser")</f>
        <v>Loser</v>
      </c>
      <c r="J702" t="str">
        <f>IF($E702&gt;$H702,$C702,$F702)</f>
        <v>%%=Tournament.VisitTeamSeed</v>
      </c>
      <c r="K702" t="str">
        <f si="0" t="shared"/>
        <v>Lower</v>
      </c>
    </row>
    <row r="703" spans="1:11" x14ac:dyDescent="0.25">
      <c r="A703">
        <v>2003</v>
      </c>
      <c r="B703" t="s">
        <v>80</v>
      </c>
      <c r="C703">
        <v>4</v>
      </c>
      <c r="D703" t="s">
        <v>92</v>
      </c>
      <c r="E703">
        <v>65</v>
      </c>
      <c r="F703">
        <v>13</v>
      </c>
      <c r="G703" t="s">
        <v>197</v>
      </c>
      <c r="H703">
        <v>60</v>
      </c>
      <c r="I703" t="str">
        <f>IF($E703&gt;$H703,"Winner","Loser")</f>
        <v>Loser</v>
      </c>
      <c r="J703" t="str">
        <f>IF($E703&gt;$H703,$C703,$F703)</f>
        <v>%%=Tournament.VisitTeamSeed</v>
      </c>
      <c r="K703" t="str">
        <f si="0" t="shared"/>
        <v>Lower</v>
      </c>
    </row>
    <row r="704" spans="1:11" x14ac:dyDescent="0.25">
      <c r="A704">
        <v>2003</v>
      </c>
      <c r="B704" t="s">
        <v>80</v>
      </c>
      <c r="C704">
        <v>6</v>
      </c>
      <c r="D704" t="s">
        <v>6</v>
      </c>
      <c r="E704">
        <v>73</v>
      </c>
      <c r="F704">
        <v>11</v>
      </c>
      <c r="G704" t="s">
        <v>300</v>
      </c>
      <c r="H704">
        <v>79</v>
      </c>
      <c r="I704" t="str">
        <f>IF($E704&gt;$H704,"Winner","Loser")</f>
        <v>Loser</v>
      </c>
      <c r="J704" t="str">
        <f>IF($E704&gt;$H704,$C704,$F704)</f>
        <v>%%=Tournament.VisitTeamSeed</v>
      </c>
      <c r="K704" t="str">
        <f si="0" t="shared"/>
        <v>Lower</v>
      </c>
    </row>
    <row r="705" spans="1:11" x14ac:dyDescent="0.25">
      <c r="A705">
        <v>2003</v>
      </c>
      <c r="B705" t="s">
        <v>80</v>
      </c>
      <c r="C705">
        <v>3</v>
      </c>
      <c r="D705" t="s">
        <v>11</v>
      </c>
      <c r="E705">
        <v>67</v>
      </c>
      <c r="F705">
        <v>14</v>
      </c>
      <c r="G705" t="s">
        <v>394</v>
      </c>
      <c r="H705">
        <v>57</v>
      </c>
      <c r="I705" t="str">
        <f>IF($E705&gt;$H705,"Winner","Loser")</f>
        <v>Loser</v>
      </c>
      <c r="J705" t="str">
        <f>IF($E705&gt;$H705,$C705,$F705)</f>
        <v>%%=Tournament.VisitTeamSeed</v>
      </c>
      <c r="K705" t="str">
        <f si="0" t="shared"/>
        <v>Lower</v>
      </c>
    </row>
    <row r="706" spans="1:11" x14ac:dyDescent="0.25">
      <c r="A706">
        <v>2003</v>
      </c>
      <c r="B706" t="s">
        <v>80</v>
      </c>
      <c r="C706">
        <v>7</v>
      </c>
      <c r="D706" t="s">
        <v>12</v>
      </c>
      <c r="E706">
        <v>71</v>
      </c>
      <c r="F706">
        <v>10</v>
      </c>
      <c r="G706" t="s">
        <v>436</v>
      </c>
      <c r="H706">
        <v>84</v>
      </c>
      <c r="I706" t="str">
        <f>IF($E706&gt;$H706,"Winner","Loser")</f>
        <v>Loser</v>
      </c>
      <c r="J706" t="str">
        <f>IF($E706&gt;$H706,$C706,$F706)</f>
        <v>%%=Tournament.VisitTeamSeed</v>
      </c>
      <c r="K706" t="str">
        <f si="0" t="shared"/>
        <v>Lower</v>
      </c>
    </row>
    <row r="707" spans="1:11" x14ac:dyDescent="0.25">
      <c r="A707">
        <v>2003</v>
      </c>
      <c r="B707" t="s">
        <v>80</v>
      </c>
      <c r="C707">
        <v>2</v>
      </c>
      <c r="D707" t="s">
        <v>0</v>
      </c>
      <c r="E707">
        <v>64</v>
      </c>
      <c r="F707">
        <v>15</v>
      </c>
      <c r="G707" t="s">
        <v>424</v>
      </c>
      <c r="H707">
        <v>61</v>
      </c>
      <c r="I707" t="str">
        <f>IF($E707&gt;$H707,"Winner","Loser")</f>
        <v>Loser</v>
      </c>
      <c r="J707" t="str">
        <f>IF($E707&gt;$H707,$C707,$F707)</f>
        <v>%%=Tournament.VisitTeamSeed</v>
      </c>
      <c r="K707" t="str">
        <f si="0" t="shared"/>
        <v>Lower</v>
      </c>
    </row>
    <row r="708" spans="1:11" x14ac:dyDescent="0.25">
      <c r="A708">
        <v>2003</v>
      </c>
      <c r="B708" t="s">
        <v>80</v>
      </c>
      <c r="C708">
        <v>5</v>
      </c>
      <c r="D708" t="s">
        <v>4</v>
      </c>
      <c r="E708">
        <v>81</v>
      </c>
      <c r="F708">
        <v>12</v>
      </c>
      <c r="G708" t="s">
        <v>453</v>
      </c>
      <c r="H708">
        <v>74</v>
      </c>
      <c r="I708" t="str">
        <f>IF($E708&gt;$H708,"Winner","Loser")</f>
        <v>Loser</v>
      </c>
      <c r="J708" t="str">
        <f>IF($E708&gt;$H708,$C708,$F708)</f>
        <v>%%=Tournament.VisitTeamSeed</v>
      </c>
      <c r="K708" t="str">
        <f si="0" t="shared"/>
        <v>Lower</v>
      </c>
    </row>
    <row r="709" spans="1:11" x14ac:dyDescent="0.25">
      <c r="A709">
        <v>2003</v>
      </c>
      <c r="B709" t="s">
        <v>80</v>
      </c>
      <c r="C709">
        <v>4</v>
      </c>
      <c r="D709" t="s">
        <v>66</v>
      </c>
      <c r="E709">
        <v>71</v>
      </c>
      <c r="F709">
        <v>13</v>
      </c>
      <c r="G709" t="s">
        <v>65</v>
      </c>
      <c r="H709">
        <v>84</v>
      </c>
      <c r="I709" t="str">
        <f>IF($E709&gt;$H709,"Winner","Loser")</f>
        <v>Loser</v>
      </c>
      <c r="J709" t="str">
        <f>IF($E709&gt;$H709,$C709,$F709)</f>
        <v>%%=Tournament.VisitTeamSeed</v>
      </c>
      <c r="K709" t="str">
        <f si="0" t="shared"/>
        <v>Lower</v>
      </c>
    </row>
    <row r="710" spans="1:11" x14ac:dyDescent="0.25">
      <c r="A710">
        <v>2003</v>
      </c>
      <c r="B710" t="s">
        <v>80</v>
      </c>
      <c r="C710">
        <v>6</v>
      </c>
      <c r="D710" t="s">
        <v>106</v>
      </c>
      <c r="E710">
        <v>72</v>
      </c>
      <c r="F710">
        <v>11</v>
      </c>
      <c r="G710" t="s">
        <v>175</v>
      </c>
      <c r="H710">
        <v>71</v>
      </c>
      <c r="I710" t="str">
        <f>IF($E710&gt;$H710,"Winner","Loser")</f>
        <v>Loser</v>
      </c>
      <c r="J710" t="str">
        <f>IF($E710&gt;$H710,$C710,$F710)</f>
        <v>%%=Tournament.VisitTeamSeed</v>
      </c>
      <c r="K710" t="str">
        <f si="0" t="shared"/>
        <v>Lower</v>
      </c>
    </row>
    <row r="711" spans="1:11" x14ac:dyDescent="0.25">
      <c r="A711">
        <v>2003</v>
      </c>
      <c r="B711" t="s">
        <v>80</v>
      </c>
      <c r="C711">
        <v>5</v>
      </c>
      <c r="D711" t="s">
        <v>71</v>
      </c>
      <c r="E711">
        <v>58</v>
      </c>
      <c r="F711">
        <v>12</v>
      </c>
      <c r="G711" t="s">
        <v>413</v>
      </c>
      <c r="H711">
        <v>53</v>
      </c>
      <c r="I711" t="str">
        <f>IF($E711&gt;$H711,"Winner","Loser")</f>
        <v>Loser</v>
      </c>
      <c r="J711" t="str">
        <f>IF($E711&gt;$H711,$C711,$F711)</f>
        <v>%%=Tournament.VisitTeamSeed</v>
      </c>
      <c r="K711" t="str">
        <f si="0" t="shared"/>
        <v>Lower</v>
      </c>
    </row>
    <row r="712" spans="1:11" x14ac:dyDescent="0.25">
      <c r="A712">
        <v>2003</v>
      </c>
      <c r="B712" t="s">
        <v>80</v>
      </c>
      <c r="C712">
        <v>3</v>
      </c>
      <c r="D712" t="s">
        <v>96</v>
      </c>
      <c r="E712">
        <v>72</v>
      </c>
      <c r="F712">
        <v>14</v>
      </c>
      <c r="G712" t="s">
        <v>173</v>
      </c>
      <c r="H712">
        <v>68</v>
      </c>
      <c r="I712" t="str">
        <f>IF($E712&gt;$H712,"Winner","Loser")</f>
        <v>Loser</v>
      </c>
      <c r="J712" t="str">
        <f>IF($E712&gt;$H712,$C712,$F712)</f>
        <v>%%=Tournament.VisitTeamSeed</v>
      </c>
      <c r="K712" t="str">
        <f si="0" t="shared"/>
        <v>Lower</v>
      </c>
    </row>
    <row r="713" spans="1:11" x14ac:dyDescent="0.25">
      <c r="A713">
        <v>2003</v>
      </c>
      <c r="B713" t="s">
        <v>80</v>
      </c>
      <c r="C713">
        <v>4</v>
      </c>
      <c r="D713" t="s">
        <v>67</v>
      </c>
      <c r="E713">
        <v>77</v>
      </c>
      <c r="F713">
        <v>13</v>
      </c>
      <c r="G713" t="s">
        <v>164</v>
      </c>
      <c r="H713">
        <v>69</v>
      </c>
      <c r="I713" t="str">
        <f>IF($E713&gt;$H713,"Winner","Loser")</f>
        <v>Loser</v>
      </c>
      <c r="J713" t="str">
        <f>IF($E713&gt;$H713,$C713,$F713)</f>
        <v>%%=Tournament.VisitTeamSeed</v>
      </c>
      <c r="K713" t="str">
        <f si="0" t="shared"/>
        <v>Lower</v>
      </c>
    </row>
    <row r="714" spans="1:11" x14ac:dyDescent="0.25">
      <c r="A714">
        <v>2003</v>
      </c>
      <c r="B714" t="s">
        <v>81</v>
      </c>
      <c r="C714">
        <v>16</v>
      </c>
      <c r="D714" t="s">
        <v>240</v>
      </c>
      <c r="E714">
        <v>92</v>
      </c>
      <c r="F714">
        <v>16</v>
      </c>
      <c r="G714" t="s">
        <v>466</v>
      </c>
      <c r="H714">
        <v>84</v>
      </c>
      <c r="I714" t="str">
        <f>IF($E714&gt;$H714,"Winner","Loser")</f>
        <v>Loser</v>
      </c>
      <c r="J714" t="str">
        <f>IF($E714&gt;$H714,$C714,$F714)</f>
        <v>%%=Tournament.VisitTeamSeed</v>
      </c>
      <c r="K714" t="str">
        <f si="0" t="shared"/>
        <v>Lower</v>
      </c>
    </row>
    <row r="715" spans="1:11" x14ac:dyDescent="0.25">
      <c r="A715">
        <v>2002</v>
      </c>
      <c r="B715" t="s">
        <v>74</v>
      </c>
      <c r="C715">
        <v>5</v>
      </c>
      <c r="D715" t="s">
        <v>103</v>
      </c>
      <c r="E715">
        <v>52</v>
      </c>
      <c r="F715">
        <v>1</v>
      </c>
      <c r="G715" t="s">
        <v>89</v>
      </c>
      <c r="H715">
        <v>64</v>
      </c>
      <c r="I715" t="str">
        <f>IF($E715&gt;$H715,"Winner","Loser")</f>
        <v>Loser</v>
      </c>
      <c r="J715" t="str">
        <f>IF($E715&gt;$H715,$C715,$F715)</f>
        <v>%%=Tournament.VisitTeamSeed</v>
      </c>
      <c r="K715" t="str">
        <f si="0" t="shared"/>
        <v>Lower</v>
      </c>
    </row>
    <row r="716" spans="1:11" x14ac:dyDescent="0.25">
      <c r="A716">
        <v>2002</v>
      </c>
      <c r="B716" t="s">
        <v>76</v>
      </c>
      <c r="C716">
        <v>5</v>
      </c>
      <c r="D716" t="s">
        <v>103</v>
      </c>
      <c r="E716">
        <v>73</v>
      </c>
      <c r="F716">
        <v>2</v>
      </c>
      <c r="G716" t="s">
        <v>18</v>
      </c>
      <c r="H716">
        <v>64</v>
      </c>
      <c r="I716" t="str">
        <f>IF($E716&gt;$H716,"Winner","Loser")</f>
        <v>Loser</v>
      </c>
      <c r="J716" t="str">
        <f>IF($E716&gt;$H716,$C716,$F716)</f>
        <v>%%=Tournament.VisitTeamSeed</v>
      </c>
      <c r="K716" t="str">
        <f si="0" t="shared"/>
        <v>Lower</v>
      </c>
    </row>
    <row r="717" spans="1:11" x14ac:dyDescent="0.25">
      <c r="A717">
        <v>2002</v>
      </c>
      <c r="B717" t="s">
        <v>76</v>
      </c>
      <c r="C717">
        <v>1</v>
      </c>
      <c r="D717" t="s">
        <v>89</v>
      </c>
      <c r="E717">
        <v>97</v>
      </c>
      <c r="F717">
        <v>1</v>
      </c>
      <c r="G717" t="s">
        <v>0</v>
      </c>
      <c r="H717">
        <v>88</v>
      </c>
      <c r="I717" t="str">
        <f>IF($E717&gt;$H717,"Winner","Loser")</f>
        <v>Loser</v>
      </c>
      <c r="J717" t="str">
        <f>IF($E717&gt;$H717,$C717,$F717)</f>
        <v>%%=Tournament.VisitTeamSeed</v>
      </c>
      <c r="K717" t="str">
        <f si="0" t="shared"/>
        <v>Lower</v>
      </c>
    </row>
    <row r="718" spans="1:11" x14ac:dyDescent="0.25">
      <c r="A718">
        <v>2002</v>
      </c>
      <c r="B718" t="s">
        <v>77</v>
      </c>
      <c r="C718">
        <v>1</v>
      </c>
      <c r="D718" t="s">
        <v>0</v>
      </c>
      <c r="E718">
        <v>104</v>
      </c>
      <c r="F718">
        <v>2</v>
      </c>
      <c r="G718" t="s">
        <v>19</v>
      </c>
      <c r="H718">
        <v>86</v>
      </c>
      <c r="I718" t="str">
        <f>IF($E718&gt;$H718,"Winner","Loser")</f>
        <v>Loser</v>
      </c>
      <c r="J718" t="str">
        <f>IF($E718&gt;$H718,$C718,$F718)</f>
        <v>%%=Tournament.VisitTeamSeed</v>
      </c>
      <c r="K718" t="str">
        <f si="0" t="shared"/>
        <v>Lower</v>
      </c>
    </row>
    <row r="719" spans="1:11" x14ac:dyDescent="0.25">
      <c r="A719">
        <v>2002</v>
      </c>
      <c r="B719" t="s">
        <v>77</v>
      </c>
      <c r="C719">
        <v>1</v>
      </c>
      <c r="D719" t="s">
        <v>89</v>
      </c>
      <c r="E719">
        <v>90</v>
      </c>
      <c r="F719">
        <v>2</v>
      </c>
      <c r="G719" t="s">
        <v>71</v>
      </c>
      <c r="H719">
        <v>82</v>
      </c>
      <c r="I719" t="str">
        <f>IF($E719&gt;$H719,"Winner","Loser")</f>
        <v>Loser</v>
      </c>
      <c r="J719" t="str">
        <f>IF($E719&gt;$H719,$C719,$F719)</f>
        <v>%%=Tournament.VisitTeamSeed</v>
      </c>
      <c r="K719" t="str">
        <f si="0" t="shared"/>
        <v>Lower</v>
      </c>
    </row>
    <row r="720" spans="1:11" x14ac:dyDescent="0.25">
      <c r="A720">
        <v>2002</v>
      </c>
      <c r="B720" t="s">
        <v>77</v>
      </c>
      <c r="C720">
        <v>5</v>
      </c>
      <c r="D720" t="s">
        <v>103</v>
      </c>
      <c r="E720">
        <v>81</v>
      </c>
      <c r="F720">
        <v>10</v>
      </c>
      <c r="G720" t="s">
        <v>447</v>
      </c>
      <c r="H720">
        <v>69</v>
      </c>
      <c r="I720" t="str">
        <f>IF($E720&gt;$H720,"Winner","Loser")</f>
        <v>Loser</v>
      </c>
      <c r="J720" t="str">
        <f>IF($E720&gt;$H720,$C720,$F720)</f>
        <v>%%=Tournament.VisitTeamSeed</v>
      </c>
      <c r="K720" t="str">
        <f si="0" t="shared"/>
        <v>Lower</v>
      </c>
    </row>
    <row r="721" spans="1:11" x14ac:dyDescent="0.25">
      <c r="A721">
        <v>2002</v>
      </c>
      <c r="B721" t="s">
        <v>77</v>
      </c>
      <c r="C721">
        <v>12</v>
      </c>
      <c r="D721" t="s">
        <v>106</v>
      </c>
      <c r="E721">
        <v>75</v>
      </c>
      <c r="F721">
        <v>2</v>
      </c>
      <c r="G721" t="s">
        <v>18</v>
      </c>
      <c r="H721">
        <v>81</v>
      </c>
      <c r="I721" t="str">
        <f>IF($E721&gt;$H721,"Winner","Loser")</f>
        <v>Loser</v>
      </c>
      <c r="J721" t="str">
        <f>IF($E721&gt;$H721,$C721,$F721)</f>
        <v>%%=Tournament.VisitTeamSeed</v>
      </c>
      <c r="K721" t="str">
        <f si="0" t="shared"/>
        <v>Lower</v>
      </c>
    </row>
    <row r="722" spans="1:11" x14ac:dyDescent="0.25">
      <c r="A722">
        <v>2002</v>
      </c>
      <c r="B722" t="s">
        <v>78</v>
      </c>
      <c r="C722">
        <v>6</v>
      </c>
      <c r="D722" t="s">
        <v>57</v>
      </c>
      <c r="E722">
        <v>70</v>
      </c>
      <c r="F722">
        <v>2</v>
      </c>
      <c r="G722" t="s">
        <v>19</v>
      </c>
      <c r="H722">
        <v>72</v>
      </c>
      <c r="I722" t="str">
        <f>IF($E722&gt;$H722,"Winner","Loser")</f>
        <v>Loser</v>
      </c>
      <c r="J722" t="str">
        <f>IF($E722&gt;$H722,$C722,$F722)</f>
        <v>%%=Tournament.VisitTeamSeed</v>
      </c>
      <c r="K722" t="str">
        <f si="0" t="shared"/>
        <v>Lower</v>
      </c>
    </row>
    <row r="723" spans="1:11" x14ac:dyDescent="0.25">
      <c r="A723">
        <v>2002</v>
      </c>
      <c r="B723" t="s">
        <v>78</v>
      </c>
      <c r="C723">
        <v>1</v>
      </c>
      <c r="D723" t="s">
        <v>0</v>
      </c>
      <c r="E723">
        <v>73</v>
      </c>
      <c r="F723">
        <v>4</v>
      </c>
      <c r="G723" t="s">
        <v>92</v>
      </c>
      <c r="H723">
        <v>69</v>
      </c>
      <c r="I723" t="str">
        <f>IF($E723&gt;$H723,"Winner","Loser")</f>
        <v>Loser</v>
      </c>
      <c r="J723" t="str">
        <f>IF($E723&gt;$H723,$C723,$F723)</f>
        <v>%%=Tournament.VisitTeamSeed</v>
      </c>
      <c r="K723" t="str">
        <f si="0" t="shared"/>
        <v>Lower</v>
      </c>
    </row>
    <row r="724" spans="1:11" x14ac:dyDescent="0.25">
      <c r="A724">
        <v>2002</v>
      </c>
      <c r="B724" t="s">
        <v>78</v>
      </c>
      <c r="C724">
        <v>1</v>
      </c>
      <c r="D724" t="s">
        <v>89</v>
      </c>
      <c r="E724">
        <v>78</v>
      </c>
      <c r="F724">
        <v>4</v>
      </c>
      <c r="G724" t="s">
        <v>53</v>
      </c>
      <c r="H724">
        <v>68</v>
      </c>
      <c r="I724" t="str">
        <f>IF($E724&gt;$H724,"Winner","Loser")</f>
        <v>Loser</v>
      </c>
      <c r="J724" t="str">
        <f>IF($E724&gt;$H724,$C724,$F724)</f>
        <v>%%=Tournament.VisitTeamSeed</v>
      </c>
      <c r="K724" t="str">
        <f si="0" t="shared"/>
        <v>Lower</v>
      </c>
    </row>
    <row r="725" spans="1:11" x14ac:dyDescent="0.25">
      <c r="A725">
        <v>2002</v>
      </c>
      <c r="B725" t="s">
        <v>78</v>
      </c>
      <c r="C725">
        <v>11</v>
      </c>
      <c r="D725" t="s">
        <v>175</v>
      </c>
      <c r="E725">
        <v>59</v>
      </c>
      <c r="F725">
        <v>2</v>
      </c>
      <c r="G725" t="s">
        <v>71</v>
      </c>
      <c r="H725">
        <v>71</v>
      </c>
      <c r="I725" t="str">
        <f>IF($E725&gt;$H725,"Winner","Loser")</f>
        <v>Loser</v>
      </c>
      <c r="J725" t="str">
        <f>IF($E725&gt;$H725,$C725,$F725)</f>
        <v>%%=Tournament.VisitTeamSeed</v>
      </c>
      <c r="K725" t="str">
        <f si="0" t="shared"/>
        <v>Lower</v>
      </c>
    </row>
    <row r="726" spans="1:11" x14ac:dyDescent="0.25">
      <c r="A726">
        <v>2002</v>
      </c>
      <c r="B726" t="s">
        <v>78</v>
      </c>
      <c r="C726">
        <v>1</v>
      </c>
      <c r="D726" t="s">
        <v>11</v>
      </c>
      <c r="E726">
        <v>73</v>
      </c>
      <c r="F726">
        <v>5</v>
      </c>
      <c r="G726" t="s">
        <v>103</v>
      </c>
      <c r="H726">
        <v>74</v>
      </c>
      <c r="I726" t="str">
        <f>IF($E726&gt;$H726,"Winner","Loser")</f>
        <v>Loser</v>
      </c>
      <c r="J726" t="str">
        <f>IF($E726&gt;$H726,$C726,$F726)</f>
        <v>%%=Tournament.VisitTeamSeed</v>
      </c>
      <c r="K726" t="str">
        <f si="0" t="shared"/>
        <v>Lower</v>
      </c>
    </row>
    <row r="727" spans="1:11" x14ac:dyDescent="0.25">
      <c r="A727">
        <v>2002</v>
      </c>
      <c r="B727" t="s">
        <v>78</v>
      </c>
      <c r="C727">
        <v>8</v>
      </c>
      <c r="D727" t="s">
        <v>15</v>
      </c>
      <c r="E727">
        <v>73</v>
      </c>
      <c r="F727">
        <v>12</v>
      </c>
      <c r="G727" t="s">
        <v>106</v>
      </c>
      <c r="H727">
        <v>82</v>
      </c>
      <c r="I727" t="str">
        <f>IF($E727&gt;$H727,"Winner","Loser")</f>
        <v>Loser</v>
      </c>
      <c r="J727" t="str">
        <f>IF($E727&gt;$H727,$C727,$F727)</f>
        <v>%%=Tournament.VisitTeamSeed</v>
      </c>
      <c r="K727" t="str">
        <f si="0" t="shared"/>
        <v>Lower</v>
      </c>
    </row>
    <row r="728" spans="1:11" x14ac:dyDescent="0.25">
      <c r="A728">
        <v>2002</v>
      </c>
      <c r="B728" t="s">
        <v>78</v>
      </c>
      <c r="C728">
        <v>3</v>
      </c>
      <c r="D728" t="s">
        <v>14</v>
      </c>
      <c r="E728">
        <v>67</v>
      </c>
      <c r="F728">
        <v>2</v>
      </c>
      <c r="G728" t="s">
        <v>18</v>
      </c>
      <c r="H728">
        <v>88</v>
      </c>
      <c r="I728" t="str">
        <f>IF($E728&gt;$H728,"Winner","Loser")</f>
        <v>Loser</v>
      </c>
      <c r="J728" t="str">
        <f>IF($E728&gt;$H728,$C728,$F728)</f>
        <v>%%=Tournament.VisitTeamSeed</v>
      </c>
      <c r="K728" t="str">
        <f si="0" t="shared"/>
        <v>Lower</v>
      </c>
    </row>
    <row r="729" spans="1:11" x14ac:dyDescent="0.25">
      <c r="A729">
        <v>2002</v>
      </c>
      <c r="B729" t="s">
        <v>78</v>
      </c>
      <c r="C729">
        <v>3</v>
      </c>
      <c r="D729" t="s">
        <v>16</v>
      </c>
      <c r="E729">
        <v>73</v>
      </c>
      <c r="F729">
        <v>10</v>
      </c>
      <c r="G729" t="s">
        <v>447</v>
      </c>
      <c r="H729">
        <v>78</v>
      </c>
      <c r="I729" t="str">
        <f>IF($E729&gt;$H729,"Winner","Loser")</f>
        <v>Loser</v>
      </c>
      <c r="J729" t="str">
        <f>IF($E729&gt;$H729,$C729,$F729)</f>
        <v>%%=Tournament.VisitTeamSeed</v>
      </c>
      <c r="K729" t="str">
        <f si="0" t="shared"/>
        <v>Lower</v>
      </c>
    </row>
    <row r="730" spans="1:11" x14ac:dyDescent="0.25">
      <c r="A730">
        <v>2002</v>
      </c>
      <c r="B730" t="s">
        <v>79</v>
      </c>
      <c r="C730">
        <v>11</v>
      </c>
      <c r="D730" t="s">
        <v>140</v>
      </c>
      <c r="E730">
        <v>60</v>
      </c>
      <c r="F730">
        <v>3</v>
      </c>
      <c r="G730" t="s">
        <v>14</v>
      </c>
      <c r="H730">
        <v>68</v>
      </c>
      <c r="I730" t="str">
        <f>IF($E730&gt;$H730,"Winner","Loser")</f>
        <v>Loser</v>
      </c>
      <c r="J730" t="str">
        <f>IF($E730&gt;$H730,$C730,$F730)</f>
        <v>%%=Tournament.VisitTeamSeed</v>
      </c>
      <c r="K730" t="str">
        <f si="0" t="shared"/>
        <v>Lower</v>
      </c>
    </row>
    <row r="731" spans="1:11" x14ac:dyDescent="0.25">
      <c r="A731">
        <v>2002</v>
      </c>
      <c r="B731" t="s">
        <v>79</v>
      </c>
      <c r="C731">
        <v>12</v>
      </c>
      <c r="D731" t="s">
        <v>6</v>
      </c>
      <c r="E731">
        <v>60</v>
      </c>
      <c r="F731">
        <v>4</v>
      </c>
      <c r="G731" t="s">
        <v>92</v>
      </c>
      <c r="H731">
        <v>72</v>
      </c>
      <c r="I731" t="str">
        <f>IF($E731&gt;$H731,"Winner","Loser")</f>
        <v>Loser</v>
      </c>
      <c r="J731" t="str">
        <f>IF($E731&gt;$H731,$C731,$F731)</f>
        <v>%%=Tournament.VisitTeamSeed</v>
      </c>
      <c r="K731" t="str">
        <f si="0" t="shared"/>
        <v>Lower</v>
      </c>
    </row>
    <row r="732" spans="1:11" x14ac:dyDescent="0.25">
      <c r="A732">
        <v>2002</v>
      </c>
      <c r="B732" t="s">
        <v>79</v>
      </c>
      <c r="C732">
        <v>6</v>
      </c>
      <c r="D732" t="s">
        <v>57</v>
      </c>
      <c r="E732">
        <v>68</v>
      </c>
      <c r="F732">
        <v>3</v>
      </c>
      <c r="G732" t="s">
        <v>440</v>
      </c>
      <c r="H732">
        <v>64</v>
      </c>
      <c r="I732" t="str">
        <f>IF($E732&gt;$H732,"Winner","Loser")</f>
        <v>Loser</v>
      </c>
      <c r="J732" t="str">
        <f>IF($E732&gt;$H732,$C732,$F732)</f>
        <v>%%=Tournament.VisitTeamSeed</v>
      </c>
      <c r="K732" t="str">
        <f si="0" t="shared"/>
        <v>Lower</v>
      </c>
    </row>
    <row r="733" spans="1:11" x14ac:dyDescent="0.25">
      <c r="A733">
        <v>2002</v>
      </c>
      <c r="B733" t="s">
        <v>79</v>
      </c>
      <c r="C733">
        <v>6</v>
      </c>
      <c r="D733" t="s">
        <v>102</v>
      </c>
      <c r="E733">
        <v>50</v>
      </c>
      <c r="F733">
        <v>3</v>
      </c>
      <c r="G733" t="s">
        <v>16</v>
      </c>
      <c r="H733">
        <v>63</v>
      </c>
      <c r="I733" t="str">
        <f>IF($E733&gt;$H733,"Winner","Loser")</f>
        <v>Loser</v>
      </c>
      <c r="J733" t="str">
        <f>IF($E733&gt;$H733,$C733,$F733)</f>
        <v>%%=Tournament.VisitTeamSeed</v>
      </c>
      <c r="K733" t="str">
        <f si="0" t="shared"/>
        <v>Lower</v>
      </c>
    </row>
    <row r="734" spans="1:11" x14ac:dyDescent="0.25">
      <c r="A734">
        <v>2002</v>
      </c>
      <c r="B734" t="s">
        <v>79</v>
      </c>
      <c r="C734">
        <v>11</v>
      </c>
      <c r="D734" t="s">
        <v>175</v>
      </c>
      <c r="E734">
        <v>77</v>
      </c>
      <c r="F734">
        <v>3</v>
      </c>
      <c r="G734" t="s">
        <v>104</v>
      </c>
      <c r="H734">
        <v>75</v>
      </c>
      <c r="I734" t="str">
        <f>IF($E734&gt;$H734,"Winner","Loser")</f>
        <v>Loser</v>
      </c>
      <c r="J734" t="str">
        <f>IF($E734&gt;$H734,$C734,$F734)</f>
        <v>%%=Tournament.VisitTeamSeed</v>
      </c>
      <c r="K734" t="str">
        <f si="0" t="shared"/>
        <v>Lower</v>
      </c>
    </row>
    <row r="735" spans="1:11" x14ac:dyDescent="0.25">
      <c r="A735">
        <v>2002</v>
      </c>
      <c r="B735" t="s">
        <v>79</v>
      </c>
      <c r="C735">
        <v>7</v>
      </c>
      <c r="D735" t="s">
        <v>404</v>
      </c>
      <c r="E735">
        <v>74</v>
      </c>
      <c r="F735">
        <v>2</v>
      </c>
      <c r="G735" t="s">
        <v>71</v>
      </c>
      <c r="H735">
        <v>77</v>
      </c>
      <c r="I735" t="str">
        <f>IF($E735&gt;$H735,"Winner","Loser")</f>
        <v>Loser</v>
      </c>
      <c r="J735" t="str">
        <f>IF($E735&gt;$H735,$C735,$F735)</f>
        <v>%%=Tournament.VisitTeamSeed</v>
      </c>
      <c r="K735" t="str">
        <f si="0" t="shared"/>
        <v>Lower</v>
      </c>
    </row>
    <row r="736" spans="1:11" x14ac:dyDescent="0.25">
      <c r="A736">
        <v>2002</v>
      </c>
      <c r="B736" t="s">
        <v>79</v>
      </c>
      <c r="C736">
        <v>10</v>
      </c>
      <c r="D736" t="s">
        <v>447</v>
      </c>
      <c r="E736">
        <v>71</v>
      </c>
      <c r="F736">
        <v>2</v>
      </c>
      <c r="G736" t="s">
        <v>125</v>
      </c>
      <c r="H736">
        <v>58</v>
      </c>
      <c r="I736" t="str">
        <f>IF($E736&gt;$H736,"Winner","Loser")</f>
        <v>Loser</v>
      </c>
      <c r="J736" t="str">
        <f>IF($E736&gt;$H736,$C736,$F736)</f>
        <v>%%=Tournament.VisitTeamSeed</v>
      </c>
      <c r="K736" t="str">
        <f si="0" t="shared"/>
        <v>Lower</v>
      </c>
    </row>
    <row r="737" spans="1:11" x14ac:dyDescent="0.25">
      <c r="A737">
        <v>2002</v>
      </c>
      <c r="B737" t="s">
        <v>79</v>
      </c>
      <c r="C737">
        <v>1</v>
      </c>
      <c r="D737" t="s">
        <v>5</v>
      </c>
      <c r="E737">
        <v>101</v>
      </c>
      <c r="F737">
        <v>8</v>
      </c>
      <c r="G737" t="s">
        <v>15</v>
      </c>
      <c r="H737">
        <v>105</v>
      </c>
      <c r="I737" t="str">
        <f>IF($E737&gt;$H737,"Winner","Loser")</f>
        <v>Loser</v>
      </c>
      <c r="J737" t="str">
        <f>IF($E737&gt;$H737,$C737,$F737)</f>
        <v>%%=Tournament.VisitTeamSeed</v>
      </c>
      <c r="K737" t="str">
        <f si="0" t="shared"/>
        <v>Lower</v>
      </c>
    </row>
    <row r="738" spans="1:11" x14ac:dyDescent="0.25">
      <c r="A738">
        <v>2002</v>
      </c>
      <c r="B738" t="s">
        <v>79</v>
      </c>
      <c r="C738">
        <v>7</v>
      </c>
      <c r="D738" t="s">
        <v>374</v>
      </c>
      <c r="E738">
        <v>65</v>
      </c>
      <c r="F738">
        <v>2</v>
      </c>
      <c r="G738" t="s">
        <v>18</v>
      </c>
      <c r="H738">
        <v>78</v>
      </c>
      <c r="I738" t="str">
        <f>IF($E738&gt;$H738,"Winner","Loser")</f>
        <v>Loser</v>
      </c>
      <c r="J738" t="str">
        <f>IF($E738&gt;$H738,$C738,$F738)</f>
        <v>%%=Tournament.VisitTeamSeed</v>
      </c>
      <c r="K738" t="str">
        <f si="0" t="shared"/>
        <v>Lower</v>
      </c>
    </row>
    <row r="739" spans="1:11" x14ac:dyDescent="0.25">
      <c r="A739">
        <v>2002</v>
      </c>
      <c r="B739" t="s">
        <v>79</v>
      </c>
      <c r="C739">
        <v>1</v>
      </c>
      <c r="D739" t="s">
        <v>89</v>
      </c>
      <c r="E739">
        <v>87</v>
      </c>
      <c r="F739">
        <v>8</v>
      </c>
      <c r="G739" t="s">
        <v>4</v>
      </c>
      <c r="H739">
        <v>57</v>
      </c>
      <c r="I739" t="str">
        <f>IF($E739&gt;$H739,"Winner","Loser")</f>
        <v>Loser</v>
      </c>
      <c r="J739" t="str">
        <f>IF($E739&gt;$H739,$C739,$F739)</f>
        <v>%%=Tournament.VisitTeamSeed</v>
      </c>
      <c r="K739" t="str">
        <f si="0" t="shared"/>
        <v>Lower</v>
      </c>
    </row>
    <row r="740" spans="1:11" x14ac:dyDescent="0.25">
      <c r="A740">
        <v>2002</v>
      </c>
      <c r="B740" t="s">
        <v>79</v>
      </c>
      <c r="C740">
        <v>5</v>
      </c>
      <c r="D740" t="s">
        <v>103</v>
      </c>
      <c r="E740">
        <v>76</v>
      </c>
      <c r="F740">
        <v>13</v>
      </c>
      <c r="G740" t="s">
        <v>296</v>
      </c>
      <c r="H740">
        <v>67</v>
      </c>
      <c r="I740" t="str">
        <f>IF($E740&gt;$H740,"Winner","Loser")</f>
        <v>Loser</v>
      </c>
      <c r="J740" t="str">
        <f>IF($E740&gt;$H740,$C740,$F740)</f>
        <v>%%=Tournament.VisitTeamSeed</v>
      </c>
      <c r="K740" t="str">
        <f si="0" t="shared"/>
        <v>Lower</v>
      </c>
    </row>
    <row r="741" spans="1:11" x14ac:dyDescent="0.25">
      <c r="A741">
        <v>2002</v>
      </c>
      <c r="B741" t="s">
        <v>79</v>
      </c>
      <c r="C741">
        <v>12</v>
      </c>
      <c r="D741" t="s">
        <v>65</v>
      </c>
      <c r="E741">
        <v>82</v>
      </c>
      <c r="F741">
        <v>4</v>
      </c>
      <c r="G741" t="s">
        <v>53</v>
      </c>
      <c r="H741">
        <v>87</v>
      </c>
      <c r="I741" t="str">
        <f>IF($E741&gt;$H741,"Winner","Loser")</f>
        <v>Loser</v>
      </c>
      <c r="J741" t="str">
        <f>IF($E741&gt;$H741,$C741,$F741)</f>
        <v>%%=Tournament.VisitTeamSeed</v>
      </c>
      <c r="K741" t="str">
        <f si="0" t="shared"/>
        <v>Lower</v>
      </c>
    </row>
    <row r="742" spans="1:11" x14ac:dyDescent="0.25">
      <c r="A742">
        <v>2002</v>
      </c>
      <c r="B742" t="s">
        <v>79</v>
      </c>
      <c r="C742">
        <v>12</v>
      </c>
      <c r="D742" t="s">
        <v>106</v>
      </c>
      <c r="E742">
        <v>83</v>
      </c>
      <c r="F742">
        <v>4</v>
      </c>
      <c r="G742" t="s">
        <v>390</v>
      </c>
      <c r="H742">
        <v>67</v>
      </c>
      <c r="I742" t="str">
        <f>IF($E742&gt;$H742,"Winner","Loser")</f>
        <v>Loser</v>
      </c>
      <c r="J742" t="str">
        <f>IF($E742&gt;$H742,$C742,$F742)</f>
        <v>%%=Tournament.VisitTeamSeed</v>
      </c>
      <c r="K742" t="str">
        <f si="0" t="shared"/>
        <v>Lower</v>
      </c>
    </row>
    <row r="743" spans="1:11" x14ac:dyDescent="0.25">
      <c r="A743">
        <v>2002</v>
      </c>
      <c r="B743" t="s">
        <v>79</v>
      </c>
      <c r="C743">
        <v>1</v>
      </c>
      <c r="D743" t="s">
        <v>0</v>
      </c>
      <c r="E743">
        <v>86</v>
      </c>
      <c r="F743">
        <v>8</v>
      </c>
      <c r="G743" t="s">
        <v>67</v>
      </c>
      <c r="H743">
        <v>63</v>
      </c>
      <c r="I743" t="str">
        <f>IF($E743&gt;$H743,"Winner","Loser")</f>
        <v>Loser</v>
      </c>
      <c r="J743" t="str">
        <f>IF($E743&gt;$H743,$C743,$F743)</f>
        <v>%%=Tournament.VisitTeamSeed</v>
      </c>
      <c r="K743" t="str">
        <f si="0" t="shared"/>
        <v>Lower</v>
      </c>
    </row>
    <row r="744" spans="1:11" x14ac:dyDescent="0.25">
      <c r="A744">
        <v>2002</v>
      </c>
      <c r="B744" t="s">
        <v>79</v>
      </c>
      <c r="C744">
        <v>7</v>
      </c>
      <c r="D744" t="s">
        <v>139</v>
      </c>
      <c r="E744">
        <v>87</v>
      </c>
      <c r="F744">
        <v>2</v>
      </c>
      <c r="G744" t="s">
        <v>19</v>
      </c>
      <c r="H744">
        <v>92</v>
      </c>
      <c r="I744" t="str">
        <f>IF($E744&gt;$H744,"Winner","Loser")</f>
        <v>Loser</v>
      </c>
      <c r="J744" t="str">
        <f>IF($E744&gt;$H744,$C744,$F744)</f>
        <v>%%=Tournament.VisitTeamSeed</v>
      </c>
      <c r="K744" t="str">
        <f si="0" t="shared"/>
        <v>Lower</v>
      </c>
    </row>
    <row r="745" spans="1:11" x14ac:dyDescent="0.25">
      <c r="A745">
        <v>2002</v>
      </c>
      <c r="B745" t="s">
        <v>79</v>
      </c>
      <c r="C745">
        <v>1</v>
      </c>
      <c r="D745" t="s">
        <v>11</v>
      </c>
      <c r="E745">
        <v>84</v>
      </c>
      <c r="F745">
        <v>8</v>
      </c>
      <c r="G745" t="s">
        <v>127</v>
      </c>
      <c r="H745">
        <v>77</v>
      </c>
      <c r="I745" t="str">
        <f>IF($E745&gt;$H745,"Winner","Loser")</f>
        <v>Loser</v>
      </c>
      <c r="J745" t="str">
        <f>IF($E745&gt;$H745,$C745,$F745)</f>
        <v>%%=Tournament.VisitTeamSeed</v>
      </c>
      <c r="K745" t="str">
        <f si="0" t="shared"/>
        <v>Lower</v>
      </c>
    </row>
    <row r="746" spans="1:11" x14ac:dyDescent="0.25">
      <c r="A746">
        <v>2002</v>
      </c>
      <c r="B746" t="s">
        <v>80</v>
      </c>
      <c r="C746">
        <v>7</v>
      </c>
      <c r="D746" t="s">
        <v>404</v>
      </c>
      <c r="E746">
        <v>69</v>
      </c>
      <c r="F746">
        <v>10</v>
      </c>
      <c r="G746" t="s">
        <v>391</v>
      </c>
      <c r="H746">
        <v>58</v>
      </c>
      <c r="I746" t="str">
        <f>IF($E746&gt;$H746,"Winner","Loser")</f>
        <v>Loser</v>
      </c>
      <c r="J746" t="str">
        <f>IF($E746&gt;$H746,$C746,$F746)</f>
        <v>%%=Tournament.VisitTeamSeed</v>
      </c>
      <c r="K746" t="str">
        <f si="0" t="shared"/>
        <v>Lower</v>
      </c>
    </row>
    <row r="747" spans="1:11" x14ac:dyDescent="0.25">
      <c r="A747">
        <v>2002</v>
      </c>
      <c r="B747" t="s">
        <v>80</v>
      </c>
      <c r="C747">
        <v>4</v>
      </c>
      <c r="D747" t="s">
        <v>92</v>
      </c>
      <c r="E747">
        <v>93</v>
      </c>
      <c r="F747">
        <v>13</v>
      </c>
      <c r="G747" t="s">
        <v>396</v>
      </c>
      <c r="H747">
        <v>64</v>
      </c>
      <c r="I747" t="str">
        <f>IF($E747&gt;$H747,"Winner","Loser")</f>
        <v>Loser</v>
      </c>
      <c r="J747" t="str">
        <f>IF($E747&gt;$H747,$C747,$F747)</f>
        <v>%%=Tournament.VisitTeamSeed</v>
      </c>
      <c r="K747" t="str">
        <f si="0" t="shared"/>
        <v>Lower</v>
      </c>
    </row>
    <row r="748" spans="1:11" x14ac:dyDescent="0.25">
      <c r="A748">
        <v>2002</v>
      </c>
      <c r="B748" t="s">
        <v>80</v>
      </c>
      <c r="C748">
        <v>6</v>
      </c>
      <c r="D748" t="s">
        <v>57</v>
      </c>
      <c r="E748">
        <v>70</v>
      </c>
      <c r="F748">
        <v>11</v>
      </c>
      <c r="G748" t="s">
        <v>163</v>
      </c>
      <c r="H748">
        <v>57</v>
      </c>
      <c r="I748" t="str">
        <f>IF($E748&gt;$H748,"Winner","Loser")</f>
        <v>Loser</v>
      </c>
      <c r="J748" t="str">
        <f>IF($E748&gt;$H748,$C748,$F748)</f>
        <v>%%=Tournament.VisitTeamSeed</v>
      </c>
      <c r="K748" t="str">
        <f si="0" t="shared"/>
        <v>Lower</v>
      </c>
    </row>
    <row r="749" spans="1:11" x14ac:dyDescent="0.25">
      <c r="A749">
        <v>2002</v>
      </c>
      <c r="B749" t="s">
        <v>80</v>
      </c>
      <c r="C749">
        <v>1</v>
      </c>
      <c r="D749" t="s">
        <v>5</v>
      </c>
      <c r="E749">
        <v>90</v>
      </c>
      <c r="F749">
        <v>16</v>
      </c>
      <c r="G749" t="s">
        <v>148</v>
      </c>
      <c r="H749">
        <v>52</v>
      </c>
      <c r="I749" t="str">
        <f>IF($E749&gt;$H749,"Winner","Loser")</f>
        <v>Loser</v>
      </c>
      <c r="J749" t="str">
        <f>IF($E749&gt;$H749,$C749,$F749)</f>
        <v>%%=Tournament.VisitTeamSeed</v>
      </c>
      <c r="K749" t="str">
        <f si="0" t="shared"/>
        <v>Lower</v>
      </c>
    </row>
    <row r="750" spans="1:11" x14ac:dyDescent="0.25">
      <c r="A750">
        <v>2002</v>
      </c>
      <c r="B750" t="s">
        <v>80</v>
      </c>
      <c r="C750">
        <v>3</v>
      </c>
      <c r="D750" t="s">
        <v>104</v>
      </c>
      <c r="E750">
        <v>85</v>
      </c>
      <c r="F750">
        <v>14</v>
      </c>
      <c r="G750" t="s">
        <v>178</v>
      </c>
      <c r="H750">
        <v>68</v>
      </c>
      <c r="I750" t="str">
        <f>IF($E750&gt;$H750,"Winner","Loser")</f>
        <v>Loser</v>
      </c>
      <c r="J750" t="str">
        <f>IF($E750&gt;$H750,$C750,$F750)</f>
        <v>%%=Tournament.VisitTeamSeed</v>
      </c>
      <c r="K750" t="str">
        <f si="0" t="shared"/>
        <v>Lower</v>
      </c>
    </row>
    <row r="751" spans="1:11" x14ac:dyDescent="0.25">
      <c r="A751">
        <v>2002</v>
      </c>
      <c r="B751" t="s">
        <v>80</v>
      </c>
      <c r="C751">
        <v>6</v>
      </c>
      <c r="D751" t="s">
        <v>112</v>
      </c>
      <c r="E751">
        <v>68</v>
      </c>
      <c r="F751">
        <v>11</v>
      </c>
      <c r="G751" t="s">
        <v>175</v>
      </c>
      <c r="H751">
        <v>76</v>
      </c>
      <c r="I751" t="str">
        <f>IF($E751&gt;$H751,"Winner","Loser")</f>
        <v>Loser</v>
      </c>
      <c r="J751" t="str">
        <f>IF($E751&gt;$H751,$C751,$F751)</f>
        <v>%%=Tournament.VisitTeamSeed</v>
      </c>
      <c r="K751" t="str">
        <f si="0" t="shared"/>
        <v>Lower</v>
      </c>
    </row>
    <row r="752" spans="1:11" x14ac:dyDescent="0.25">
      <c r="A752">
        <v>2002</v>
      </c>
      <c r="B752" t="s">
        <v>80</v>
      </c>
      <c r="C752">
        <v>1</v>
      </c>
      <c r="D752" t="s">
        <v>89</v>
      </c>
      <c r="E752">
        <v>85</v>
      </c>
      <c r="F752">
        <v>16</v>
      </c>
      <c r="G752" t="s">
        <v>192</v>
      </c>
      <c r="H752">
        <v>70</v>
      </c>
      <c r="I752" t="str">
        <f>IF($E752&gt;$H752,"Winner","Loser")</f>
        <v>Loser</v>
      </c>
      <c r="J752" t="str">
        <f>IF($E752&gt;$H752,$C752,$F752)</f>
        <v>%%=Tournament.VisitTeamSeed</v>
      </c>
      <c r="K752" t="str">
        <f si="0" t="shared"/>
        <v>Lower</v>
      </c>
    </row>
    <row r="753" spans="1:11" x14ac:dyDescent="0.25">
      <c r="A753">
        <v>2002</v>
      </c>
      <c r="B753" t="s">
        <v>80</v>
      </c>
      <c r="C753">
        <v>2</v>
      </c>
      <c r="D753" t="s">
        <v>18</v>
      </c>
      <c r="E753">
        <v>71</v>
      </c>
      <c r="F753">
        <v>15</v>
      </c>
      <c r="G753" t="s">
        <v>463</v>
      </c>
      <c r="H753">
        <v>63</v>
      </c>
      <c r="I753" t="str">
        <f>IF($E753&gt;$H753,"Winner","Loser")</f>
        <v>Loser</v>
      </c>
      <c r="J753" t="str">
        <f>IF($E753&gt;$H753,$C753,$F753)</f>
        <v>%%=Tournament.VisitTeamSeed</v>
      </c>
      <c r="K753" t="str">
        <f si="0" t="shared"/>
        <v>Lower</v>
      </c>
    </row>
    <row r="754" spans="1:11" x14ac:dyDescent="0.25">
      <c r="A754">
        <v>2002</v>
      </c>
      <c r="B754" t="s">
        <v>80</v>
      </c>
      <c r="C754">
        <v>6</v>
      </c>
      <c r="D754" t="s">
        <v>102</v>
      </c>
      <c r="E754">
        <v>82</v>
      </c>
      <c r="F754">
        <v>11</v>
      </c>
      <c r="G754" t="s">
        <v>284</v>
      </c>
      <c r="H754">
        <v>75</v>
      </c>
      <c r="I754" t="str">
        <f>IF($E754&gt;$H754,"Winner","Loser")</f>
        <v>Loser</v>
      </c>
      <c r="J754" t="str">
        <f>IF($E754&gt;$H754,$C754,$F754)</f>
        <v>%%=Tournament.VisitTeamSeed</v>
      </c>
      <c r="K754" t="str">
        <f si="0" t="shared"/>
        <v>Lower</v>
      </c>
    </row>
    <row r="755" spans="1:11" x14ac:dyDescent="0.25">
      <c r="A755">
        <v>2002</v>
      </c>
      <c r="B755" t="s">
        <v>80</v>
      </c>
      <c r="C755">
        <v>7</v>
      </c>
      <c r="D755" t="s">
        <v>374</v>
      </c>
      <c r="E755">
        <v>70</v>
      </c>
      <c r="F755">
        <v>10</v>
      </c>
      <c r="G755" t="s">
        <v>169</v>
      </c>
      <c r="H755">
        <v>58</v>
      </c>
      <c r="I755" t="str">
        <f>IF($E755&gt;$H755,"Winner","Loser")</f>
        <v>Loser</v>
      </c>
      <c r="J755" t="str">
        <f>IF($E755&gt;$H755,$C755,$F755)</f>
        <v>%%=Tournament.VisitTeamSeed</v>
      </c>
      <c r="K755" t="str">
        <f si="0" t="shared"/>
        <v>Lower</v>
      </c>
    </row>
    <row r="756" spans="1:11" x14ac:dyDescent="0.25">
      <c r="A756">
        <v>2002</v>
      </c>
      <c r="B756" t="s">
        <v>80</v>
      </c>
      <c r="C756">
        <v>3</v>
      </c>
      <c r="D756" t="s">
        <v>440</v>
      </c>
      <c r="E756">
        <v>70</v>
      </c>
      <c r="F756">
        <v>14</v>
      </c>
      <c r="G756" t="s">
        <v>468</v>
      </c>
      <c r="H756">
        <v>58</v>
      </c>
      <c r="I756" t="str">
        <f>IF($E756&gt;$H756,"Winner","Loser")</f>
        <v>Loser</v>
      </c>
      <c r="J756" t="str">
        <f>IF($E756&gt;$H756,$C756,$F756)</f>
        <v>%%=Tournament.VisitTeamSeed</v>
      </c>
      <c r="K756" t="str">
        <f si="0" t="shared"/>
        <v>Lower</v>
      </c>
    </row>
    <row r="757" spans="1:11" x14ac:dyDescent="0.25">
      <c r="A757">
        <v>2002</v>
      </c>
      <c r="B757" t="s">
        <v>80</v>
      </c>
      <c r="C757">
        <v>8</v>
      </c>
      <c r="D757" t="s">
        <v>4</v>
      </c>
      <c r="E757">
        <v>80</v>
      </c>
      <c r="F757">
        <v>9</v>
      </c>
      <c r="G757" t="s">
        <v>423</v>
      </c>
      <c r="H757">
        <v>70</v>
      </c>
      <c r="I757" t="str">
        <f>IF($E757&gt;$H757,"Winner","Loser")</f>
        <v>Loser</v>
      </c>
      <c r="J757" t="str">
        <f>IF($E757&gt;$H757,$C757,$F757)</f>
        <v>%%=Tournament.VisitTeamSeed</v>
      </c>
      <c r="K757" t="str">
        <f si="0" t="shared"/>
        <v>Lower</v>
      </c>
    </row>
    <row r="758" spans="1:11" x14ac:dyDescent="0.25">
      <c r="A758">
        <v>2002</v>
      </c>
      <c r="B758" t="s">
        <v>80</v>
      </c>
      <c r="C758">
        <v>2</v>
      </c>
      <c r="D758" t="s">
        <v>71</v>
      </c>
      <c r="E758">
        <v>78</v>
      </c>
      <c r="F758">
        <v>15</v>
      </c>
      <c r="G758" t="s">
        <v>236</v>
      </c>
      <c r="H758">
        <v>67</v>
      </c>
      <c r="I758" t="str">
        <f>IF($E758&gt;$H758,"Winner","Loser")</f>
        <v>Loser</v>
      </c>
      <c r="J758" t="str">
        <f>IF($E758&gt;$H758,$C758,$F758)</f>
        <v>%%=Tournament.VisitTeamSeed</v>
      </c>
      <c r="K758" t="str">
        <f si="0" t="shared"/>
        <v>Lower</v>
      </c>
    </row>
    <row r="759" spans="1:11" x14ac:dyDescent="0.25">
      <c r="A759">
        <v>2002</v>
      </c>
      <c r="B759" t="s">
        <v>80</v>
      </c>
      <c r="C759">
        <v>8</v>
      </c>
      <c r="D759" t="s">
        <v>15</v>
      </c>
      <c r="E759">
        <v>80</v>
      </c>
      <c r="F759">
        <v>9</v>
      </c>
      <c r="G759" t="s">
        <v>118</v>
      </c>
      <c r="H759">
        <v>58</v>
      </c>
      <c r="I759" t="str">
        <f>IF($E759&gt;$H759,"Winner","Loser")</f>
        <v>Loser</v>
      </c>
      <c r="J759" t="str">
        <f>IF($E759&gt;$H759,$C759,$F759)</f>
        <v>%%=Tournament.VisitTeamSeed</v>
      </c>
      <c r="K759" t="str">
        <f si="0" t="shared"/>
        <v>Lower</v>
      </c>
    </row>
    <row r="760" spans="1:11" x14ac:dyDescent="0.25">
      <c r="A760">
        <v>2002</v>
      </c>
      <c r="B760" t="s">
        <v>80</v>
      </c>
      <c r="C760">
        <v>5</v>
      </c>
      <c r="D760" t="s">
        <v>2</v>
      </c>
      <c r="E760">
        <v>82</v>
      </c>
      <c r="F760">
        <v>12</v>
      </c>
      <c r="G760" t="s">
        <v>6</v>
      </c>
      <c r="H760">
        <v>83</v>
      </c>
      <c r="I760" t="str">
        <f>IF($E760&gt;$H760,"Winner","Loser")</f>
        <v>Loser</v>
      </c>
      <c r="J760" t="str">
        <f>IF($E760&gt;$H760,$C760,$F760)</f>
        <v>%%=Tournament.VisitTeamSeed</v>
      </c>
      <c r="K760" t="str">
        <f si="0" t="shared"/>
        <v>Lower</v>
      </c>
    </row>
    <row r="761" spans="1:11" x14ac:dyDescent="0.25">
      <c r="A761">
        <v>2002</v>
      </c>
      <c r="B761" t="s">
        <v>80</v>
      </c>
      <c r="C761">
        <v>1</v>
      </c>
      <c r="D761" t="s">
        <v>11</v>
      </c>
      <c r="E761">
        <v>84</v>
      </c>
      <c r="F761">
        <v>16</v>
      </c>
      <c r="G761" t="s">
        <v>249</v>
      </c>
      <c r="H761">
        <v>37</v>
      </c>
      <c r="I761" t="str">
        <f>IF($E761&gt;$H761,"Winner","Loser")</f>
        <v>Loser</v>
      </c>
      <c r="J761" t="str">
        <f>IF($E761&gt;$H761,$C761,$F761)</f>
        <v>%%=Tournament.VisitTeamSeed</v>
      </c>
      <c r="K761" t="str">
        <f si="0" t="shared"/>
        <v>Lower</v>
      </c>
    </row>
    <row r="762" spans="1:11" x14ac:dyDescent="0.25">
      <c r="A762">
        <v>2002</v>
      </c>
      <c r="B762" t="s">
        <v>80</v>
      </c>
      <c r="C762">
        <v>5</v>
      </c>
      <c r="D762" t="s">
        <v>103</v>
      </c>
      <c r="E762">
        <v>75</v>
      </c>
      <c r="F762">
        <v>12</v>
      </c>
      <c r="G762" t="s">
        <v>88</v>
      </c>
      <c r="H762">
        <v>56</v>
      </c>
      <c r="I762" t="str">
        <f>IF($E762&gt;$H762,"Winner","Loser")</f>
        <v>Loser</v>
      </c>
      <c r="J762" t="str">
        <f>IF($E762&gt;$H762,$C762,$F762)</f>
        <v>%%=Tournament.VisitTeamSeed</v>
      </c>
      <c r="K762" t="str">
        <f si="0" t="shared"/>
        <v>Lower</v>
      </c>
    </row>
    <row r="763" spans="1:11" x14ac:dyDescent="0.25">
      <c r="A763">
        <v>2002</v>
      </c>
      <c r="B763" t="s">
        <v>80</v>
      </c>
      <c r="C763">
        <v>7</v>
      </c>
      <c r="D763" t="s">
        <v>139</v>
      </c>
      <c r="E763">
        <v>83</v>
      </c>
      <c r="F763">
        <v>10</v>
      </c>
      <c r="G763" t="s">
        <v>187</v>
      </c>
      <c r="H763">
        <v>74</v>
      </c>
      <c r="I763" t="str">
        <f>IF($E763&gt;$H763,"Winner","Loser")</f>
        <v>Loser</v>
      </c>
      <c r="J763" t="str">
        <f>IF($E763&gt;$H763,$C763,$F763)</f>
        <v>%%=Tournament.VisitTeamSeed</v>
      </c>
      <c r="K763" t="str">
        <f si="0" t="shared"/>
        <v>Lower</v>
      </c>
    </row>
    <row r="764" spans="1:11" x14ac:dyDescent="0.25">
      <c r="A764">
        <v>2002</v>
      </c>
      <c r="B764" t="s">
        <v>80</v>
      </c>
      <c r="C764">
        <v>2</v>
      </c>
      <c r="D764" t="s">
        <v>19</v>
      </c>
      <c r="E764">
        <v>81</v>
      </c>
      <c r="F764">
        <v>15</v>
      </c>
      <c r="G764" t="s">
        <v>227</v>
      </c>
      <c r="H764">
        <v>62</v>
      </c>
      <c r="I764" t="str">
        <f>IF($E764&gt;$H764,"Winner","Loser")</f>
        <v>Loser</v>
      </c>
      <c r="J764" t="str">
        <f>IF($E764&gt;$H764,$C764,$F764)</f>
        <v>%%=Tournament.VisitTeamSeed</v>
      </c>
      <c r="K764" t="str">
        <f si="0" t="shared"/>
        <v>Lower</v>
      </c>
    </row>
    <row r="765" spans="1:11" x14ac:dyDescent="0.25">
      <c r="A765">
        <v>2002</v>
      </c>
      <c r="B765" t="s">
        <v>80</v>
      </c>
      <c r="C765">
        <v>1</v>
      </c>
      <c r="D765" t="s">
        <v>0</v>
      </c>
      <c r="E765">
        <v>70</v>
      </c>
      <c r="F765">
        <v>16</v>
      </c>
      <c r="G765" t="s">
        <v>173</v>
      </c>
      <c r="H765">
        <v>59</v>
      </c>
      <c r="I765" t="str">
        <f>IF($E765&gt;$H765,"Winner","Loser")</f>
        <v>Loser</v>
      </c>
      <c r="J765" t="str">
        <f>IF($E765&gt;$H765,$C765,$F765)</f>
        <v>%%=Tournament.VisitTeamSeed</v>
      </c>
      <c r="K765" t="str">
        <f si="0" t="shared"/>
        <v>Lower</v>
      </c>
    </row>
    <row r="766" spans="1:11" x14ac:dyDescent="0.25">
      <c r="A766">
        <v>2002</v>
      </c>
      <c r="B766" t="s">
        <v>80</v>
      </c>
      <c r="C766">
        <v>4</v>
      </c>
      <c r="D766" t="s">
        <v>53</v>
      </c>
      <c r="E766">
        <v>83</v>
      </c>
      <c r="F766">
        <v>13</v>
      </c>
      <c r="G766" t="s">
        <v>183</v>
      </c>
      <c r="H766">
        <v>68</v>
      </c>
      <c r="I766" t="str">
        <f>IF($E766&gt;$H766,"Winner","Loser")</f>
        <v>Loser</v>
      </c>
      <c r="J766" t="str">
        <f>IF($E766&gt;$H766,$C766,$F766)</f>
        <v>%%=Tournament.VisitTeamSeed</v>
      </c>
      <c r="K766" t="str">
        <f si="0" t="shared"/>
        <v>Lower</v>
      </c>
    </row>
    <row r="767" spans="1:11" x14ac:dyDescent="0.25">
      <c r="A767">
        <v>2002</v>
      </c>
      <c r="B767" t="s">
        <v>80</v>
      </c>
      <c r="C767">
        <v>5</v>
      </c>
      <c r="D767" t="s">
        <v>96</v>
      </c>
      <c r="E767">
        <v>69</v>
      </c>
      <c r="F767">
        <v>12</v>
      </c>
      <c r="G767" t="s">
        <v>65</v>
      </c>
      <c r="H767">
        <v>71</v>
      </c>
      <c r="I767" t="str">
        <f>IF($E767&gt;$H767,"Winner","Loser")</f>
        <v>Loser</v>
      </c>
      <c r="J767" t="str">
        <f>IF($E767&gt;$H767,$C767,$F767)</f>
        <v>%%=Tournament.VisitTeamSeed</v>
      </c>
      <c r="K767" t="str">
        <f si="0" t="shared"/>
        <v>Lower</v>
      </c>
    </row>
    <row r="768" spans="1:11" x14ac:dyDescent="0.25">
      <c r="A768">
        <v>2002</v>
      </c>
      <c r="B768" t="s">
        <v>80</v>
      </c>
      <c r="C768">
        <v>3</v>
      </c>
      <c r="D768" t="s">
        <v>14</v>
      </c>
      <c r="E768">
        <v>86</v>
      </c>
      <c r="F768">
        <v>14</v>
      </c>
      <c r="G768" t="s">
        <v>138</v>
      </c>
      <c r="H768">
        <v>81</v>
      </c>
      <c r="I768" t="str">
        <f>IF($E768&gt;$H768,"Winner","Loser")</f>
        <v>Loser</v>
      </c>
      <c r="J768" t="str">
        <f>IF($E768&gt;$H768,$C768,$F768)</f>
        <v>%%=Tournament.VisitTeamSeed</v>
      </c>
      <c r="K768" t="str">
        <f si="0" t="shared"/>
        <v>Lower</v>
      </c>
    </row>
    <row r="769" spans="1:11" x14ac:dyDescent="0.25">
      <c r="A769">
        <v>2002</v>
      </c>
      <c r="B769" t="s">
        <v>80</v>
      </c>
      <c r="C769">
        <v>6</v>
      </c>
      <c r="D769" t="s">
        <v>7</v>
      </c>
      <c r="E769">
        <v>66</v>
      </c>
      <c r="F769">
        <v>11</v>
      </c>
      <c r="G769" t="s">
        <v>140</v>
      </c>
      <c r="H769">
        <v>73</v>
      </c>
      <c r="I769" t="str">
        <f>IF($E769&gt;$H769,"Winner","Loser")</f>
        <v>Loser</v>
      </c>
      <c r="J769" t="str">
        <f>IF($E769&gt;$H769,$C769,$F769)</f>
        <v>%%=Tournament.VisitTeamSeed</v>
      </c>
      <c r="K769" t="str">
        <f si="0" t="shared"/>
        <v>Lower</v>
      </c>
    </row>
    <row r="770" spans="1:11" x14ac:dyDescent="0.25">
      <c r="A770">
        <v>2002</v>
      </c>
      <c r="B770" t="s">
        <v>80</v>
      </c>
      <c r="C770">
        <v>4</v>
      </c>
      <c r="D770" t="s">
        <v>390</v>
      </c>
      <c r="E770">
        <v>69</v>
      </c>
      <c r="F770">
        <v>13</v>
      </c>
      <c r="G770" t="s">
        <v>141</v>
      </c>
      <c r="H770">
        <v>64</v>
      </c>
      <c r="I770" t="str">
        <f>IF($E770&gt;$H770,"Winner","Loser")</f>
        <v>Loser</v>
      </c>
      <c r="J770" t="str">
        <f>IF($E770&gt;$H770,$C770,$F770)</f>
        <v>%%=Tournament.VisitTeamSeed</v>
      </c>
      <c r="K770" t="str">
        <f si="0" t="shared"/>
        <v>Lower</v>
      </c>
    </row>
    <row r="771" spans="1:11" x14ac:dyDescent="0.25">
      <c r="A771">
        <v>2002</v>
      </c>
      <c r="B771" t="s">
        <v>80</v>
      </c>
      <c r="C771">
        <v>5</v>
      </c>
      <c r="D771" t="s">
        <v>392</v>
      </c>
      <c r="E771">
        <v>80</v>
      </c>
      <c r="F771">
        <v>12</v>
      </c>
      <c r="G771" t="s">
        <v>106</v>
      </c>
      <c r="H771">
        <v>93</v>
      </c>
      <c r="I771" t="str">
        <f>IF($E771&gt;$H771,"Winner","Loser")</f>
        <v>Loser</v>
      </c>
      <c r="J771" t="str">
        <f>IF($E771&gt;$H771,$C771,$F771)</f>
        <v>%%=Tournament.VisitTeamSeed</v>
      </c>
      <c r="K771" t="str">
        <f si="0" t="shared"/>
        <v>Lower</v>
      </c>
    </row>
    <row r="772" spans="1:11" x14ac:dyDescent="0.25">
      <c r="A772">
        <v>2002</v>
      </c>
      <c r="B772" t="s">
        <v>80</v>
      </c>
      <c r="C772">
        <v>8</v>
      </c>
      <c r="D772" t="s">
        <v>67</v>
      </c>
      <c r="E772">
        <v>84</v>
      </c>
      <c r="F772">
        <v>9</v>
      </c>
      <c r="G772" t="s">
        <v>197</v>
      </c>
      <c r="H772">
        <v>68</v>
      </c>
      <c r="I772" t="str">
        <f>IF($E772&gt;$H772,"Winner","Loser")</f>
        <v>Loser</v>
      </c>
      <c r="J772" t="str">
        <f>IF($E772&gt;$H772,$C772,$F772)</f>
        <v>%%=Tournament.VisitTeamSeed</v>
      </c>
      <c r="K772" t="str">
        <f si="0" t="shared"/>
        <v>Lower</v>
      </c>
    </row>
    <row r="773" spans="1:11" x14ac:dyDescent="0.25">
      <c r="A773">
        <v>2002</v>
      </c>
      <c r="B773" t="s">
        <v>80</v>
      </c>
      <c r="C773">
        <v>2</v>
      </c>
      <c r="D773" t="s">
        <v>125</v>
      </c>
      <c r="E773">
        <v>86</v>
      </c>
      <c r="F773">
        <v>15</v>
      </c>
      <c r="G773" t="s">
        <v>259</v>
      </c>
      <c r="H773">
        <v>78</v>
      </c>
      <c r="I773" t="str">
        <f>IF($E773&gt;$H773,"Winner","Loser")</f>
        <v>Loser</v>
      </c>
      <c r="J773" t="str">
        <f>IF($E773&gt;$H773,$C773,$F773)</f>
        <v>%%=Tournament.VisitTeamSeed</v>
      </c>
      <c r="K773" t="str">
        <f si="0" t="shared"/>
        <v>Lower</v>
      </c>
    </row>
    <row r="774" spans="1:11" x14ac:dyDescent="0.25">
      <c r="A774">
        <v>2002</v>
      </c>
      <c r="B774" t="s">
        <v>80</v>
      </c>
      <c r="C774">
        <v>7</v>
      </c>
      <c r="D774" t="s">
        <v>398</v>
      </c>
      <c r="E774">
        <v>61</v>
      </c>
      <c r="F774">
        <v>10</v>
      </c>
      <c r="G774" t="s">
        <v>447</v>
      </c>
      <c r="H774">
        <v>69</v>
      </c>
      <c r="I774" t="str">
        <f>IF($E774&gt;$H774,"Winner","Loser")</f>
        <v>Loser</v>
      </c>
      <c r="J774" t="str">
        <f>IF($E774&gt;$H774,$C774,$F774)</f>
        <v>%%=Tournament.VisitTeamSeed</v>
      </c>
      <c r="K774" t="str">
        <f si="0" t="shared"/>
        <v>Lower</v>
      </c>
    </row>
    <row r="775" spans="1:11" x14ac:dyDescent="0.25">
      <c r="A775">
        <v>2002</v>
      </c>
      <c r="B775" t="s">
        <v>80</v>
      </c>
      <c r="C775">
        <v>3</v>
      </c>
      <c r="D775" t="s">
        <v>16</v>
      </c>
      <c r="E775">
        <v>71</v>
      </c>
      <c r="F775">
        <v>14</v>
      </c>
      <c r="G775" t="s">
        <v>455</v>
      </c>
      <c r="H775">
        <v>54</v>
      </c>
      <c r="I775" t="str">
        <f>IF($E775&gt;$H775,"Winner","Loser")</f>
        <v>Loser</v>
      </c>
      <c r="J775" t="str">
        <f>IF($E775&gt;$H775,$C775,$F775)</f>
        <v>%%=Tournament.VisitTeamSeed</v>
      </c>
      <c r="K775" t="str">
        <f si="0" t="shared"/>
        <v>Lower</v>
      </c>
    </row>
    <row r="776" spans="1:11" x14ac:dyDescent="0.25">
      <c r="A776">
        <v>2002</v>
      </c>
      <c r="B776" t="s">
        <v>80</v>
      </c>
      <c r="C776">
        <v>4</v>
      </c>
      <c r="D776" t="s">
        <v>426</v>
      </c>
      <c r="E776">
        <v>89</v>
      </c>
      <c r="F776">
        <v>13</v>
      </c>
      <c r="G776" t="s">
        <v>296</v>
      </c>
      <c r="H776">
        <v>93</v>
      </c>
      <c r="I776" t="str">
        <f>IF($E776&gt;$H776,"Winner","Loser")</f>
        <v>Loser</v>
      </c>
      <c r="J776" t="str">
        <f>IF($E776&gt;$H776,$C776,$F776)</f>
        <v>%%=Tournament.VisitTeamSeed</v>
      </c>
      <c r="K776" t="str">
        <f si="0" t="shared"/>
        <v>Lower</v>
      </c>
    </row>
    <row r="777" spans="1:11" x14ac:dyDescent="0.25">
      <c r="A777">
        <v>2002</v>
      </c>
      <c r="B777" t="s">
        <v>80</v>
      </c>
      <c r="C777">
        <v>8</v>
      </c>
      <c r="D777" t="s">
        <v>127</v>
      </c>
      <c r="E777">
        <v>82</v>
      </c>
      <c r="F777">
        <v>9</v>
      </c>
      <c r="G777" t="s">
        <v>195</v>
      </c>
      <c r="H777">
        <v>63</v>
      </c>
      <c r="I777" t="str">
        <f>IF($E777&gt;$H777,"Winner","Loser")</f>
        <v>Loser</v>
      </c>
      <c r="J777" t="str">
        <f>IF($E777&gt;$H777,$C777,$F777)</f>
        <v>%%=Tournament.VisitTeamSeed</v>
      </c>
      <c r="K777" t="str">
        <f si="0" t="shared"/>
        <v>Lower</v>
      </c>
    </row>
    <row r="778" spans="1:11" x14ac:dyDescent="0.25">
      <c r="A778">
        <v>2002</v>
      </c>
      <c r="B778" t="s">
        <v>81</v>
      </c>
      <c r="C778">
        <v>16</v>
      </c>
      <c r="D778" t="s">
        <v>192</v>
      </c>
      <c r="E778">
        <v>81</v>
      </c>
      <c r="F778">
        <v>16</v>
      </c>
      <c r="G778" t="s">
        <v>469</v>
      </c>
      <c r="H778">
        <v>77</v>
      </c>
      <c r="I778" t="str">
        <f>IF($E778&gt;$H778,"Winner","Loser")</f>
        <v>Loser</v>
      </c>
      <c r="J778" t="str">
        <f>IF($E778&gt;$H778,$C778,$F778)</f>
        <v>%%=Tournament.VisitTeamSeed</v>
      </c>
      <c r="K778" t="str">
        <f si="0" t="shared"/>
        <v>Lower</v>
      </c>
    </row>
    <row r="779" spans="1:11" x14ac:dyDescent="0.25">
      <c r="A779">
        <v>2001</v>
      </c>
      <c r="B779" t="s">
        <v>74</v>
      </c>
      <c r="C779">
        <v>2</v>
      </c>
      <c r="D779" t="s">
        <v>14</v>
      </c>
      <c r="E779">
        <v>72</v>
      </c>
      <c r="F779">
        <v>1</v>
      </c>
      <c r="G779" t="s">
        <v>11</v>
      </c>
      <c r="H779">
        <v>82</v>
      </c>
      <c r="I779" t="str">
        <f>IF($E779&gt;$H779,"Winner","Loser")</f>
        <v>Loser</v>
      </c>
      <c r="J779" t="str">
        <f>IF($E779&gt;$H779,$C779,$F779)</f>
        <v>%%=Tournament.VisitTeamSeed</v>
      </c>
      <c r="K779" t="str">
        <f si="0" t="shared"/>
        <v>Lower</v>
      </c>
    </row>
    <row r="780" spans="1:11" x14ac:dyDescent="0.25">
      <c r="A780">
        <v>2001</v>
      </c>
      <c r="B780" t="s">
        <v>76</v>
      </c>
      <c r="C780">
        <v>2</v>
      </c>
      <c r="D780" t="s">
        <v>14</v>
      </c>
      <c r="E780">
        <v>80</v>
      </c>
      <c r="F780">
        <v>1</v>
      </c>
      <c r="G780" t="s">
        <v>391</v>
      </c>
      <c r="H780">
        <v>61</v>
      </c>
      <c r="I780" t="str">
        <f>IF($E780&gt;$H780,"Winner","Loser")</f>
        <v>Loser</v>
      </c>
      <c r="J780" t="str">
        <f>IF($E780&gt;$H780,$C780,$F780)</f>
        <v>%%=Tournament.VisitTeamSeed</v>
      </c>
      <c r="K780" t="str">
        <f si="0" t="shared"/>
        <v>Lower</v>
      </c>
    </row>
    <row r="781" spans="1:11" x14ac:dyDescent="0.25">
      <c r="A781">
        <v>2001</v>
      </c>
      <c r="B781" t="s">
        <v>76</v>
      </c>
      <c r="C781">
        <v>1</v>
      </c>
      <c r="D781" t="s">
        <v>11</v>
      </c>
      <c r="E781">
        <v>95</v>
      </c>
      <c r="F781">
        <v>3</v>
      </c>
      <c r="G781" t="s">
        <v>89</v>
      </c>
      <c r="H781">
        <v>84</v>
      </c>
      <c r="I781" t="str">
        <f>IF($E781&gt;$H781,"Winner","Loser")</f>
        <v>Loser</v>
      </c>
      <c r="J781" t="str">
        <f>IF($E781&gt;$H781,$C781,$F781)</f>
        <v>%%=Tournament.VisitTeamSeed</v>
      </c>
      <c r="K781" t="str">
        <f si="0" t="shared"/>
        <v>Lower</v>
      </c>
    </row>
    <row r="782" spans="1:11" x14ac:dyDescent="0.25">
      <c r="A782">
        <v>2001</v>
      </c>
      <c r="B782" t="s">
        <v>77</v>
      </c>
      <c r="C782">
        <v>1</v>
      </c>
      <c r="D782" t="s">
        <v>391</v>
      </c>
      <c r="E782">
        <v>69</v>
      </c>
      <c r="F782">
        <v>11</v>
      </c>
      <c r="G782" t="s">
        <v>181</v>
      </c>
      <c r="H782">
        <v>62</v>
      </c>
      <c r="I782" t="str">
        <f>IF($E782&gt;$H782,"Winner","Loser")</f>
        <v>Loser</v>
      </c>
      <c r="J782" t="str">
        <f>IF($E782&gt;$H782,$C782,$F782)</f>
        <v>%%=Tournament.VisitTeamSeed</v>
      </c>
      <c r="K782" t="str">
        <f si="0" t="shared"/>
        <v>Lower</v>
      </c>
    </row>
    <row r="783" spans="1:11" x14ac:dyDescent="0.25">
      <c r="A783">
        <v>2001</v>
      </c>
      <c r="B783" t="s">
        <v>77</v>
      </c>
      <c r="C783">
        <v>1</v>
      </c>
      <c r="D783" t="s">
        <v>92</v>
      </c>
      <c r="E783">
        <v>81</v>
      </c>
      <c r="F783">
        <v>2</v>
      </c>
      <c r="G783" t="s">
        <v>14</v>
      </c>
      <c r="H783">
        <v>87</v>
      </c>
      <c r="I783" t="str">
        <f>IF($E783&gt;$H783,"Winner","Loser")</f>
        <v>Loser</v>
      </c>
      <c r="J783" t="str">
        <f>IF($E783&gt;$H783,$C783,$F783)</f>
        <v>%%=Tournament.VisitTeamSeed</v>
      </c>
      <c r="K783" t="str">
        <f si="0" t="shared"/>
        <v>Lower</v>
      </c>
    </row>
    <row r="784" spans="1:11" x14ac:dyDescent="0.25">
      <c r="A784">
        <v>2001</v>
      </c>
      <c r="B784" t="s">
        <v>77</v>
      </c>
      <c r="C784">
        <v>1</v>
      </c>
      <c r="D784" t="s">
        <v>67</v>
      </c>
      <c r="E784">
        <v>73</v>
      </c>
      <c r="F784">
        <v>3</v>
      </c>
      <c r="G784" t="s">
        <v>89</v>
      </c>
      <c r="H784">
        <v>87</v>
      </c>
      <c r="I784" t="str">
        <f>IF($E784&gt;$H784,"Winner","Loser")</f>
        <v>Loser</v>
      </c>
      <c r="J784" t="str">
        <f>IF($E784&gt;$H784,$C784,$F784)</f>
        <v>%%=Tournament.VisitTeamSeed</v>
      </c>
      <c r="K784" t="str">
        <f si="0" t="shared"/>
        <v>Lower</v>
      </c>
    </row>
    <row r="785" spans="1:11" x14ac:dyDescent="0.25">
      <c r="A785">
        <v>2001</v>
      </c>
      <c r="B785" t="s">
        <v>77</v>
      </c>
      <c r="C785">
        <v>1</v>
      </c>
      <c r="D785" t="s">
        <v>11</v>
      </c>
      <c r="E785">
        <v>79</v>
      </c>
      <c r="F785">
        <v>6</v>
      </c>
      <c r="G785" t="s">
        <v>426</v>
      </c>
      <c r="H785">
        <v>69</v>
      </c>
      <c r="I785" t="str">
        <f>IF($E785&gt;$H785,"Winner","Loser")</f>
        <v>Loser</v>
      </c>
      <c r="J785" t="str">
        <f>IF($E785&gt;$H785,$C785,$F785)</f>
        <v>%%=Tournament.VisitTeamSeed</v>
      </c>
      <c r="K785" t="str">
        <f si="0" t="shared"/>
        <v>Lower</v>
      </c>
    </row>
    <row r="786" spans="1:11" x14ac:dyDescent="0.25">
      <c r="A786">
        <v>2001</v>
      </c>
      <c r="B786" t="s">
        <v>78</v>
      </c>
      <c r="C786">
        <v>1</v>
      </c>
      <c r="D786" t="s">
        <v>92</v>
      </c>
      <c r="E786">
        <v>80</v>
      </c>
      <c r="F786">
        <v>4</v>
      </c>
      <c r="G786" t="s">
        <v>0</v>
      </c>
      <c r="H786">
        <v>64</v>
      </c>
      <c r="I786" t="str">
        <f>IF($E786&gt;$H786,"Winner","Loser")</f>
        <v>Loser</v>
      </c>
      <c r="J786" t="str">
        <f>IF($E786&gt;$H786,$C786,$F786)</f>
        <v>%%=Tournament.VisitTeamSeed</v>
      </c>
      <c r="K786" t="str">
        <f si="0" t="shared"/>
        <v>Lower</v>
      </c>
    </row>
    <row r="787" spans="1:11" x14ac:dyDescent="0.25">
      <c r="A787">
        <v>2001</v>
      </c>
      <c r="B787" t="s">
        <v>78</v>
      </c>
      <c r="C787">
        <v>3</v>
      </c>
      <c r="D787" t="s">
        <v>118</v>
      </c>
      <c r="E787">
        <v>56</v>
      </c>
      <c r="F787">
        <v>2</v>
      </c>
      <c r="G787" t="s">
        <v>14</v>
      </c>
      <c r="H787">
        <v>66</v>
      </c>
      <c r="I787" t="str">
        <f>IF($E787&gt;$H787,"Winner","Loser")</f>
        <v>Loser</v>
      </c>
      <c r="J787" t="str">
        <f>IF($E787&gt;$H787,$C787,$F787)</f>
        <v>%%=Tournament.VisitTeamSeed</v>
      </c>
      <c r="K787" t="str">
        <f si="0" t="shared"/>
        <v>Lower</v>
      </c>
    </row>
    <row r="788" spans="1:11" x14ac:dyDescent="0.25">
      <c r="A788">
        <v>2001</v>
      </c>
      <c r="B788" t="s">
        <v>78</v>
      </c>
      <c r="C788">
        <v>1</v>
      </c>
      <c r="D788" t="s">
        <v>391</v>
      </c>
      <c r="E788">
        <v>77</v>
      </c>
      <c r="F788">
        <v>12</v>
      </c>
      <c r="G788" t="s">
        <v>7</v>
      </c>
      <c r="H788">
        <v>62</v>
      </c>
      <c r="I788" t="str">
        <f>IF($E788&gt;$H788,"Winner","Loser")</f>
        <v>Loser</v>
      </c>
      <c r="J788" t="str">
        <f>IF($E788&gt;$H788,$C788,$F788)</f>
        <v>%%=Tournament.VisitTeamSeed</v>
      </c>
      <c r="K788" t="str">
        <f si="0" t="shared"/>
        <v>Lower</v>
      </c>
    </row>
    <row r="789" spans="1:11" x14ac:dyDescent="0.25">
      <c r="A789">
        <v>2001</v>
      </c>
      <c r="B789" t="s">
        <v>78</v>
      </c>
      <c r="C789">
        <v>11</v>
      </c>
      <c r="D789" t="s">
        <v>181</v>
      </c>
      <c r="E789">
        <v>84</v>
      </c>
      <c r="F789">
        <v>7</v>
      </c>
      <c r="G789" t="s">
        <v>422</v>
      </c>
      <c r="H789">
        <v>72</v>
      </c>
      <c r="I789" t="str">
        <f>IF($E789&gt;$H789,"Winner","Loser")</f>
        <v>Loser</v>
      </c>
      <c r="J789" t="str">
        <f>IF($E789&gt;$H789,$C789,$F789)</f>
        <v>%%=Tournament.VisitTeamSeed</v>
      </c>
      <c r="K789" t="str">
        <f si="0" t="shared"/>
        <v>Lower</v>
      </c>
    </row>
    <row r="790" spans="1:11" x14ac:dyDescent="0.25">
      <c r="A790">
        <v>2001</v>
      </c>
      <c r="B790" t="s">
        <v>78</v>
      </c>
      <c r="C790">
        <v>6</v>
      </c>
      <c r="D790" t="s">
        <v>426</v>
      </c>
      <c r="E790">
        <v>80</v>
      </c>
      <c r="F790">
        <v>2</v>
      </c>
      <c r="G790" t="s">
        <v>53</v>
      </c>
      <c r="H790">
        <v>76</v>
      </c>
      <c r="I790" t="str">
        <f>IF($E790&gt;$H790,"Winner","Loser")</f>
        <v>Loser</v>
      </c>
      <c r="J790" t="str">
        <f>IF($E790&gt;$H790,$C790,$F790)</f>
        <v>%%=Tournament.VisitTeamSeed</v>
      </c>
      <c r="K790" t="str">
        <f si="0" t="shared"/>
        <v>Lower</v>
      </c>
    </row>
    <row r="791" spans="1:11" x14ac:dyDescent="0.25">
      <c r="A791">
        <v>2001</v>
      </c>
      <c r="B791" t="s">
        <v>78</v>
      </c>
      <c r="C791">
        <v>1</v>
      </c>
      <c r="D791" t="s">
        <v>67</v>
      </c>
      <c r="E791">
        <v>78</v>
      </c>
      <c r="F791">
        <v>5</v>
      </c>
      <c r="G791" t="s">
        <v>5</v>
      </c>
      <c r="H791">
        <v>65</v>
      </c>
      <c r="I791" t="str">
        <f>IF($E791&gt;$H791,"Winner","Loser")</f>
        <v>Loser</v>
      </c>
      <c r="J791" t="str">
        <f>IF($E791&gt;$H791,$C791,$F791)</f>
        <v>%%=Tournament.VisitTeamSeed</v>
      </c>
      <c r="K791" t="str">
        <f si="0" t="shared"/>
        <v>Lower</v>
      </c>
    </row>
    <row r="792" spans="1:11" x14ac:dyDescent="0.25">
      <c r="A792">
        <v>2001</v>
      </c>
      <c r="B792" t="s">
        <v>78</v>
      </c>
      <c r="C792">
        <v>3</v>
      </c>
      <c r="D792" t="s">
        <v>89</v>
      </c>
      <c r="E792">
        <v>76</v>
      </c>
      <c r="F792">
        <v>10</v>
      </c>
      <c r="G792" t="s">
        <v>91</v>
      </c>
      <c r="H792">
        <v>66</v>
      </c>
      <c r="I792" t="str">
        <f>IF($E792&gt;$H792,"Winner","Loser")</f>
        <v>Loser</v>
      </c>
      <c r="J792" t="str">
        <f>IF($E792&gt;$H792,$C792,$F792)</f>
        <v>%%=Tournament.VisitTeamSeed</v>
      </c>
      <c r="K792" t="str">
        <f si="0" t="shared"/>
        <v>Lower</v>
      </c>
    </row>
    <row r="793" spans="1:11" x14ac:dyDescent="0.25">
      <c r="A793">
        <v>2001</v>
      </c>
      <c r="B793" t="s">
        <v>78</v>
      </c>
      <c r="C793">
        <v>1</v>
      </c>
      <c r="D793" t="s">
        <v>11</v>
      </c>
      <c r="E793">
        <v>76</v>
      </c>
      <c r="F793">
        <v>4</v>
      </c>
      <c r="G793" t="s">
        <v>15</v>
      </c>
      <c r="H793">
        <v>63</v>
      </c>
      <c r="I793" t="str">
        <f>IF($E793&gt;$H793,"Winner","Loser")</f>
        <v>Loser</v>
      </c>
      <c r="J793" t="str">
        <f>IF($E793&gt;$H793,$C793,$F793)</f>
        <v>%%=Tournament.VisitTeamSeed</v>
      </c>
      <c r="K793" t="str">
        <f si="0" t="shared"/>
        <v>Lower</v>
      </c>
    </row>
    <row r="794" spans="1:11" x14ac:dyDescent="0.25">
      <c r="A794">
        <v>2001</v>
      </c>
      <c r="B794" t="s">
        <v>79</v>
      </c>
      <c r="C794">
        <v>7</v>
      </c>
      <c r="D794" t="s">
        <v>422</v>
      </c>
      <c r="E794">
        <v>82</v>
      </c>
      <c r="F794">
        <v>2</v>
      </c>
      <c r="G794" t="s">
        <v>369</v>
      </c>
      <c r="H794">
        <v>74</v>
      </c>
      <c r="I794" t="str">
        <f>IF($E794&gt;$H794,"Winner","Loser")</f>
        <v>Loser</v>
      </c>
      <c r="J794" t="str">
        <f>IF($E794&gt;$H794,$C794,$F794)</f>
        <v>%%=Tournament.VisitTeamSeed</v>
      </c>
      <c r="K794" t="str">
        <f si="0" t="shared"/>
        <v>Lower</v>
      </c>
    </row>
    <row r="795" spans="1:11" x14ac:dyDescent="0.25">
      <c r="A795">
        <v>2001</v>
      </c>
      <c r="B795" t="s">
        <v>79</v>
      </c>
      <c r="C795">
        <v>11</v>
      </c>
      <c r="D795" t="s">
        <v>181</v>
      </c>
      <c r="E795">
        <v>75</v>
      </c>
      <c r="F795">
        <v>3</v>
      </c>
      <c r="G795" t="s">
        <v>2</v>
      </c>
      <c r="H795">
        <v>54</v>
      </c>
      <c r="I795" t="str">
        <f>IF($E795&gt;$H795,"Winner","Loser")</f>
        <v>Loser</v>
      </c>
      <c r="J795" t="str">
        <f>IF($E795&gt;$H795,$C795,$F795)</f>
        <v>%%=Tournament.VisitTeamSeed</v>
      </c>
      <c r="K795" t="str">
        <f si="0" t="shared"/>
        <v>Lower</v>
      </c>
    </row>
    <row r="796" spans="1:11" x14ac:dyDescent="0.25">
      <c r="A796">
        <v>2001</v>
      </c>
      <c r="B796" t="s">
        <v>79</v>
      </c>
      <c r="C796">
        <v>12</v>
      </c>
      <c r="D796" t="s">
        <v>7</v>
      </c>
      <c r="E796">
        <v>85</v>
      </c>
      <c r="F796">
        <v>13</v>
      </c>
      <c r="G796" t="s">
        <v>420</v>
      </c>
      <c r="H796">
        <v>68</v>
      </c>
      <c r="I796" t="str">
        <f>IF($E796&gt;$H796,"Winner","Loser")</f>
        <v>Loser</v>
      </c>
      <c r="J796" t="str">
        <f>IF($E796&gt;$H796,$C796,$F796)</f>
        <v>%%=Tournament.VisitTeamSeed</v>
      </c>
      <c r="K796" t="str">
        <f si="0" t="shared"/>
        <v>Lower</v>
      </c>
    </row>
    <row r="797" spans="1:11" x14ac:dyDescent="0.25">
      <c r="A797">
        <v>2001</v>
      </c>
      <c r="B797" t="s">
        <v>79</v>
      </c>
      <c r="C797">
        <v>1</v>
      </c>
      <c r="D797" t="s">
        <v>391</v>
      </c>
      <c r="E797">
        <v>81</v>
      </c>
      <c r="F797">
        <v>9</v>
      </c>
      <c r="G797" t="s">
        <v>471</v>
      </c>
      <c r="H797">
        <v>65</v>
      </c>
      <c r="I797" t="str">
        <f>IF($E797&gt;$H797,"Winner","Loser")</f>
        <v>Loser</v>
      </c>
      <c r="J797" t="str">
        <f>IF($E797&gt;$H797,$C797,$F797)</f>
        <v>%%=Tournament.VisitTeamSeed</v>
      </c>
      <c r="K797" t="str">
        <f si="0" t="shared"/>
        <v>Lower</v>
      </c>
    </row>
    <row r="798" spans="1:11" x14ac:dyDescent="0.25">
      <c r="A798">
        <v>2001</v>
      </c>
      <c r="B798" t="s">
        <v>79</v>
      </c>
      <c r="C798">
        <v>10</v>
      </c>
      <c r="D798" t="s">
        <v>121</v>
      </c>
      <c r="E798">
        <v>52</v>
      </c>
      <c r="F798">
        <v>2</v>
      </c>
      <c r="G798" t="s">
        <v>14</v>
      </c>
      <c r="H798">
        <v>73</v>
      </c>
      <c r="I798" t="str">
        <f>IF($E798&gt;$H798,"Winner","Loser")</f>
        <v>Loser</v>
      </c>
      <c r="J798" t="str">
        <f>IF($E798&gt;$H798,$C798,$F798)</f>
        <v>%%=Tournament.VisitTeamSeed</v>
      </c>
      <c r="K798" t="str">
        <f si="0" t="shared"/>
        <v>Lower</v>
      </c>
    </row>
    <row r="799" spans="1:11" x14ac:dyDescent="0.25">
      <c r="A799">
        <v>2001</v>
      </c>
      <c r="B799" t="s">
        <v>79</v>
      </c>
      <c r="C799">
        <v>6</v>
      </c>
      <c r="D799" t="s">
        <v>127</v>
      </c>
      <c r="E799">
        <v>56</v>
      </c>
      <c r="F799">
        <v>3</v>
      </c>
      <c r="G799" t="s">
        <v>118</v>
      </c>
      <c r="H799">
        <v>59</v>
      </c>
      <c r="I799" t="str">
        <f>IF($E799&gt;$H799,"Winner","Loser")</f>
        <v>Loser</v>
      </c>
      <c r="J799" t="str">
        <f>IF($E799&gt;$H799,$C799,$F799)</f>
        <v>%%=Tournament.VisitTeamSeed</v>
      </c>
      <c r="K799" t="str">
        <f si="0" t="shared"/>
        <v>Lower</v>
      </c>
    </row>
    <row r="800" spans="1:11" x14ac:dyDescent="0.25">
      <c r="A800">
        <v>2001</v>
      </c>
      <c r="B800" t="s">
        <v>79</v>
      </c>
      <c r="C800">
        <v>5</v>
      </c>
      <c r="D800" t="s">
        <v>3</v>
      </c>
      <c r="E800">
        <v>58</v>
      </c>
      <c r="F800">
        <v>4</v>
      </c>
      <c r="G800" t="s">
        <v>0</v>
      </c>
      <c r="H800">
        <v>87</v>
      </c>
      <c r="I800" t="str">
        <f>IF($E800&gt;$H800,"Winner","Loser")</f>
        <v>Loser</v>
      </c>
      <c r="J800" t="str">
        <f>IF($E800&gt;$H800,$C800,$F800)</f>
        <v>%%=Tournament.VisitTeamSeed</v>
      </c>
      <c r="K800" t="str">
        <f si="0" t="shared"/>
        <v>Lower</v>
      </c>
    </row>
    <row r="801" spans="1:11" x14ac:dyDescent="0.25">
      <c r="A801">
        <v>2001</v>
      </c>
      <c r="B801" t="s">
        <v>79</v>
      </c>
      <c r="C801">
        <v>1</v>
      </c>
      <c r="D801" t="s">
        <v>92</v>
      </c>
      <c r="E801">
        <v>79</v>
      </c>
      <c r="F801">
        <v>9</v>
      </c>
      <c r="G801" t="s">
        <v>195</v>
      </c>
      <c r="H801">
        <v>61</v>
      </c>
      <c r="I801" t="str">
        <f>IF($E801&gt;$H801,"Winner","Loser")</f>
        <v>Loser</v>
      </c>
      <c r="J801" t="str">
        <f>IF($E801&gt;$H801,$C801,$F801)</f>
        <v>%%=Tournament.VisitTeamSeed</v>
      </c>
      <c r="K801" t="str">
        <f si="0" t="shared"/>
        <v>Lower</v>
      </c>
    </row>
    <row r="802" spans="1:11" x14ac:dyDescent="0.25">
      <c r="A802">
        <v>2001</v>
      </c>
      <c r="B802" t="s">
        <v>79</v>
      </c>
      <c r="C802">
        <v>5</v>
      </c>
      <c r="D802" t="s">
        <v>5</v>
      </c>
      <c r="E802">
        <v>66</v>
      </c>
      <c r="F802">
        <v>13</v>
      </c>
      <c r="G802" t="s">
        <v>447</v>
      </c>
      <c r="H802">
        <v>43</v>
      </c>
      <c r="I802" t="str">
        <f>IF($E802&gt;$H802,"Winner","Loser")</f>
        <v>Loser</v>
      </c>
      <c r="J802" t="str">
        <f>IF($E802&gt;$H802,$C802,$F802)</f>
        <v>%%=Tournament.VisitTeamSeed</v>
      </c>
      <c r="K802" t="str">
        <f si="0" t="shared"/>
        <v>Lower</v>
      </c>
    </row>
    <row r="803" spans="1:11" x14ac:dyDescent="0.25">
      <c r="A803">
        <v>2001</v>
      </c>
      <c r="B803" t="s">
        <v>79</v>
      </c>
      <c r="C803">
        <v>11</v>
      </c>
      <c r="D803" t="s">
        <v>472</v>
      </c>
      <c r="E803">
        <v>60</v>
      </c>
      <c r="F803">
        <v>3</v>
      </c>
      <c r="G803" t="s">
        <v>89</v>
      </c>
      <c r="H803">
        <v>79</v>
      </c>
      <c r="I803" t="str">
        <f>IF($E803&gt;$H803,"Winner","Loser")</f>
        <v>Loser</v>
      </c>
      <c r="J803" t="str">
        <f>IF($E803&gt;$H803,$C803,$F803)</f>
        <v>%%=Tournament.VisitTeamSeed</v>
      </c>
      <c r="K803" t="str">
        <f si="0" t="shared"/>
        <v>Lower</v>
      </c>
    </row>
    <row r="804" spans="1:11" x14ac:dyDescent="0.25">
      <c r="A804">
        <v>2001</v>
      </c>
      <c r="B804" t="s">
        <v>79</v>
      </c>
      <c r="C804">
        <v>1</v>
      </c>
      <c r="D804" t="s">
        <v>67</v>
      </c>
      <c r="E804">
        <v>90</v>
      </c>
      <c r="F804">
        <v>9</v>
      </c>
      <c r="G804" t="s">
        <v>445</v>
      </c>
      <c r="H804">
        <v>83</v>
      </c>
      <c r="I804" t="str">
        <f>IF($E804&gt;$H804,"Winner","Loser")</f>
        <v>Loser</v>
      </c>
      <c r="J804" t="str">
        <f>IF($E804&gt;$H804,$C804,$F804)</f>
        <v>%%=Tournament.VisitTeamSeed</v>
      </c>
      <c r="K804" t="str">
        <f si="0" t="shared"/>
        <v>Lower</v>
      </c>
    </row>
    <row r="805" spans="1:11" x14ac:dyDescent="0.25">
      <c r="A805">
        <v>2001</v>
      </c>
      <c r="B805" t="s">
        <v>79</v>
      </c>
      <c r="C805">
        <v>7</v>
      </c>
      <c r="D805" t="s">
        <v>370</v>
      </c>
      <c r="E805">
        <v>79</v>
      </c>
      <c r="F805">
        <v>2</v>
      </c>
      <c r="G805" t="s">
        <v>53</v>
      </c>
      <c r="H805">
        <v>92</v>
      </c>
      <c r="I805" t="str">
        <f>IF($E805&gt;$H805,"Winner","Loser")</f>
        <v>Loser</v>
      </c>
      <c r="J805" t="str">
        <f>IF($E805&gt;$H805,$C805,$F805)</f>
        <v>%%=Tournament.VisitTeamSeed</v>
      </c>
      <c r="K805" t="str">
        <f si="0" t="shared"/>
        <v>Lower</v>
      </c>
    </row>
    <row r="806" spans="1:11" x14ac:dyDescent="0.25">
      <c r="A806">
        <v>2001</v>
      </c>
      <c r="B806" t="s">
        <v>79</v>
      </c>
      <c r="C806">
        <v>1</v>
      </c>
      <c r="D806" t="s">
        <v>11</v>
      </c>
      <c r="E806">
        <v>94</v>
      </c>
      <c r="F806">
        <v>9</v>
      </c>
      <c r="G806" t="s">
        <v>106</v>
      </c>
      <c r="H806">
        <v>81</v>
      </c>
      <c r="I806" t="str">
        <f>IF($E806&gt;$H806,"Winner","Loser")</f>
        <v>Loser</v>
      </c>
      <c r="J806" t="str">
        <f>IF($E806&gt;$H806,$C806,$F806)</f>
        <v>%%=Tournament.VisitTeamSeed</v>
      </c>
      <c r="K806" t="str">
        <f si="0" t="shared"/>
        <v>Lower</v>
      </c>
    </row>
    <row r="807" spans="1:11" x14ac:dyDescent="0.25">
      <c r="A807">
        <v>2001</v>
      </c>
      <c r="B807" t="s">
        <v>79</v>
      </c>
      <c r="C807">
        <v>6</v>
      </c>
      <c r="D807" t="s">
        <v>426</v>
      </c>
      <c r="E807">
        <v>74</v>
      </c>
      <c r="F807">
        <v>3</v>
      </c>
      <c r="G807" t="s">
        <v>163</v>
      </c>
      <c r="H807">
        <v>71</v>
      </c>
      <c r="I807" t="str">
        <f>IF($E807&gt;$H807,"Winner","Loser")</f>
        <v>Loser</v>
      </c>
      <c r="J807" t="str">
        <f>IF($E807&gt;$H807,$C807,$F807)</f>
        <v>%%=Tournament.VisitTeamSeed</v>
      </c>
      <c r="K807" t="str">
        <f si="0" t="shared"/>
        <v>Lower</v>
      </c>
    </row>
    <row r="808" spans="1:11" x14ac:dyDescent="0.25">
      <c r="A808">
        <v>2001</v>
      </c>
      <c r="B808" t="s">
        <v>79</v>
      </c>
      <c r="C808">
        <v>12</v>
      </c>
      <c r="D808" t="s">
        <v>424</v>
      </c>
      <c r="E808">
        <v>50</v>
      </c>
      <c r="F808">
        <v>4</v>
      </c>
      <c r="G808" t="s">
        <v>15</v>
      </c>
      <c r="H808">
        <v>75</v>
      </c>
      <c r="I808" t="str">
        <f>IF($E808&gt;$H808,"Winner","Loser")</f>
        <v>Loser</v>
      </c>
      <c r="J808" t="str">
        <f>IF($E808&gt;$H808,$C808,$F808)</f>
        <v>%%=Tournament.VisitTeamSeed</v>
      </c>
      <c r="K808" t="str">
        <f si="0" t="shared"/>
        <v>Lower</v>
      </c>
    </row>
    <row r="809" spans="1:11" x14ac:dyDescent="0.25">
      <c r="A809">
        <v>2001</v>
      </c>
      <c r="B809" t="s">
        <v>79</v>
      </c>
      <c r="C809">
        <v>10</v>
      </c>
      <c r="D809" t="s">
        <v>91</v>
      </c>
      <c r="E809">
        <v>76</v>
      </c>
      <c r="F809">
        <v>15</v>
      </c>
      <c r="G809" t="s">
        <v>236</v>
      </c>
      <c r="H809">
        <v>57</v>
      </c>
      <c r="I809" t="str">
        <f>IF($E809&gt;$H809,"Winner","Loser")</f>
        <v>Loser</v>
      </c>
      <c r="J809" t="str">
        <f>IF($E809&gt;$H809,$C809,$F809)</f>
        <v>%%=Tournament.VisitTeamSeed</v>
      </c>
      <c r="K809" t="str">
        <f si="0" t="shared"/>
        <v>Lower</v>
      </c>
    </row>
    <row r="810" spans="1:11" x14ac:dyDescent="0.25">
      <c r="A810">
        <v>2001</v>
      </c>
      <c r="B810" t="s">
        <v>80</v>
      </c>
      <c r="C810">
        <v>7</v>
      </c>
      <c r="D810" t="s">
        <v>139</v>
      </c>
      <c r="E810">
        <v>63</v>
      </c>
      <c r="F810">
        <v>10</v>
      </c>
      <c r="G810" t="s">
        <v>121</v>
      </c>
      <c r="H810">
        <v>79</v>
      </c>
      <c r="I810" t="str">
        <f>IF($E810&gt;$H810,"Winner","Loser")</f>
        <v>Loser</v>
      </c>
      <c r="J810" t="str">
        <f>IF($E810&gt;$H810,$C810,$F810)</f>
        <v>%%=Tournament.VisitTeamSeed</v>
      </c>
      <c r="K810" t="str">
        <f si="0" t="shared"/>
        <v>Lower</v>
      </c>
    </row>
    <row r="811" spans="1:11" x14ac:dyDescent="0.25">
      <c r="A811">
        <v>2001</v>
      </c>
      <c r="B811" t="s">
        <v>80</v>
      </c>
      <c r="C811">
        <v>2</v>
      </c>
      <c r="D811" t="s">
        <v>14</v>
      </c>
      <c r="E811">
        <v>101</v>
      </c>
      <c r="F811">
        <v>15</v>
      </c>
      <c r="G811" t="s">
        <v>311</v>
      </c>
      <c r="H811">
        <v>76</v>
      </c>
      <c r="I811" t="str">
        <f>IF($E811&gt;$H811,"Winner","Loser")</f>
        <v>Loser</v>
      </c>
      <c r="J811" t="str">
        <f>IF($E811&gt;$H811,$C811,$F811)</f>
        <v>%%=Tournament.VisitTeamSeed</v>
      </c>
      <c r="K811" t="str">
        <f si="0" t="shared"/>
        <v>Lower</v>
      </c>
    </row>
    <row r="812" spans="1:11" x14ac:dyDescent="0.25">
      <c r="A812">
        <v>2001</v>
      </c>
      <c r="B812" t="s">
        <v>80</v>
      </c>
      <c r="C812">
        <v>1</v>
      </c>
      <c r="D812" t="s">
        <v>391</v>
      </c>
      <c r="E812">
        <v>69</v>
      </c>
      <c r="F812">
        <v>16</v>
      </c>
      <c r="G812" t="s">
        <v>425</v>
      </c>
      <c r="H812">
        <v>35</v>
      </c>
      <c r="I812" t="str">
        <f>IF($E812&gt;$H812,"Winner","Loser")</f>
        <v>Loser</v>
      </c>
      <c r="J812" t="str">
        <f>IF($E812&gt;$H812,$C812,$F812)</f>
        <v>%%=Tournament.VisitTeamSeed</v>
      </c>
      <c r="K812" t="str">
        <f si="0" t="shared"/>
        <v>Lower</v>
      </c>
    </row>
    <row r="813" spans="1:11" x14ac:dyDescent="0.25">
      <c r="A813">
        <v>2001</v>
      </c>
      <c r="B813" t="s">
        <v>80</v>
      </c>
      <c r="C813">
        <v>1</v>
      </c>
      <c r="D813" t="s">
        <v>92</v>
      </c>
      <c r="E813">
        <v>96</v>
      </c>
      <c r="F813">
        <v>16</v>
      </c>
      <c r="G813" t="s">
        <v>403</v>
      </c>
      <c r="H813">
        <v>54</v>
      </c>
      <c r="I813" t="str">
        <f>IF($E813&gt;$H813,"Winner","Loser")</f>
        <v>Loser</v>
      </c>
      <c r="J813" t="str">
        <f>IF($E813&gt;$H813,$C813,$F813)</f>
        <v>%%=Tournament.VisitTeamSeed</v>
      </c>
      <c r="K813" t="str">
        <f si="0" t="shared"/>
        <v>Lower</v>
      </c>
    </row>
    <row r="814" spans="1:11" x14ac:dyDescent="0.25">
      <c r="A814">
        <v>2001</v>
      </c>
      <c r="B814" t="s">
        <v>80</v>
      </c>
      <c r="C814">
        <v>6</v>
      </c>
      <c r="D814" t="s">
        <v>57</v>
      </c>
      <c r="E814">
        <v>65</v>
      </c>
      <c r="F814">
        <v>11</v>
      </c>
      <c r="G814" t="s">
        <v>181</v>
      </c>
      <c r="H814">
        <v>79</v>
      </c>
      <c r="I814" t="str">
        <f>IF($E814&gt;$H814,"Winner","Loser")</f>
        <v>Loser</v>
      </c>
      <c r="J814" t="str">
        <f>IF($E814&gt;$H814,$C814,$F814)</f>
        <v>%%=Tournament.VisitTeamSeed</v>
      </c>
      <c r="K814" t="str">
        <f si="0" t="shared"/>
        <v>Lower</v>
      </c>
    </row>
    <row r="815" spans="1:11" x14ac:dyDescent="0.25">
      <c r="A815">
        <v>2001</v>
      </c>
      <c r="B815" t="s">
        <v>80</v>
      </c>
      <c r="C815">
        <v>8</v>
      </c>
      <c r="D815" t="s">
        <v>102</v>
      </c>
      <c r="E815">
        <v>70</v>
      </c>
      <c r="F815">
        <v>9</v>
      </c>
      <c r="G815" t="s">
        <v>471</v>
      </c>
      <c r="H815">
        <v>82</v>
      </c>
      <c r="I815" t="str">
        <f>IF($E815&gt;$H815,"Winner","Loser")</f>
        <v>Loser</v>
      </c>
      <c r="J815" t="str">
        <f>IF($E815&gt;$H815,$C815,$F815)</f>
        <v>%%=Tournament.VisitTeamSeed</v>
      </c>
      <c r="K815" t="str">
        <f si="0" t="shared"/>
        <v>Lower</v>
      </c>
    </row>
    <row r="816" spans="1:11" x14ac:dyDescent="0.25">
      <c r="A816">
        <v>2001</v>
      </c>
      <c r="B816" t="s">
        <v>80</v>
      </c>
      <c r="C816">
        <v>5</v>
      </c>
      <c r="D816" t="s">
        <v>68</v>
      </c>
      <c r="E816">
        <v>85</v>
      </c>
      <c r="F816">
        <v>12</v>
      </c>
      <c r="G816" t="s">
        <v>7</v>
      </c>
      <c r="H816">
        <v>86</v>
      </c>
      <c r="I816" t="str">
        <f>IF($E816&gt;$H816,"Winner","Loser")</f>
        <v>Loser</v>
      </c>
      <c r="J816" t="str">
        <f>IF($E816&gt;$H816,$C816,$F816)</f>
        <v>%%=Tournament.VisitTeamSeed</v>
      </c>
      <c r="K816" t="str">
        <f si="0" t="shared"/>
        <v>Lower</v>
      </c>
    </row>
    <row r="817" spans="1:11" x14ac:dyDescent="0.25">
      <c r="A817">
        <v>2001</v>
      </c>
      <c r="B817" t="s">
        <v>80</v>
      </c>
      <c r="C817">
        <v>4</v>
      </c>
      <c r="D817" t="s">
        <v>18</v>
      </c>
      <c r="E817">
        <v>68</v>
      </c>
      <c r="F817">
        <v>13</v>
      </c>
      <c r="G817" t="s">
        <v>420</v>
      </c>
      <c r="H817">
        <v>70</v>
      </c>
      <c r="I817" t="str">
        <f>IF($E817&gt;$H817,"Winner","Loser")</f>
        <v>Loser</v>
      </c>
      <c r="J817" t="str">
        <f>IF($E817&gt;$H817,$C817,$F817)</f>
        <v>%%=Tournament.VisitTeamSeed</v>
      </c>
      <c r="K817" t="str">
        <f si="0" t="shared"/>
        <v>Lower</v>
      </c>
    </row>
    <row r="818" spans="1:11" x14ac:dyDescent="0.25">
      <c r="A818">
        <v>2001</v>
      </c>
      <c r="B818" t="s">
        <v>80</v>
      </c>
      <c r="C818">
        <v>8</v>
      </c>
      <c r="D818" t="s">
        <v>368</v>
      </c>
      <c r="E818">
        <v>63</v>
      </c>
      <c r="F818">
        <v>9</v>
      </c>
      <c r="G818" t="s">
        <v>195</v>
      </c>
      <c r="H818">
        <v>70</v>
      </c>
      <c r="I818" t="str">
        <f>IF($E818&gt;$H818,"Winner","Loser")</f>
        <v>Loser</v>
      </c>
      <c r="J818" t="str">
        <f>IF($E818&gt;$H818,$C818,$F818)</f>
        <v>%%=Tournament.VisitTeamSeed</v>
      </c>
      <c r="K818" t="str">
        <f si="0" t="shared"/>
        <v>Lower</v>
      </c>
    </row>
    <row r="819" spans="1:11" x14ac:dyDescent="0.25">
      <c r="A819">
        <v>2001</v>
      </c>
      <c r="B819" t="s">
        <v>80</v>
      </c>
      <c r="C819">
        <v>4</v>
      </c>
      <c r="D819" t="s">
        <v>0</v>
      </c>
      <c r="E819">
        <v>99</v>
      </c>
      <c r="F819">
        <v>13</v>
      </c>
      <c r="G819" t="s">
        <v>439</v>
      </c>
      <c r="H819">
        <v>75</v>
      </c>
      <c r="I819" t="str">
        <f>IF($E819&gt;$H819,"Winner","Loser")</f>
        <v>Loser</v>
      </c>
      <c r="J819" t="str">
        <f>IF($E819&gt;$H819,$C819,$F819)</f>
        <v>%%=Tournament.VisitTeamSeed</v>
      </c>
      <c r="K819" t="str">
        <f si="0" t="shared"/>
        <v>Lower</v>
      </c>
    </row>
    <row r="820" spans="1:11" x14ac:dyDescent="0.25">
      <c r="A820">
        <v>2001</v>
      </c>
      <c r="B820" t="s">
        <v>80</v>
      </c>
      <c r="C820">
        <v>7</v>
      </c>
      <c r="D820" t="s">
        <v>422</v>
      </c>
      <c r="E820">
        <v>69</v>
      </c>
      <c r="F820">
        <v>10</v>
      </c>
      <c r="G820" t="s">
        <v>70</v>
      </c>
      <c r="H820">
        <v>59</v>
      </c>
      <c r="I820" t="str">
        <f>IF($E820&gt;$H820,"Winner","Loser")</f>
        <v>Loser</v>
      </c>
      <c r="J820" t="str">
        <f>IF($E820&gt;$H820,$C820,$F820)</f>
        <v>%%=Tournament.VisitTeamSeed</v>
      </c>
      <c r="K820" t="str">
        <f si="0" t="shared"/>
        <v>Lower</v>
      </c>
    </row>
    <row r="821" spans="1:11" x14ac:dyDescent="0.25">
      <c r="A821">
        <v>2001</v>
      </c>
      <c r="B821" t="s">
        <v>80</v>
      </c>
      <c r="C821">
        <v>5</v>
      </c>
      <c r="D821" t="s">
        <v>3</v>
      </c>
      <c r="E821">
        <v>79</v>
      </c>
      <c r="F821">
        <v>12</v>
      </c>
      <c r="G821" t="s">
        <v>169</v>
      </c>
      <c r="H821">
        <v>69</v>
      </c>
      <c r="I821" t="str">
        <f>IF($E821&gt;$H821,"Winner","Loser")</f>
        <v>Loser</v>
      </c>
      <c r="J821" t="str">
        <f>IF($E821&gt;$H821,$C821,$F821)</f>
        <v>%%=Tournament.VisitTeamSeed</v>
      </c>
      <c r="K821" t="str">
        <f si="0" t="shared"/>
        <v>Lower</v>
      </c>
    </row>
    <row r="822" spans="1:11" x14ac:dyDescent="0.25">
      <c r="A822">
        <v>2001</v>
      </c>
      <c r="B822" t="s">
        <v>80</v>
      </c>
      <c r="C822">
        <v>3</v>
      </c>
      <c r="D822" t="s">
        <v>2</v>
      </c>
      <c r="E822">
        <v>69</v>
      </c>
      <c r="F822">
        <v>14</v>
      </c>
      <c r="G822" t="s">
        <v>197</v>
      </c>
      <c r="H822">
        <v>56</v>
      </c>
      <c r="I822" t="str">
        <f>IF($E822&gt;$H822,"Winner","Loser")</f>
        <v>Loser</v>
      </c>
      <c r="J822" t="str">
        <f>IF($E822&gt;$H822,$C822,$F822)</f>
        <v>%%=Tournament.VisitTeamSeed</v>
      </c>
      <c r="K822" t="str">
        <f si="0" t="shared"/>
        <v>Lower</v>
      </c>
    </row>
    <row r="823" spans="1:11" x14ac:dyDescent="0.25">
      <c r="A823">
        <v>2001</v>
      </c>
      <c r="B823" t="s">
        <v>80</v>
      </c>
      <c r="C823">
        <v>6</v>
      </c>
      <c r="D823" t="s">
        <v>127</v>
      </c>
      <c r="E823">
        <v>83</v>
      </c>
      <c r="F823">
        <v>11</v>
      </c>
      <c r="G823" t="s">
        <v>374</v>
      </c>
      <c r="H823">
        <v>71</v>
      </c>
      <c r="I823" t="str">
        <f>IF($E823&gt;$H823,"Winner","Loser")</f>
        <v>Loser</v>
      </c>
      <c r="J823" t="str">
        <f>IF($E823&gt;$H823,$C823,$F823)</f>
        <v>%%=Tournament.VisitTeamSeed</v>
      </c>
      <c r="K823" t="str">
        <f si="0" t="shared"/>
        <v>Lower</v>
      </c>
    </row>
    <row r="824" spans="1:11" x14ac:dyDescent="0.25">
      <c r="A824">
        <v>2001</v>
      </c>
      <c r="B824" t="s">
        <v>80</v>
      </c>
      <c r="C824">
        <v>3</v>
      </c>
      <c r="D824" t="s">
        <v>118</v>
      </c>
      <c r="E824">
        <v>72</v>
      </c>
      <c r="F824">
        <v>14</v>
      </c>
      <c r="G824" t="s">
        <v>105</v>
      </c>
      <c r="H824">
        <v>70</v>
      </c>
      <c r="I824" t="str">
        <f>IF($E824&gt;$H824,"Winner","Loser")</f>
        <v>Loser</v>
      </c>
      <c r="J824" t="str">
        <f>IF($E824&gt;$H824,$C824,$F824)</f>
        <v>%%=Tournament.VisitTeamSeed</v>
      </c>
      <c r="K824" t="str">
        <f si="0" t="shared"/>
        <v>Lower</v>
      </c>
    </row>
    <row r="825" spans="1:11" x14ac:dyDescent="0.25">
      <c r="A825">
        <v>2001</v>
      </c>
      <c r="B825" t="s">
        <v>80</v>
      </c>
      <c r="C825">
        <v>2</v>
      </c>
      <c r="D825" t="s">
        <v>369</v>
      </c>
      <c r="E825">
        <v>70</v>
      </c>
      <c r="F825">
        <v>15</v>
      </c>
      <c r="G825" t="s">
        <v>124</v>
      </c>
      <c r="H825">
        <v>48</v>
      </c>
      <c r="I825" t="str">
        <f>IF($E825&gt;$H825,"Winner","Loser")</f>
        <v>Loser</v>
      </c>
      <c r="J825" t="str">
        <f>IF($E825&gt;$H825,$C825,$F825)</f>
        <v>%%=Tournament.VisitTeamSeed</v>
      </c>
      <c r="K825" t="str">
        <f si="0" t="shared"/>
        <v>Lower</v>
      </c>
    </row>
    <row r="826" spans="1:11" x14ac:dyDescent="0.25">
      <c r="A826">
        <v>2001</v>
      </c>
      <c r="B826" t="s">
        <v>80</v>
      </c>
      <c r="C826">
        <v>5</v>
      </c>
      <c r="D826" t="s">
        <v>5</v>
      </c>
      <c r="E826">
        <v>84</v>
      </c>
      <c r="F826">
        <v>12</v>
      </c>
      <c r="G826" t="s">
        <v>413</v>
      </c>
      <c r="H826">
        <v>59</v>
      </c>
      <c r="I826" t="str">
        <f>IF($E826&gt;$H826,"Winner","Loser")</f>
        <v>Loser</v>
      </c>
      <c r="J826" t="str">
        <f>IF($E826&gt;$H826,$C826,$F826)</f>
        <v>%%=Tournament.VisitTeamSeed</v>
      </c>
      <c r="K826" t="str">
        <f si="0" t="shared"/>
        <v>Lower</v>
      </c>
    </row>
    <row r="827" spans="1:11" x14ac:dyDescent="0.25">
      <c r="A827">
        <v>2001</v>
      </c>
      <c r="B827" t="s">
        <v>80</v>
      </c>
      <c r="C827">
        <v>2</v>
      </c>
      <c r="D827" t="s">
        <v>397</v>
      </c>
      <c r="E827">
        <v>57</v>
      </c>
      <c r="F827">
        <v>15</v>
      </c>
      <c r="G827" t="s">
        <v>236</v>
      </c>
      <c r="H827">
        <v>58</v>
      </c>
      <c r="I827" t="str">
        <f>IF($E827&gt;$H827,"Winner","Loser")</f>
        <v>Loser</v>
      </c>
      <c r="J827" t="str">
        <f>IF($E827&gt;$H827,$C827,$F827)</f>
        <v>%%=Tournament.VisitTeamSeed</v>
      </c>
      <c r="K827" t="str">
        <f si="0" t="shared"/>
        <v>Lower</v>
      </c>
    </row>
    <row r="828" spans="1:11" x14ac:dyDescent="0.25">
      <c r="A828">
        <v>2001</v>
      </c>
      <c r="B828" t="s">
        <v>80</v>
      </c>
      <c r="C828">
        <v>1</v>
      </c>
      <c r="D828" t="s">
        <v>11</v>
      </c>
      <c r="E828">
        <v>95</v>
      </c>
      <c r="F828">
        <v>16</v>
      </c>
      <c r="G828" t="s">
        <v>291</v>
      </c>
      <c r="H828">
        <v>52</v>
      </c>
      <c r="I828" t="str">
        <f>IF($E828&gt;$H828,"Winner","Loser")</f>
        <v>Loser</v>
      </c>
      <c r="J828" t="str">
        <f>IF($E828&gt;$H828,$C828,$F828)</f>
        <v>%%=Tournament.VisitTeamSeed</v>
      </c>
      <c r="K828" t="str">
        <f si="0" t="shared"/>
        <v>Lower</v>
      </c>
    </row>
    <row r="829" spans="1:11" x14ac:dyDescent="0.25">
      <c r="A829">
        <v>2001</v>
      </c>
      <c r="B829" t="s">
        <v>80</v>
      </c>
      <c r="C829">
        <v>8</v>
      </c>
      <c r="D829" t="s">
        <v>104</v>
      </c>
      <c r="E829">
        <v>68</v>
      </c>
      <c r="F829">
        <v>9</v>
      </c>
      <c r="G829" t="s">
        <v>106</v>
      </c>
      <c r="H829">
        <v>70</v>
      </c>
      <c r="I829" t="str">
        <f>IF($E829&gt;$H829,"Winner","Loser")</f>
        <v>Loser</v>
      </c>
      <c r="J829" t="str">
        <f>IF($E829&gt;$H829,$C829,$F829)</f>
        <v>%%=Tournament.VisitTeamSeed</v>
      </c>
      <c r="K829" t="str">
        <f si="0" t="shared"/>
        <v>Lower</v>
      </c>
    </row>
    <row r="830" spans="1:11" x14ac:dyDescent="0.25">
      <c r="A830">
        <v>2001</v>
      </c>
      <c r="B830" t="s">
        <v>80</v>
      </c>
      <c r="C830">
        <v>5</v>
      </c>
      <c r="D830" t="s">
        <v>390</v>
      </c>
      <c r="E830">
        <v>68</v>
      </c>
      <c r="F830">
        <v>12</v>
      </c>
      <c r="G830" t="s">
        <v>424</v>
      </c>
      <c r="H830">
        <v>77</v>
      </c>
      <c r="I830" t="str">
        <f>IF($E830&gt;$H830,"Winner","Loser")</f>
        <v>Loser</v>
      </c>
      <c r="J830" t="str">
        <f>IF($E830&gt;$H830,$C830,$F830)</f>
        <v>%%=Tournament.VisitTeamSeed</v>
      </c>
      <c r="K830" t="str">
        <f si="0" t="shared"/>
        <v>Lower</v>
      </c>
    </row>
    <row r="831" spans="1:11" x14ac:dyDescent="0.25">
      <c r="A831">
        <v>2001</v>
      </c>
      <c r="B831" t="s">
        <v>80</v>
      </c>
      <c r="C831">
        <v>4</v>
      </c>
      <c r="D831" t="s">
        <v>15</v>
      </c>
      <c r="E831">
        <v>61</v>
      </c>
      <c r="F831">
        <v>13</v>
      </c>
      <c r="G831" t="s">
        <v>285</v>
      </c>
      <c r="H831">
        <v>48</v>
      </c>
      <c r="I831" t="str">
        <f>IF($E831&gt;$H831,"Winner","Loser")</f>
        <v>Loser</v>
      </c>
      <c r="J831" t="str">
        <f>IF($E831&gt;$H831,$C831,$F831)</f>
        <v>%%=Tournament.VisitTeamSeed</v>
      </c>
      <c r="K831" t="str">
        <f si="0" t="shared"/>
        <v>Lower</v>
      </c>
    </row>
    <row r="832" spans="1:11" x14ac:dyDescent="0.25">
      <c r="A832">
        <v>2001</v>
      </c>
      <c r="B832" t="s">
        <v>80</v>
      </c>
      <c r="C832">
        <v>6</v>
      </c>
      <c r="D832" t="s">
        <v>426</v>
      </c>
      <c r="E832">
        <v>69</v>
      </c>
      <c r="F832">
        <v>11</v>
      </c>
      <c r="G832" t="s">
        <v>398</v>
      </c>
      <c r="H832">
        <v>54</v>
      </c>
      <c r="I832" t="str">
        <f>IF($E832&gt;$H832,"Winner","Loser")</f>
        <v>Loser</v>
      </c>
      <c r="J832" t="str">
        <f>IF($E832&gt;$H832,$C832,$F832)</f>
        <v>%%=Tournament.VisitTeamSeed</v>
      </c>
      <c r="K832" t="str">
        <f si="0" t="shared"/>
        <v>Lower</v>
      </c>
    </row>
    <row r="833" spans="1:11" x14ac:dyDescent="0.25">
      <c r="A833">
        <v>2001</v>
      </c>
      <c r="B833" t="s">
        <v>80</v>
      </c>
      <c r="C833">
        <v>3</v>
      </c>
      <c r="D833" t="s">
        <v>163</v>
      </c>
      <c r="E833">
        <v>68</v>
      </c>
      <c r="F833">
        <v>14</v>
      </c>
      <c r="G833" t="s">
        <v>366</v>
      </c>
      <c r="H833">
        <v>65</v>
      </c>
      <c r="I833" t="str">
        <f>IF($E833&gt;$H833,"Winner","Loser")</f>
        <v>Loser</v>
      </c>
      <c r="J833" t="str">
        <f>IF($E833&gt;$H833,$C833,$F833)</f>
        <v>%%=Tournament.VisitTeamSeed</v>
      </c>
      <c r="K833" t="str">
        <f si="0" t="shared"/>
        <v>Lower</v>
      </c>
    </row>
    <row r="834" spans="1:11" x14ac:dyDescent="0.25">
      <c r="A834">
        <v>2001</v>
      </c>
      <c r="B834" t="s">
        <v>80</v>
      </c>
      <c r="C834">
        <v>7</v>
      </c>
      <c r="D834" t="s">
        <v>370</v>
      </c>
      <c r="E834">
        <v>69</v>
      </c>
      <c r="F834">
        <v>10</v>
      </c>
      <c r="G834" t="s">
        <v>6</v>
      </c>
      <c r="H834">
        <v>56</v>
      </c>
      <c r="I834" t="str">
        <f>IF($E834&gt;$H834,"Winner","Loser")</f>
        <v>Loser</v>
      </c>
      <c r="J834" t="str">
        <f>IF($E834&gt;$H834,$C834,$F834)</f>
        <v>%%=Tournament.VisitTeamSeed</v>
      </c>
      <c r="K834" t="str">
        <f si="0" t="shared"/>
        <v>Lower</v>
      </c>
    </row>
    <row r="835" spans="1:11" x14ac:dyDescent="0.25">
      <c r="A835">
        <v>2001</v>
      </c>
      <c r="B835" t="s">
        <v>80</v>
      </c>
      <c r="C835">
        <v>2</v>
      </c>
      <c r="D835" t="s">
        <v>53</v>
      </c>
      <c r="E835">
        <v>72</v>
      </c>
      <c r="F835">
        <v>15</v>
      </c>
      <c r="G835" t="s">
        <v>173</v>
      </c>
      <c r="H835">
        <v>68</v>
      </c>
      <c r="I835" t="str">
        <f>IF($E835&gt;$H835,"Winner","Loser")</f>
        <v>Loser</v>
      </c>
      <c r="J835" t="str">
        <f>IF($E835&gt;$H835,$C835,$F835)</f>
        <v>%%=Tournament.VisitTeamSeed</v>
      </c>
      <c r="K835" t="str">
        <f si="0" t="shared"/>
        <v>Lower</v>
      </c>
    </row>
    <row r="836" spans="1:11" x14ac:dyDescent="0.25">
      <c r="A836">
        <v>2001</v>
      </c>
      <c r="B836" t="s">
        <v>80</v>
      </c>
      <c r="C836">
        <v>1</v>
      </c>
      <c r="D836" t="s">
        <v>67</v>
      </c>
      <c r="E836">
        <v>89</v>
      </c>
      <c r="F836">
        <v>16</v>
      </c>
      <c r="G836" t="s">
        <v>332</v>
      </c>
      <c r="H836">
        <v>60</v>
      </c>
      <c r="I836" t="str">
        <f>IF($E836&gt;$H836,"Winner","Loser")</f>
        <v>Loser</v>
      </c>
      <c r="J836" t="str">
        <f>IF($E836&gt;$H836,$C836,$F836)</f>
        <v>%%=Tournament.VisitTeamSeed</v>
      </c>
      <c r="K836" t="str">
        <f si="0" t="shared"/>
        <v>Lower</v>
      </c>
    </row>
    <row r="837" spans="1:11" x14ac:dyDescent="0.25">
      <c r="A837">
        <v>2001</v>
      </c>
      <c r="B837" t="s">
        <v>80</v>
      </c>
      <c r="C837">
        <v>7</v>
      </c>
      <c r="D837" t="s">
        <v>94</v>
      </c>
      <c r="E837">
        <v>61</v>
      </c>
      <c r="F837">
        <v>10</v>
      </c>
      <c r="G837" t="s">
        <v>91</v>
      </c>
      <c r="H837">
        <v>63</v>
      </c>
      <c r="I837" t="str">
        <f>IF($E837&gt;$H837,"Winner","Loser")</f>
        <v>Loser</v>
      </c>
      <c r="J837" t="str">
        <f>IF($E837&gt;$H837,$C837,$F837)</f>
        <v>%%=Tournament.VisitTeamSeed</v>
      </c>
      <c r="K837" t="str">
        <f si="0" t="shared"/>
        <v>Lower</v>
      </c>
    </row>
    <row r="838" spans="1:11" x14ac:dyDescent="0.25">
      <c r="A838">
        <v>2001</v>
      </c>
      <c r="B838" t="s">
        <v>80</v>
      </c>
      <c r="C838">
        <v>3</v>
      </c>
      <c r="D838" t="s">
        <v>89</v>
      </c>
      <c r="E838">
        <v>83</v>
      </c>
      <c r="F838">
        <v>14</v>
      </c>
      <c r="G838" t="s">
        <v>159</v>
      </c>
      <c r="H838">
        <v>80</v>
      </c>
      <c r="I838" t="str">
        <f>IF($E838&gt;$H838,"Winner","Loser")</f>
        <v>Loser</v>
      </c>
      <c r="J838" t="str">
        <f>IF($E838&gt;$H838,$C838,$F838)</f>
        <v>%%=Tournament.VisitTeamSeed</v>
      </c>
      <c r="K838" t="str">
        <f si="0" t="shared"/>
        <v>Lower</v>
      </c>
    </row>
    <row r="839" spans="1:11" x14ac:dyDescent="0.25">
      <c r="A839">
        <v>2001</v>
      </c>
      <c r="B839" t="s">
        <v>80</v>
      </c>
      <c r="C839">
        <v>6</v>
      </c>
      <c r="D839" t="s">
        <v>4</v>
      </c>
      <c r="E839">
        <v>49</v>
      </c>
      <c r="F839">
        <v>11</v>
      </c>
      <c r="G839" t="s">
        <v>472</v>
      </c>
      <c r="H839">
        <v>50</v>
      </c>
      <c r="I839" t="str">
        <f>IF($E839&gt;$H839,"Winner","Loser")</f>
        <v>Loser</v>
      </c>
      <c r="J839" t="str">
        <f>IF($E839&gt;$H839,$C839,$F839)</f>
        <v>%%=Tournament.VisitTeamSeed</v>
      </c>
      <c r="K839" t="str">
        <f si="0" t="shared"/>
        <v>Lower</v>
      </c>
    </row>
    <row r="840" spans="1:11" x14ac:dyDescent="0.25">
      <c r="A840">
        <v>2001</v>
      </c>
      <c r="B840" t="s">
        <v>80</v>
      </c>
      <c r="C840">
        <v>4</v>
      </c>
      <c r="D840" t="s">
        <v>103</v>
      </c>
      <c r="E840">
        <v>73</v>
      </c>
      <c r="F840">
        <v>13</v>
      </c>
      <c r="G840" t="s">
        <v>447</v>
      </c>
      <c r="H840">
        <v>77</v>
      </c>
      <c r="I840" t="str">
        <f>IF($E840&gt;$H840,"Winner","Loser")</f>
        <v>Loser</v>
      </c>
      <c r="J840" t="str">
        <f>IF($E840&gt;$H840,$C840,$F840)</f>
        <v>%%=Tournament.VisitTeamSeed</v>
      </c>
      <c r="K840" t="str">
        <f si="0" t="shared"/>
        <v>Lower</v>
      </c>
    </row>
    <row r="841" spans="1:11" x14ac:dyDescent="0.25">
      <c r="A841">
        <v>2001</v>
      </c>
      <c r="B841" t="s">
        <v>80</v>
      </c>
      <c r="C841">
        <v>8</v>
      </c>
      <c r="D841" t="s">
        <v>136</v>
      </c>
      <c r="E841">
        <v>62</v>
      </c>
      <c r="F841">
        <v>9</v>
      </c>
      <c r="G841" t="s">
        <v>445</v>
      </c>
      <c r="H841">
        <v>66</v>
      </c>
      <c r="I841" t="str">
        <f>IF($E841&gt;$H841,"Winner","Loser")</f>
        <v>Loser</v>
      </c>
      <c r="J841" t="str">
        <f>IF($E841&gt;$H841,$C841,$F841)</f>
        <v>%%=Tournament.VisitTeamSeed</v>
      </c>
      <c r="K841" t="str">
        <f si="0" t="shared"/>
        <v>Lower</v>
      </c>
    </row>
    <row r="842" spans="1:11" x14ac:dyDescent="0.25">
      <c r="A842">
        <v>2001</v>
      </c>
      <c r="B842" t="s">
        <v>81</v>
      </c>
      <c r="C842">
        <v>16</v>
      </c>
      <c r="D842" t="s">
        <v>249</v>
      </c>
      <c r="E842">
        <v>67</v>
      </c>
      <c r="F842">
        <v>16</v>
      </c>
      <c r="G842" t="s">
        <v>403</v>
      </c>
      <c r="H842">
        <v>71</v>
      </c>
      <c r="I842" t="str">
        <f>IF($E842&gt;$H842,"Winner","Loser")</f>
        <v>Loser</v>
      </c>
      <c r="J842" t="str">
        <f>IF($E842&gt;$H842,$C842,$F842)</f>
        <v>%%=Tournament.VisitTeamSeed</v>
      </c>
      <c r="K842" t="str">
        <f si="0" t="shared"/>
        <v>Lower</v>
      </c>
    </row>
    <row r="843" spans="1:11" x14ac:dyDescent="0.25">
      <c r="A843">
        <v>2000</v>
      </c>
      <c r="B843" t="s">
        <v>74</v>
      </c>
      <c r="C843">
        <v>1</v>
      </c>
      <c r="D843" t="s">
        <v>391</v>
      </c>
      <c r="E843">
        <v>89</v>
      </c>
      <c r="F843">
        <v>5</v>
      </c>
      <c r="G843" t="s">
        <v>2</v>
      </c>
      <c r="H843">
        <v>76</v>
      </c>
      <c r="I843" t="str">
        <f>IF($E843&gt;$H843,"Winner","Loser")</f>
        <v>Loser</v>
      </c>
      <c r="J843" t="str">
        <f>IF($E843&gt;$H843,$C843,$F843)</f>
        <v>%%=Tournament.VisitTeamSeed</v>
      </c>
      <c r="K843" t="str">
        <f si="0" t="shared"/>
        <v>Lower</v>
      </c>
    </row>
    <row r="844" spans="1:11" x14ac:dyDescent="0.25">
      <c r="A844">
        <v>2000</v>
      </c>
      <c r="B844" t="s">
        <v>76</v>
      </c>
      <c r="C844">
        <v>8</v>
      </c>
      <c r="D844" t="s">
        <v>4</v>
      </c>
      <c r="E844">
        <v>41</v>
      </c>
      <c r="F844">
        <v>1</v>
      </c>
      <c r="G844" t="s">
        <v>391</v>
      </c>
      <c r="H844">
        <v>53</v>
      </c>
      <c r="I844" t="str">
        <f>IF($E844&gt;$H844,"Winner","Loser")</f>
        <v>Loser</v>
      </c>
      <c r="J844" t="str">
        <f>IF($E844&gt;$H844,$C844,$F844)</f>
        <v>%%=Tournament.VisitTeamSeed</v>
      </c>
      <c r="K844" t="str">
        <f si="0" t="shared"/>
        <v>Lower</v>
      </c>
    </row>
    <row r="845" spans="1:11" x14ac:dyDescent="0.25">
      <c r="A845">
        <v>2000</v>
      </c>
      <c r="B845" t="s">
        <v>76</v>
      </c>
      <c r="C845">
        <v>5</v>
      </c>
      <c r="D845" t="s">
        <v>2</v>
      </c>
      <c r="E845">
        <v>71</v>
      </c>
      <c r="F845">
        <v>8</v>
      </c>
      <c r="G845" t="s">
        <v>369</v>
      </c>
      <c r="H845">
        <v>59</v>
      </c>
      <c r="I845" t="str">
        <f>IF($E845&gt;$H845,"Winner","Loser")</f>
        <v>Loser</v>
      </c>
      <c r="J845" t="str">
        <f>IF($E845&gt;$H845,$C845,$F845)</f>
        <v>%%=Tournament.VisitTeamSeed</v>
      </c>
      <c r="K845" t="str">
        <f si="0" t="shared"/>
        <v>Lower</v>
      </c>
    </row>
    <row r="846" spans="1:11" x14ac:dyDescent="0.25">
      <c r="A846">
        <v>2000</v>
      </c>
      <c r="B846" t="s">
        <v>77</v>
      </c>
      <c r="C846">
        <v>5</v>
      </c>
      <c r="D846" t="s">
        <v>2</v>
      </c>
      <c r="E846">
        <v>77</v>
      </c>
      <c r="F846">
        <v>3</v>
      </c>
      <c r="G846" t="s">
        <v>398</v>
      </c>
      <c r="H846">
        <v>65</v>
      </c>
      <c r="I846" t="str">
        <f>IF($E846&gt;$H846,"Winner","Loser")</f>
        <v>Loser</v>
      </c>
      <c r="J846" t="str">
        <f>IF($E846&gt;$H846,$C846,$F846)</f>
        <v>%%=Tournament.VisitTeamSeed</v>
      </c>
      <c r="K846" t="str">
        <f si="0" t="shared"/>
        <v>Lower</v>
      </c>
    </row>
    <row r="847" spans="1:11" x14ac:dyDescent="0.25">
      <c r="A847">
        <v>2000</v>
      </c>
      <c r="B847" t="s">
        <v>77</v>
      </c>
      <c r="C847">
        <v>8</v>
      </c>
      <c r="D847" t="s">
        <v>369</v>
      </c>
      <c r="E847">
        <v>59</v>
      </c>
      <c r="F847">
        <v>7</v>
      </c>
      <c r="G847" t="s">
        <v>65</v>
      </c>
      <c r="H847">
        <v>55</v>
      </c>
      <c r="I847" t="str">
        <f>IF($E847&gt;$H847,"Winner","Loser")</f>
        <v>Loser</v>
      </c>
      <c r="J847" t="str">
        <f>IF($E847&gt;$H847,$C847,$F847)</f>
        <v>%%=Tournament.VisitTeamSeed</v>
      </c>
      <c r="K847" t="str">
        <f si="0" t="shared"/>
        <v>Lower</v>
      </c>
    </row>
    <row r="848" spans="1:11" x14ac:dyDescent="0.25">
      <c r="A848">
        <v>2000</v>
      </c>
      <c r="B848" t="s">
        <v>77</v>
      </c>
      <c r="C848">
        <v>1</v>
      </c>
      <c r="D848" t="s">
        <v>391</v>
      </c>
      <c r="E848">
        <v>75</v>
      </c>
      <c r="F848">
        <v>2</v>
      </c>
      <c r="G848" t="s">
        <v>397</v>
      </c>
      <c r="H848">
        <v>64</v>
      </c>
      <c r="I848" t="str">
        <f>IF($E848&gt;$H848,"Winner","Loser")</f>
        <v>Loser</v>
      </c>
      <c r="J848" t="str">
        <f>IF($E848&gt;$H848,$C848,$F848)</f>
        <v>%%=Tournament.VisitTeamSeed</v>
      </c>
      <c r="K848" t="str">
        <f si="0" t="shared"/>
        <v>Lower</v>
      </c>
    </row>
    <row r="849" spans="1:11" x14ac:dyDescent="0.25">
      <c r="A849">
        <v>2000</v>
      </c>
      <c r="B849" t="s">
        <v>77</v>
      </c>
      <c r="C849">
        <v>8</v>
      </c>
      <c r="D849" t="s">
        <v>4</v>
      </c>
      <c r="E849">
        <v>64</v>
      </c>
      <c r="F849">
        <v>6</v>
      </c>
      <c r="G849" t="s">
        <v>128</v>
      </c>
      <c r="H849">
        <v>60</v>
      </c>
      <c r="I849" t="str">
        <f>IF($E849&gt;$H849,"Winner","Loser")</f>
        <v>Loser</v>
      </c>
      <c r="J849" t="str">
        <f>IF($E849&gt;$H849,$C849,$F849)</f>
        <v>%%=Tournament.VisitTeamSeed</v>
      </c>
      <c r="K849" t="str">
        <f si="0" t="shared"/>
        <v>Lower</v>
      </c>
    </row>
    <row r="850" spans="1:11" x14ac:dyDescent="0.25">
      <c r="A850">
        <v>2000</v>
      </c>
      <c r="B850" t="s">
        <v>78</v>
      </c>
      <c r="C850">
        <v>3</v>
      </c>
      <c r="D850" t="s">
        <v>398</v>
      </c>
      <c r="E850">
        <v>68</v>
      </c>
      <c r="F850">
        <v>10</v>
      </c>
      <c r="G850" t="s">
        <v>115</v>
      </c>
      <c r="H850">
        <v>66</v>
      </c>
      <c r="I850" t="str">
        <f>IF($E850&gt;$H850,"Winner","Loser")</f>
        <v>Loser</v>
      </c>
      <c r="J850" t="str">
        <f>IF($E850&gt;$H850,$C850,$F850)</f>
        <v>%%=Tournament.VisitTeamSeed</v>
      </c>
      <c r="K850" t="str">
        <f si="0" t="shared"/>
        <v>Lower</v>
      </c>
    </row>
    <row r="851" spans="1:11" x14ac:dyDescent="0.25">
      <c r="A851">
        <v>2000</v>
      </c>
      <c r="B851" t="s">
        <v>78</v>
      </c>
      <c r="C851">
        <v>8</v>
      </c>
      <c r="D851" t="s">
        <v>369</v>
      </c>
      <c r="E851">
        <v>74</v>
      </c>
      <c r="F851">
        <v>4</v>
      </c>
      <c r="G851" t="s">
        <v>368</v>
      </c>
      <c r="H851">
        <v>69</v>
      </c>
      <c r="I851" t="str">
        <f>IF($E851&gt;$H851,"Winner","Loser")</f>
        <v>Loser</v>
      </c>
      <c r="J851" t="str">
        <f>IF($E851&gt;$H851,$C851,$F851)</f>
        <v>%%=Tournament.VisitTeamSeed</v>
      </c>
      <c r="K851" t="str">
        <f si="0" t="shared"/>
        <v>Lower</v>
      </c>
    </row>
    <row r="852" spans="1:11" x14ac:dyDescent="0.25">
      <c r="A852">
        <v>2000</v>
      </c>
      <c r="B852" t="s">
        <v>78</v>
      </c>
      <c r="C852">
        <v>6</v>
      </c>
      <c r="D852" t="s">
        <v>392</v>
      </c>
      <c r="E852">
        <v>71</v>
      </c>
      <c r="F852">
        <v>7</v>
      </c>
      <c r="G852" t="s">
        <v>65</v>
      </c>
      <c r="H852">
        <v>80</v>
      </c>
      <c r="I852" t="str">
        <f>IF($E852&gt;$H852,"Winner","Loser")</f>
        <v>Loser</v>
      </c>
      <c r="J852" t="str">
        <f>IF($E852&gt;$H852,$C852,$F852)</f>
        <v>%%=Tournament.VisitTeamSeed</v>
      </c>
      <c r="K852" t="str">
        <f si="0" t="shared"/>
        <v>Lower</v>
      </c>
    </row>
    <row r="853" spans="1:11" x14ac:dyDescent="0.25">
      <c r="A853">
        <v>2000</v>
      </c>
      <c r="B853" t="s">
        <v>78</v>
      </c>
      <c r="C853">
        <v>1</v>
      </c>
      <c r="D853" t="s">
        <v>11</v>
      </c>
      <c r="E853">
        <v>78</v>
      </c>
      <c r="F853">
        <v>5</v>
      </c>
      <c r="G853" t="s">
        <v>2</v>
      </c>
      <c r="H853">
        <v>87</v>
      </c>
      <c r="I853" t="str">
        <f>IF($E853&gt;$H853,"Winner","Loser")</f>
        <v>Loser</v>
      </c>
      <c r="J853" t="str">
        <f>IF($E853&gt;$H853,$C853,$F853)</f>
        <v>%%=Tournament.VisitTeamSeed</v>
      </c>
      <c r="K853" t="str">
        <f si="0" t="shared"/>
        <v>Lower</v>
      </c>
    </row>
    <row r="854" spans="1:11" x14ac:dyDescent="0.25">
      <c r="A854">
        <v>2000</v>
      </c>
      <c r="B854" t="s">
        <v>78</v>
      </c>
      <c r="C854">
        <v>1</v>
      </c>
      <c r="D854" t="s">
        <v>391</v>
      </c>
      <c r="E854">
        <v>75</v>
      </c>
      <c r="F854">
        <v>4</v>
      </c>
      <c r="G854" t="s">
        <v>3</v>
      </c>
      <c r="H854">
        <v>58</v>
      </c>
      <c r="I854" t="str">
        <f>IF($E854&gt;$H854,"Winner","Loser")</f>
        <v>Loser</v>
      </c>
      <c r="J854" t="str">
        <f>IF($E854&gt;$H854,$C854,$F854)</f>
        <v>%%=Tournament.VisitTeamSeed</v>
      </c>
      <c r="K854" t="str">
        <f si="0" t="shared"/>
        <v>Lower</v>
      </c>
    </row>
    <row r="855" spans="1:11" x14ac:dyDescent="0.25">
      <c r="A855">
        <v>2000</v>
      </c>
      <c r="B855" t="s">
        <v>78</v>
      </c>
      <c r="C855">
        <v>6</v>
      </c>
      <c r="D855" t="s">
        <v>128</v>
      </c>
      <c r="E855">
        <v>75</v>
      </c>
      <c r="F855">
        <v>10</v>
      </c>
      <c r="G855" t="s">
        <v>7</v>
      </c>
      <c r="H855">
        <v>66</v>
      </c>
      <c r="I855" t="str">
        <f>IF($E855&gt;$H855,"Winner","Loser")</f>
        <v>Loser</v>
      </c>
      <c r="J855" t="str">
        <f>IF($E855&gt;$H855,$C855,$F855)</f>
        <v>%%=Tournament.VisitTeamSeed</v>
      </c>
      <c r="K855" t="str">
        <f si="0" t="shared"/>
        <v>Lower</v>
      </c>
    </row>
    <row r="856" spans="1:11" x14ac:dyDescent="0.25">
      <c r="A856">
        <v>2000</v>
      </c>
      <c r="B856" t="s">
        <v>78</v>
      </c>
      <c r="C856">
        <v>8</v>
      </c>
      <c r="D856" t="s">
        <v>4</v>
      </c>
      <c r="E856">
        <v>61</v>
      </c>
      <c r="F856">
        <v>4</v>
      </c>
      <c r="G856" t="s">
        <v>99</v>
      </c>
      <c r="H856">
        <v>48</v>
      </c>
      <c r="I856" t="str">
        <f>IF($E856&gt;$H856,"Winner","Loser")</f>
        <v>Loser</v>
      </c>
      <c r="J856" t="str">
        <f>IF($E856&gt;$H856,$C856,$F856)</f>
        <v>%%=Tournament.VisitTeamSeed</v>
      </c>
      <c r="K856" t="str">
        <f si="0" t="shared"/>
        <v>Lower</v>
      </c>
    </row>
    <row r="857" spans="1:11" x14ac:dyDescent="0.25">
      <c r="A857">
        <v>2000</v>
      </c>
      <c r="B857" t="s">
        <v>78</v>
      </c>
      <c r="C857">
        <v>6</v>
      </c>
      <c r="D857" t="s">
        <v>15</v>
      </c>
      <c r="E857">
        <v>56</v>
      </c>
      <c r="F857">
        <v>2</v>
      </c>
      <c r="G857" t="s">
        <v>397</v>
      </c>
      <c r="H857">
        <v>80</v>
      </c>
      <c r="I857" t="str">
        <f>IF($E857&gt;$H857,"Winner","Loser")</f>
        <v>Loser</v>
      </c>
      <c r="J857" t="str">
        <f>IF($E857&gt;$H857,$C857,$F857)</f>
        <v>%%=Tournament.VisitTeamSeed</v>
      </c>
      <c r="K857" t="str">
        <f si="0" t="shared"/>
        <v>Lower</v>
      </c>
    </row>
    <row r="858" spans="1:11" x14ac:dyDescent="0.25">
      <c r="A858">
        <v>2000</v>
      </c>
      <c r="B858" t="s">
        <v>79</v>
      </c>
      <c r="C858">
        <v>1</v>
      </c>
      <c r="D858" t="s">
        <v>11</v>
      </c>
      <c r="E858">
        <v>69</v>
      </c>
      <c r="F858">
        <v>8</v>
      </c>
      <c r="G858" t="s">
        <v>0</v>
      </c>
      <c r="H858">
        <v>64</v>
      </c>
      <c r="I858" t="str">
        <f>IF($E858&gt;$H858,"Winner","Loser")</f>
        <v>Loser</v>
      </c>
      <c r="J858" t="str">
        <f>IF($E858&gt;$H858,$C858,$F858)</f>
        <v>%%=Tournament.VisitTeamSeed</v>
      </c>
      <c r="K858" t="str">
        <f si="0" t="shared"/>
        <v>Lower</v>
      </c>
    </row>
    <row r="859" spans="1:11" x14ac:dyDescent="0.25">
      <c r="A859">
        <v>2000</v>
      </c>
      <c r="B859" t="s">
        <v>79</v>
      </c>
      <c r="C859">
        <v>6</v>
      </c>
      <c r="D859" t="s">
        <v>392</v>
      </c>
      <c r="E859">
        <v>75</v>
      </c>
      <c r="F859">
        <v>3</v>
      </c>
      <c r="G859" t="s">
        <v>390</v>
      </c>
      <c r="H859">
        <v>62</v>
      </c>
      <c r="I859" t="str">
        <f>IF($E859&gt;$H859,"Winner","Loser")</f>
        <v>Loser</v>
      </c>
      <c r="J859" t="str">
        <f>IF($E859&gt;$H859,$C859,$F859)</f>
        <v>%%=Tournament.VisitTeamSeed</v>
      </c>
      <c r="K859" t="str">
        <f si="0" t="shared"/>
        <v>Lower</v>
      </c>
    </row>
    <row r="860" spans="1:11" x14ac:dyDescent="0.25">
      <c r="A860">
        <v>2000</v>
      </c>
      <c r="B860" t="s">
        <v>79</v>
      </c>
      <c r="C860">
        <v>5</v>
      </c>
      <c r="D860" t="s">
        <v>71</v>
      </c>
      <c r="E860">
        <v>61</v>
      </c>
      <c r="F860">
        <v>4</v>
      </c>
      <c r="G860" t="s">
        <v>368</v>
      </c>
      <c r="H860">
        <v>65</v>
      </c>
      <c r="I860" t="str">
        <f>IF($E860&gt;$H860,"Winner","Loser")</f>
        <v>Loser</v>
      </c>
      <c r="J860" t="str">
        <f>IF($E860&gt;$H860,$C860,$F860)</f>
        <v>%%=Tournament.VisitTeamSeed</v>
      </c>
      <c r="K860" t="str">
        <f si="0" t="shared"/>
        <v>Lower</v>
      </c>
    </row>
    <row r="861" spans="1:11" x14ac:dyDescent="0.25">
      <c r="A861">
        <v>2000</v>
      </c>
      <c r="B861" t="s">
        <v>79</v>
      </c>
      <c r="C861">
        <v>1</v>
      </c>
      <c r="D861" t="s">
        <v>67</v>
      </c>
      <c r="E861">
        <v>53</v>
      </c>
      <c r="F861">
        <v>8</v>
      </c>
      <c r="G861" t="s">
        <v>369</v>
      </c>
      <c r="H861">
        <v>60</v>
      </c>
      <c r="I861" t="str">
        <f>IF($E861&gt;$H861,"Winner","Loser")</f>
        <v>Loser</v>
      </c>
      <c r="J861" t="str">
        <f>IF($E861&gt;$H861,$C861,$F861)</f>
        <v>%%=Tournament.VisitTeamSeed</v>
      </c>
      <c r="K861" t="str">
        <f si="0" t="shared"/>
        <v>Lower</v>
      </c>
    </row>
    <row r="862" spans="1:11" x14ac:dyDescent="0.25">
      <c r="A862">
        <v>2000</v>
      </c>
      <c r="B862" t="s">
        <v>79</v>
      </c>
      <c r="C862">
        <v>10</v>
      </c>
      <c r="D862" t="s">
        <v>115</v>
      </c>
      <c r="E862">
        <v>67</v>
      </c>
      <c r="F862">
        <v>2</v>
      </c>
      <c r="G862" t="s">
        <v>181</v>
      </c>
      <c r="H862">
        <v>65</v>
      </c>
      <c r="I862" t="str">
        <f>IF($E862&gt;$H862,"Winner","Loser")</f>
        <v>Loser</v>
      </c>
      <c r="J862" t="str">
        <f>IF($E862&gt;$H862,$C862,$F862)</f>
        <v>%%=Tournament.VisitTeamSeed</v>
      </c>
      <c r="K862" t="str">
        <f si="0" t="shared"/>
        <v>Lower</v>
      </c>
    </row>
    <row r="863" spans="1:11" x14ac:dyDescent="0.25">
      <c r="A863">
        <v>2000</v>
      </c>
      <c r="B863" t="s">
        <v>79</v>
      </c>
      <c r="C863">
        <v>11</v>
      </c>
      <c r="D863" t="s">
        <v>187</v>
      </c>
      <c r="E863">
        <v>67</v>
      </c>
      <c r="F863">
        <v>3</v>
      </c>
      <c r="G863" t="s">
        <v>398</v>
      </c>
      <c r="H863">
        <v>75</v>
      </c>
      <c r="I863" t="str">
        <f>IF($E863&gt;$H863,"Winner","Loser")</f>
        <v>Loser</v>
      </c>
      <c r="J863" t="str">
        <f>IF($E863&gt;$H863,$C863,$F863)</f>
        <v>%%=Tournament.VisitTeamSeed</v>
      </c>
      <c r="K863" t="str">
        <f si="0" t="shared"/>
        <v>Lower</v>
      </c>
    </row>
    <row r="864" spans="1:11" x14ac:dyDescent="0.25">
      <c r="A864">
        <v>2000</v>
      </c>
      <c r="B864" t="s">
        <v>79</v>
      </c>
      <c r="C864">
        <v>5</v>
      </c>
      <c r="D864" t="s">
        <v>2</v>
      </c>
      <c r="E864">
        <v>93</v>
      </c>
      <c r="F864">
        <v>4</v>
      </c>
      <c r="G864" t="s">
        <v>92</v>
      </c>
      <c r="H864">
        <v>76</v>
      </c>
      <c r="I864" t="str">
        <f>IF($E864&gt;$H864,"Winner","Loser")</f>
        <v>Loser</v>
      </c>
      <c r="J864" t="str">
        <f>IF($E864&gt;$H864,$C864,$F864)</f>
        <v>%%=Tournament.VisitTeamSeed</v>
      </c>
      <c r="K864" t="str">
        <f si="0" t="shared"/>
        <v>Lower</v>
      </c>
    </row>
    <row r="865" spans="1:11" x14ac:dyDescent="0.25">
      <c r="A865">
        <v>2000</v>
      </c>
      <c r="B865" t="s">
        <v>79</v>
      </c>
      <c r="C865">
        <v>7</v>
      </c>
      <c r="D865" t="s">
        <v>65</v>
      </c>
      <c r="E865">
        <v>69</v>
      </c>
      <c r="F865">
        <v>2</v>
      </c>
      <c r="G865" t="s">
        <v>5</v>
      </c>
      <c r="H865">
        <v>61</v>
      </c>
      <c r="I865" t="str">
        <f>IF($E865&gt;$H865,"Winner","Loser")</f>
        <v>Loser</v>
      </c>
      <c r="J865" t="str">
        <f>IF($E865&gt;$H865,$C865,$F865)</f>
        <v>%%=Tournament.VisitTeamSeed</v>
      </c>
      <c r="K865" t="str">
        <f si="0" t="shared"/>
        <v>Lower</v>
      </c>
    </row>
    <row r="866" spans="1:11" x14ac:dyDescent="0.25">
      <c r="A866">
        <v>2000</v>
      </c>
      <c r="B866" t="s">
        <v>79</v>
      </c>
      <c r="C866">
        <v>5</v>
      </c>
      <c r="D866" t="s">
        <v>53</v>
      </c>
      <c r="E866">
        <v>50</v>
      </c>
      <c r="F866">
        <v>4</v>
      </c>
      <c r="G866" t="s">
        <v>3</v>
      </c>
      <c r="H866">
        <v>52</v>
      </c>
      <c r="I866" t="str">
        <f>IF($E866&gt;$H866,"Winner","Loser")</f>
        <v>Loser</v>
      </c>
      <c r="J866" t="str">
        <f>IF($E866&gt;$H866,$C866,$F866)</f>
        <v>%%=Tournament.VisitTeamSeed</v>
      </c>
      <c r="K866" t="str">
        <f si="0" t="shared"/>
        <v>Lower</v>
      </c>
    </row>
    <row r="867" spans="1:11" x14ac:dyDescent="0.25">
      <c r="A867">
        <v>2000</v>
      </c>
      <c r="B867" t="s">
        <v>79</v>
      </c>
      <c r="C867">
        <v>10</v>
      </c>
      <c r="D867" t="s">
        <v>7</v>
      </c>
      <c r="E867">
        <v>82</v>
      </c>
      <c r="F867">
        <v>2</v>
      </c>
      <c r="G867" t="s">
        <v>423</v>
      </c>
      <c r="H867">
        <v>76</v>
      </c>
      <c r="I867" t="str">
        <f>IF($E867&gt;$H867,"Winner","Loser")</f>
        <v>Loser</v>
      </c>
      <c r="J867" t="str">
        <f>IF($E867&gt;$H867,$C867,$F867)</f>
        <v>%%=Tournament.VisitTeamSeed</v>
      </c>
      <c r="K867" t="str">
        <f si="0" t="shared"/>
        <v>Lower</v>
      </c>
    </row>
    <row r="868" spans="1:11" x14ac:dyDescent="0.25">
      <c r="A868">
        <v>2000</v>
      </c>
      <c r="B868" t="s">
        <v>79</v>
      </c>
      <c r="C868">
        <v>6</v>
      </c>
      <c r="D868" t="s">
        <v>128</v>
      </c>
      <c r="E868">
        <v>66</v>
      </c>
      <c r="F868">
        <v>3</v>
      </c>
      <c r="G868" t="s">
        <v>18</v>
      </c>
      <c r="H868">
        <v>62</v>
      </c>
      <c r="I868" t="str">
        <f>IF($E868&gt;$H868,"Winner","Loser")</f>
        <v>Loser</v>
      </c>
      <c r="J868" t="str">
        <f>IF($E868&gt;$H868,$C868,$F868)</f>
        <v>%%=Tournament.VisitTeamSeed</v>
      </c>
      <c r="K868" t="str">
        <f si="0" t="shared"/>
        <v>Lower</v>
      </c>
    </row>
    <row r="869" spans="1:11" x14ac:dyDescent="0.25">
      <c r="A869">
        <v>2000</v>
      </c>
      <c r="B869" t="s">
        <v>79</v>
      </c>
      <c r="C869">
        <v>5</v>
      </c>
      <c r="D869" t="s">
        <v>57</v>
      </c>
      <c r="E869">
        <v>67</v>
      </c>
      <c r="F869">
        <v>4</v>
      </c>
      <c r="G869" t="s">
        <v>99</v>
      </c>
      <c r="H869">
        <v>72</v>
      </c>
      <c r="I869" t="str">
        <f>IF($E869&gt;$H869,"Winner","Loser")</f>
        <v>Loser</v>
      </c>
      <c r="J869" t="str">
        <f>IF($E869&gt;$H869,$C869,$F869)</f>
        <v>%%=Tournament.VisitTeamSeed</v>
      </c>
      <c r="K869" t="str">
        <f si="0" t="shared"/>
        <v>Lower</v>
      </c>
    </row>
    <row r="870" spans="1:11" x14ac:dyDescent="0.25">
      <c r="A870">
        <v>2000</v>
      </c>
      <c r="B870" t="s">
        <v>79</v>
      </c>
      <c r="C870">
        <v>1</v>
      </c>
      <c r="D870" t="s">
        <v>14</v>
      </c>
      <c r="E870">
        <v>59</v>
      </c>
      <c r="F870">
        <v>8</v>
      </c>
      <c r="G870" t="s">
        <v>4</v>
      </c>
      <c r="H870">
        <v>66</v>
      </c>
      <c r="I870" t="str">
        <f>IF($E870&gt;$H870,"Winner","Loser")</f>
        <v>Loser</v>
      </c>
      <c r="J870" t="str">
        <f>IF($E870&gt;$H870,$C870,$F870)</f>
        <v>%%=Tournament.VisitTeamSeed</v>
      </c>
      <c r="K870" t="str">
        <f si="0" t="shared"/>
        <v>Lower</v>
      </c>
    </row>
    <row r="871" spans="1:11" x14ac:dyDescent="0.25">
      <c r="A871">
        <v>2000</v>
      </c>
      <c r="B871" t="s">
        <v>79</v>
      </c>
      <c r="C871">
        <v>7</v>
      </c>
      <c r="D871" t="s">
        <v>158</v>
      </c>
      <c r="E871">
        <v>60</v>
      </c>
      <c r="F871">
        <v>2</v>
      </c>
      <c r="G871" t="s">
        <v>397</v>
      </c>
      <c r="H871">
        <v>79</v>
      </c>
      <c r="I871" t="str">
        <f>IF($E871&gt;$H871,"Winner","Loser")</f>
        <v>Loser</v>
      </c>
      <c r="J871" t="str">
        <f>IF($E871&gt;$H871,$C871,$F871)</f>
        <v>%%=Tournament.VisitTeamSeed</v>
      </c>
      <c r="K871" t="str">
        <f si="0" t="shared"/>
        <v>Lower</v>
      </c>
    </row>
    <row r="872" spans="1:11" x14ac:dyDescent="0.25">
      <c r="A872">
        <v>2000</v>
      </c>
      <c r="B872" t="s">
        <v>79</v>
      </c>
      <c r="C872">
        <v>6</v>
      </c>
      <c r="D872" t="s">
        <v>15</v>
      </c>
      <c r="E872">
        <v>105</v>
      </c>
      <c r="F872">
        <v>3</v>
      </c>
      <c r="G872" t="s">
        <v>89</v>
      </c>
      <c r="H872">
        <v>70</v>
      </c>
      <c r="I872" t="str">
        <f>IF($E872&gt;$H872,"Winner","Loser")</f>
        <v>Loser</v>
      </c>
      <c r="J872" t="str">
        <f>IF($E872&gt;$H872,$C872,$F872)</f>
        <v>%%=Tournament.VisitTeamSeed</v>
      </c>
      <c r="K872" t="str">
        <f si="0" t="shared"/>
        <v>Lower</v>
      </c>
    </row>
    <row r="873" spans="1:11" x14ac:dyDescent="0.25">
      <c r="A873">
        <v>2000</v>
      </c>
      <c r="B873" t="s">
        <v>79</v>
      </c>
      <c r="C873">
        <v>1</v>
      </c>
      <c r="D873" t="s">
        <v>391</v>
      </c>
      <c r="E873">
        <v>73</v>
      </c>
      <c r="F873">
        <v>8</v>
      </c>
      <c r="G873" t="s">
        <v>88</v>
      </c>
      <c r="H873">
        <v>61</v>
      </c>
      <c r="I873" t="str">
        <f>IF($E873&gt;$H873,"Winner","Loser")</f>
        <v>Loser</v>
      </c>
      <c r="J873" t="str">
        <f>IF($E873&gt;$H873,$C873,$F873)</f>
        <v>%%=Tournament.VisitTeamSeed</v>
      </c>
      <c r="K873" t="str">
        <f si="0" t="shared"/>
        <v>Lower</v>
      </c>
    </row>
    <row r="874" spans="1:11" x14ac:dyDescent="0.25">
      <c r="A874">
        <v>2000</v>
      </c>
      <c r="B874" t="s">
        <v>80</v>
      </c>
      <c r="C874">
        <v>6</v>
      </c>
      <c r="D874" t="s">
        <v>103</v>
      </c>
      <c r="E874">
        <v>57</v>
      </c>
      <c r="F874">
        <v>11</v>
      </c>
      <c r="G874" t="s">
        <v>187</v>
      </c>
      <c r="H874">
        <v>77</v>
      </c>
      <c r="I874" t="str">
        <f>IF($E874&gt;$H874,"Winner","Loser")</f>
        <v>Loser</v>
      </c>
      <c r="J874" t="str">
        <f>IF($E874&gt;$H874,$C874,$F874)</f>
        <v>%%=Tournament.VisitTeamSeed</v>
      </c>
      <c r="K874" t="str">
        <f si="0" t="shared"/>
        <v>Lower</v>
      </c>
    </row>
    <row r="875" spans="1:11" x14ac:dyDescent="0.25">
      <c r="A875">
        <v>2000</v>
      </c>
      <c r="B875" t="s">
        <v>80</v>
      </c>
      <c r="C875">
        <v>2</v>
      </c>
      <c r="D875" t="s">
        <v>181</v>
      </c>
      <c r="E875">
        <v>73</v>
      </c>
      <c r="F875">
        <v>15</v>
      </c>
      <c r="G875" t="s">
        <v>228</v>
      </c>
      <c r="H875">
        <v>47</v>
      </c>
      <c r="I875" t="str">
        <f>IF($E875&gt;$H875,"Winner","Loser")</f>
        <v>Loser</v>
      </c>
      <c r="J875" t="str">
        <f>IF($E875&gt;$H875,$C875,$F875)</f>
        <v>%%=Tournament.VisitTeamSeed</v>
      </c>
      <c r="K875" t="str">
        <f si="0" t="shared"/>
        <v>Lower</v>
      </c>
    </row>
    <row r="876" spans="1:11" x14ac:dyDescent="0.25">
      <c r="A876">
        <v>2000</v>
      </c>
      <c r="B876" t="s">
        <v>80</v>
      </c>
      <c r="C876">
        <v>1</v>
      </c>
      <c r="D876" t="s">
        <v>11</v>
      </c>
      <c r="E876">
        <v>85</v>
      </c>
      <c r="F876">
        <v>16</v>
      </c>
      <c r="G876" t="s">
        <v>354</v>
      </c>
      <c r="H876">
        <v>55</v>
      </c>
      <c r="I876" t="str">
        <f>IF($E876&gt;$H876,"Winner","Loser")</f>
        <v>Loser</v>
      </c>
      <c r="J876" t="str">
        <f>IF($E876&gt;$H876,$C876,$F876)</f>
        <v>%%=Tournament.VisitTeamSeed</v>
      </c>
      <c r="K876" t="str">
        <f si="0" t="shared"/>
        <v>Lower</v>
      </c>
    </row>
    <row r="877" spans="1:11" x14ac:dyDescent="0.25">
      <c r="A877">
        <v>2000</v>
      </c>
      <c r="B877" t="s">
        <v>80</v>
      </c>
      <c r="C877">
        <v>8</v>
      </c>
      <c r="D877" t="s">
        <v>0</v>
      </c>
      <c r="E877">
        <v>81</v>
      </c>
      <c r="F877">
        <v>9</v>
      </c>
      <c r="G877" t="s">
        <v>194</v>
      </c>
      <c r="H877">
        <v>77</v>
      </c>
      <c r="I877" t="str">
        <f>IF($E877&gt;$H877,"Winner","Loser")</f>
        <v>Loser</v>
      </c>
      <c r="J877" t="str">
        <f>IF($E877&gt;$H877,$C877,$F877)</f>
        <v>%%=Tournament.VisitTeamSeed</v>
      </c>
      <c r="K877" t="str">
        <f si="0" t="shared"/>
        <v>Lower</v>
      </c>
    </row>
    <row r="878" spans="1:11" x14ac:dyDescent="0.25">
      <c r="A878">
        <v>2000</v>
      </c>
      <c r="B878" t="s">
        <v>80</v>
      </c>
      <c r="C878">
        <v>5</v>
      </c>
      <c r="D878" t="s">
        <v>2</v>
      </c>
      <c r="E878">
        <v>69</v>
      </c>
      <c r="F878">
        <v>12</v>
      </c>
      <c r="G878" t="s">
        <v>121</v>
      </c>
      <c r="H878">
        <v>68</v>
      </c>
      <c r="I878" t="str">
        <f>IF($E878&gt;$H878,"Winner","Loser")</f>
        <v>Loser</v>
      </c>
      <c r="J878" t="str">
        <f>IF($E878&gt;$H878,$C878,$F878)</f>
        <v>%%=Tournament.VisitTeamSeed</v>
      </c>
      <c r="K878" t="str">
        <f si="0" t="shared"/>
        <v>Lower</v>
      </c>
    </row>
    <row r="879" spans="1:11" x14ac:dyDescent="0.25">
      <c r="A879">
        <v>2000</v>
      </c>
      <c r="B879" t="s">
        <v>80</v>
      </c>
      <c r="C879">
        <v>2</v>
      </c>
      <c r="D879" t="s">
        <v>5</v>
      </c>
      <c r="E879">
        <v>64</v>
      </c>
      <c r="F879">
        <v>15</v>
      </c>
      <c r="G879" t="s">
        <v>296</v>
      </c>
      <c r="H879">
        <v>47</v>
      </c>
      <c r="I879" t="str">
        <f>IF($E879&gt;$H879,"Winner","Loser")</f>
        <v>Loser</v>
      </c>
      <c r="J879" t="str">
        <f>IF($E879&gt;$H879,$C879,$F879)</f>
        <v>%%=Tournament.VisitTeamSeed</v>
      </c>
      <c r="K879" t="str">
        <f si="0" t="shared"/>
        <v>Lower</v>
      </c>
    </row>
    <row r="880" spans="1:11" x14ac:dyDescent="0.25">
      <c r="A880">
        <v>2000</v>
      </c>
      <c r="B880" t="s">
        <v>80</v>
      </c>
      <c r="C880">
        <v>7</v>
      </c>
      <c r="D880" t="s">
        <v>65</v>
      </c>
      <c r="E880">
        <v>89</v>
      </c>
      <c r="F880">
        <v>10</v>
      </c>
      <c r="G880" t="s">
        <v>117</v>
      </c>
      <c r="H880">
        <v>62</v>
      </c>
      <c r="I880" t="str">
        <f>IF($E880&gt;$H880,"Winner","Loser")</f>
        <v>Loser</v>
      </c>
      <c r="J880" t="str">
        <f>IF($E880&gt;$H880,$C880,$F880)</f>
        <v>%%=Tournament.VisitTeamSeed</v>
      </c>
      <c r="K880" t="str">
        <f si="0" t="shared"/>
        <v>Lower</v>
      </c>
    </row>
    <row r="881" spans="1:11" x14ac:dyDescent="0.25">
      <c r="A881">
        <v>2000</v>
      </c>
      <c r="B881" t="s">
        <v>80</v>
      </c>
      <c r="C881">
        <v>3</v>
      </c>
      <c r="D881" t="s">
        <v>390</v>
      </c>
      <c r="E881">
        <v>87</v>
      </c>
      <c r="F881">
        <v>14</v>
      </c>
      <c r="G881" t="s">
        <v>474</v>
      </c>
      <c r="H881">
        <v>61</v>
      </c>
      <c r="I881" t="str">
        <f>IF($E881&gt;$H881,"Winner","Loser")</f>
        <v>Loser</v>
      </c>
      <c r="J881" t="str">
        <f>IF($E881&gt;$H881,$C881,$F881)</f>
        <v>%%=Tournament.VisitTeamSeed</v>
      </c>
      <c r="K881" t="str">
        <f si="0" t="shared"/>
        <v>Lower</v>
      </c>
    </row>
    <row r="882" spans="1:11" x14ac:dyDescent="0.25">
      <c r="A882">
        <v>2000</v>
      </c>
      <c r="B882" t="s">
        <v>80</v>
      </c>
      <c r="C882">
        <v>6</v>
      </c>
      <c r="D882" t="s">
        <v>392</v>
      </c>
      <c r="E882">
        <v>75</v>
      </c>
      <c r="F882">
        <v>11</v>
      </c>
      <c r="G882" t="s">
        <v>94</v>
      </c>
      <c r="H882">
        <v>71</v>
      </c>
      <c r="I882" t="str">
        <f>IF($E882&gt;$H882,"Winner","Loser")</f>
        <v>Loser</v>
      </c>
      <c r="J882" t="str">
        <f>IF($E882&gt;$H882,$C882,$F882)</f>
        <v>%%=Tournament.VisitTeamSeed</v>
      </c>
      <c r="K882" t="str">
        <f si="0" t="shared"/>
        <v>Lower</v>
      </c>
    </row>
    <row r="883" spans="1:11" x14ac:dyDescent="0.25">
      <c r="A883">
        <v>2000</v>
      </c>
      <c r="B883" t="s">
        <v>80</v>
      </c>
      <c r="C883">
        <v>4</v>
      </c>
      <c r="D883" t="s">
        <v>368</v>
      </c>
      <c r="E883">
        <v>63</v>
      </c>
      <c r="F883">
        <v>13</v>
      </c>
      <c r="G883" t="s">
        <v>461</v>
      </c>
      <c r="H883">
        <v>58</v>
      </c>
      <c r="I883" t="str">
        <f>IF($E883&gt;$H883,"Winner","Loser")</f>
        <v>Loser</v>
      </c>
      <c r="J883" t="str">
        <f>IF($E883&gt;$H883,$C883,$F883)</f>
        <v>%%=Tournament.VisitTeamSeed</v>
      </c>
      <c r="K883" t="str">
        <f si="0" t="shared"/>
        <v>Lower</v>
      </c>
    </row>
    <row r="884" spans="1:11" x14ac:dyDescent="0.25">
      <c r="A884">
        <v>2000</v>
      </c>
      <c r="B884" t="s">
        <v>80</v>
      </c>
      <c r="C884">
        <v>5</v>
      </c>
      <c r="D884" t="s">
        <v>71</v>
      </c>
      <c r="E884">
        <v>75</v>
      </c>
      <c r="F884">
        <v>12</v>
      </c>
      <c r="G884" t="s">
        <v>424</v>
      </c>
      <c r="H884">
        <v>67</v>
      </c>
      <c r="I884" t="str">
        <f>IF($E884&gt;$H884,"Winner","Loser")</f>
        <v>Loser</v>
      </c>
      <c r="J884" t="str">
        <f>IF($E884&gt;$H884,$C884,$F884)</f>
        <v>%%=Tournament.VisitTeamSeed</v>
      </c>
      <c r="K884" t="str">
        <f si="0" t="shared"/>
        <v>Lower</v>
      </c>
    </row>
    <row r="885" spans="1:11" x14ac:dyDescent="0.25">
      <c r="A885">
        <v>2000</v>
      </c>
      <c r="B885" t="s">
        <v>80</v>
      </c>
      <c r="C885">
        <v>8</v>
      </c>
      <c r="D885" t="s">
        <v>369</v>
      </c>
      <c r="E885">
        <v>84</v>
      </c>
      <c r="F885">
        <v>9</v>
      </c>
      <c r="G885" t="s">
        <v>106</v>
      </c>
      <c r="H885">
        <v>70</v>
      </c>
      <c r="I885" t="str">
        <f>IF($E885&gt;$H885,"Winner","Loser")</f>
        <v>Loser</v>
      </c>
      <c r="J885" t="str">
        <f>IF($E885&gt;$H885,$C885,$F885)</f>
        <v>%%=Tournament.VisitTeamSeed</v>
      </c>
      <c r="K885" t="str">
        <f si="0" t="shared"/>
        <v>Lower</v>
      </c>
    </row>
    <row r="886" spans="1:11" x14ac:dyDescent="0.25">
      <c r="A886">
        <v>2000</v>
      </c>
      <c r="B886" t="s">
        <v>80</v>
      </c>
      <c r="C886">
        <v>1</v>
      </c>
      <c r="D886" t="s">
        <v>67</v>
      </c>
      <c r="E886">
        <v>84</v>
      </c>
      <c r="F886">
        <v>16</v>
      </c>
      <c r="G886" t="s">
        <v>465</v>
      </c>
      <c r="H886">
        <v>65</v>
      </c>
      <c r="I886" t="str">
        <f>IF($E886&gt;$H886,"Winner","Loser")</f>
        <v>Loser</v>
      </c>
      <c r="J886" t="str">
        <f>IF($E886&gt;$H886,$C886,$F886)</f>
        <v>%%=Tournament.VisitTeamSeed</v>
      </c>
      <c r="K886" t="str">
        <f si="0" t="shared"/>
        <v>Lower</v>
      </c>
    </row>
    <row r="887" spans="1:11" x14ac:dyDescent="0.25">
      <c r="A887">
        <v>2000</v>
      </c>
      <c r="B887" t="s">
        <v>80</v>
      </c>
      <c r="C887">
        <v>7</v>
      </c>
      <c r="D887" t="s">
        <v>19</v>
      </c>
      <c r="E887">
        <v>71</v>
      </c>
      <c r="F887">
        <v>10</v>
      </c>
      <c r="G887" t="s">
        <v>115</v>
      </c>
      <c r="H887">
        <v>72</v>
      </c>
      <c r="I887" t="str">
        <f>IF($E887&gt;$H887,"Winner","Loser")</f>
        <v>Loser</v>
      </c>
      <c r="J887" t="str">
        <f>IF($E887&gt;$H887,$C887,$F887)</f>
        <v>%%=Tournament.VisitTeamSeed</v>
      </c>
      <c r="K887" t="str">
        <f si="0" t="shared"/>
        <v>Lower</v>
      </c>
    </row>
    <row r="888" spans="1:11" x14ac:dyDescent="0.25">
      <c r="A888">
        <v>2000</v>
      </c>
      <c r="B888" t="s">
        <v>80</v>
      </c>
      <c r="C888">
        <v>3</v>
      </c>
      <c r="D888" t="s">
        <v>398</v>
      </c>
      <c r="E888">
        <v>86</v>
      </c>
      <c r="F888">
        <v>14</v>
      </c>
      <c r="G888" t="s">
        <v>285</v>
      </c>
      <c r="H888">
        <v>66</v>
      </c>
      <c r="I888" t="str">
        <f>IF($E888&gt;$H888,"Winner","Loser")</f>
        <v>Loser</v>
      </c>
      <c r="J888" t="str">
        <f>IF($E888&gt;$H888,$C888,$F888)</f>
        <v>%%=Tournament.VisitTeamSeed</v>
      </c>
      <c r="K888" t="str">
        <f si="0" t="shared"/>
        <v>Lower</v>
      </c>
    </row>
    <row r="889" spans="1:11" x14ac:dyDescent="0.25">
      <c r="A889">
        <v>2000</v>
      </c>
      <c r="B889" t="s">
        <v>80</v>
      </c>
      <c r="C889">
        <v>4</v>
      </c>
      <c r="D889" t="s">
        <v>92</v>
      </c>
      <c r="E889">
        <v>68</v>
      </c>
      <c r="F889">
        <v>13</v>
      </c>
      <c r="G889" t="s">
        <v>284</v>
      </c>
      <c r="H889">
        <v>58</v>
      </c>
      <c r="I889" t="str">
        <f>IF($E889&gt;$H889,"Winner","Loser")</f>
        <v>Loser</v>
      </c>
      <c r="J889" t="str">
        <f>IF($E889&gt;$H889,$C889,$F889)</f>
        <v>%%=Tournament.VisitTeamSeed</v>
      </c>
      <c r="K889" t="str">
        <f si="0" t="shared"/>
        <v>Lower</v>
      </c>
    </row>
    <row r="890" spans="1:11" x14ac:dyDescent="0.25">
      <c r="A890">
        <v>2000</v>
      </c>
      <c r="B890" t="s">
        <v>80</v>
      </c>
      <c r="C890">
        <v>8</v>
      </c>
      <c r="D890" t="s">
        <v>88</v>
      </c>
      <c r="E890">
        <v>48</v>
      </c>
      <c r="F890">
        <v>9</v>
      </c>
      <c r="G890" t="s">
        <v>393</v>
      </c>
      <c r="H890">
        <v>45</v>
      </c>
      <c r="I890" t="str">
        <f>IF($E890&gt;$H890,"Winner","Loser")</f>
        <v>Loser</v>
      </c>
      <c r="J890" t="str">
        <f>IF($E890&gt;$H890,$C890,$F890)</f>
        <v>%%=Tournament.VisitTeamSeed</v>
      </c>
      <c r="K890" t="str">
        <f si="0" t="shared"/>
        <v>Lower</v>
      </c>
    </row>
    <row r="891" spans="1:11" x14ac:dyDescent="0.25">
      <c r="A891">
        <v>2000</v>
      </c>
      <c r="B891" t="s">
        <v>80</v>
      </c>
      <c r="C891">
        <v>2</v>
      </c>
      <c r="D891" t="s">
        <v>397</v>
      </c>
      <c r="E891">
        <v>88</v>
      </c>
      <c r="F891">
        <v>15</v>
      </c>
      <c r="G891" t="s">
        <v>455</v>
      </c>
      <c r="H891">
        <v>78</v>
      </c>
      <c r="I891" t="str">
        <f>IF($E891&gt;$H891,"Winner","Loser")</f>
        <v>Loser</v>
      </c>
      <c r="J891" t="str">
        <f>IF($E891&gt;$H891,$C891,$F891)</f>
        <v>%%=Tournament.VisitTeamSeed</v>
      </c>
      <c r="K891" t="str">
        <f si="0" t="shared"/>
        <v>Lower</v>
      </c>
    </row>
    <row r="892" spans="1:11" x14ac:dyDescent="0.25">
      <c r="A892">
        <v>2000</v>
      </c>
      <c r="B892" t="s">
        <v>80</v>
      </c>
      <c r="C892">
        <v>7</v>
      </c>
      <c r="D892" t="s">
        <v>158</v>
      </c>
      <c r="E892">
        <v>72</v>
      </c>
      <c r="F892">
        <v>10</v>
      </c>
      <c r="G892" t="s">
        <v>6</v>
      </c>
      <c r="H892">
        <v>69</v>
      </c>
      <c r="I892" t="str">
        <f>IF($E892&gt;$H892,"Winner","Loser")</f>
        <v>Loser</v>
      </c>
      <c r="J892" t="str">
        <f>IF($E892&gt;$H892,$C892,$F892)</f>
        <v>%%=Tournament.VisitTeamSeed</v>
      </c>
      <c r="K892" t="str">
        <f si="0" t="shared"/>
        <v>Lower</v>
      </c>
    </row>
    <row r="893" spans="1:11" x14ac:dyDescent="0.25">
      <c r="A893">
        <v>2000</v>
      </c>
      <c r="B893" t="s">
        <v>80</v>
      </c>
      <c r="C893">
        <v>3</v>
      </c>
      <c r="D893" t="s">
        <v>89</v>
      </c>
      <c r="E893">
        <v>74</v>
      </c>
      <c r="F893">
        <v>14</v>
      </c>
      <c r="G893" t="s">
        <v>105</v>
      </c>
      <c r="H893">
        <v>59</v>
      </c>
      <c r="I893" t="str">
        <f>IF($E893&gt;$H893,"Winner","Loser")</f>
        <v>Loser</v>
      </c>
      <c r="J893" t="str">
        <f>IF($E893&gt;$H893,$C893,$F893)</f>
        <v>%%=Tournament.VisitTeamSeed</v>
      </c>
      <c r="K893" t="str">
        <f si="0" t="shared"/>
        <v>Lower</v>
      </c>
    </row>
    <row r="894" spans="1:11" x14ac:dyDescent="0.25">
      <c r="A894">
        <v>2000</v>
      </c>
      <c r="B894" t="s">
        <v>80</v>
      </c>
      <c r="C894">
        <v>6</v>
      </c>
      <c r="D894" t="s">
        <v>15</v>
      </c>
      <c r="E894">
        <v>79</v>
      </c>
      <c r="F894">
        <v>11</v>
      </c>
      <c r="G894" t="s">
        <v>475</v>
      </c>
      <c r="H894">
        <v>65</v>
      </c>
      <c r="I894" t="str">
        <f>IF($E894&gt;$H894,"Winner","Loser")</f>
        <v>Loser</v>
      </c>
      <c r="J894" t="str">
        <f>IF($E894&gt;$H894,$C894,$F894)</f>
        <v>%%=Tournament.VisitTeamSeed</v>
      </c>
      <c r="K894" t="str">
        <f si="0" t="shared"/>
        <v>Lower</v>
      </c>
    </row>
    <row r="895" spans="1:11" x14ac:dyDescent="0.25">
      <c r="A895">
        <v>2000</v>
      </c>
      <c r="B895" t="s">
        <v>80</v>
      </c>
      <c r="C895">
        <v>4</v>
      </c>
      <c r="D895" t="s">
        <v>3</v>
      </c>
      <c r="E895">
        <v>79</v>
      </c>
      <c r="F895">
        <v>13</v>
      </c>
      <c r="G895" t="s">
        <v>331</v>
      </c>
      <c r="H895">
        <v>65</v>
      </c>
      <c r="I895" t="str">
        <f>IF($E895&gt;$H895,"Winner","Loser")</f>
        <v>Loser</v>
      </c>
      <c r="J895" t="str">
        <f>IF($E895&gt;$H895,$C895,$F895)</f>
        <v>%%=Tournament.VisitTeamSeed</v>
      </c>
      <c r="K895" t="str">
        <f si="0" t="shared"/>
        <v>Lower</v>
      </c>
    </row>
    <row r="896" spans="1:11" x14ac:dyDescent="0.25">
      <c r="A896">
        <v>2000</v>
      </c>
      <c r="B896" t="s">
        <v>80</v>
      </c>
      <c r="C896">
        <v>1</v>
      </c>
      <c r="D896" t="s">
        <v>14</v>
      </c>
      <c r="E896">
        <v>71</v>
      </c>
      <c r="F896">
        <v>16</v>
      </c>
      <c r="G896" t="s">
        <v>450</v>
      </c>
      <c r="H896">
        <v>47</v>
      </c>
      <c r="I896" t="str">
        <f>IF($E896&gt;$H896,"Winner","Loser")</f>
        <v>Loser</v>
      </c>
      <c r="J896" t="str">
        <f>IF($E896&gt;$H896,$C896,$F896)</f>
        <v>%%=Tournament.VisitTeamSeed</v>
      </c>
      <c r="K896" t="str">
        <f si="0" t="shared"/>
        <v>Lower</v>
      </c>
    </row>
    <row r="897" spans="1:11" x14ac:dyDescent="0.25">
      <c r="A897">
        <v>2000</v>
      </c>
      <c r="B897" t="s">
        <v>80</v>
      </c>
      <c r="C897">
        <v>8</v>
      </c>
      <c r="D897" t="s">
        <v>4</v>
      </c>
      <c r="E897">
        <v>66</v>
      </c>
      <c r="F897">
        <v>9</v>
      </c>
      <c r="G897" t="s">
        <v>471</v>
      </c>
      <c r="H897">
        <v>56</v>
      </c>
      <c r="I897" t="str">
        <f>IF($E897&gt;$H897,"Winner","Loser")</f>
        <v>Loser</v>
      </c>
      <c r="J897" t="str">
        <f>IF($E897&gt;$H897,$C897,$F897)</f>
        <v>%%=Tournament.VisitTeamSeed</v>
      </c>
      <c r="K897" t="str">
        <f si="0" t="shared"/>
        <v>Lower</v>
      </c>
    </row>
    <row r="898" spans="1:11" x14ac:dyDescent="0.25">
      <c r="A898">
        <v>2000</v>
      </c>
      <c r="B898" t="s">
        <v>80</v>
      </c>
      <c r="C898">
        <v>3</v>
      </c>
      <c r="D898" t="s">
        <v>18</v>
      </c>
      <c r="E898">
        <v>74</v>
      </c>
      <c r="F898">
        <v>14</v>
      </c>
      <c r="G898" t="s">
        <v>249</v>
      </c>
      <c r="H898">
        <v>60</v>
      </c>
      <c r="I898" t="str">
        <f>IF($E898&gt;$H898,"Winner","Loser")</f>
        <v>Loser</v>
      </c>
      <c r="J898" t="str">
        <f>IF($E898&gt;$H898,$C898,$F898)</f>
        <v>%%=Tournament.VisitTeamSeed</v>
      </c>
      <c r="K898" t="str">
        <f si="0" t="shared"/>
        <v>Lower</v>
      </c>
    </row>
    <row r="899" spans="1:11" x14ac:dyDescent="0.25">
      <c r="A899">
        <v>2000</v>
      </c>
      <c r="B899" t="s">
        <v>80</v>
      </c>
      <c r="C899">
        <v>5</v>
      </c>
      <c r="D899" t="s">
        <v>57</v>
      </c>
      <c r="E899">
        <v>77</v>
      </c>
      <c r="F899">
        <v>12</v>
      </c>
      <c r="G899" t="s">
        <v>420</v>
      </c>
      <c r="H899">
        <v>61</v>
      </c>
      <c r="I899" t="str">
        <f>IF($E899&gt;$H899,"Winner","Loser")</f>
        <v>Loser</v>
      </c>
      <c r="J899" t="str">
        <f>IF($E899&gt;$H899,$C899,$F899)</f>
        <v>%%=Tournament.VisitTeamSeed</v>
      </c>
      <c r="K899" t="str">
        <f si="0" t="shared"/>
        <v>Lower</v>
      </c>
    </row>
    <row r="900" spans="1:11" x14ac:dyDescent="0.25">
      <c r="A900">
        <v>2000</v>
      </c>
      <c r="B900" t="s">
        <v>80</v>
      </c>
      <c r="C900">
        <v>4</v>
      </c>
      <c r="D900" t="s">
        <v>99</v>
      </c>
      <c r="E900">
        <v>64</v>
      </c>
      <c r="F900">
        <v>13</v>
      </c>
      <c r="G900" t="s">
        <v>476</v>
      </c>
      <c r="H900">
        <v>61</v>
      </c>
      <c r="I900" t="str">
        <f>IF($E900&gt;$H900,"Winner","Loser")</f>
        <v>Loser</v>
      </c>
      <c r="J900" t="str">
        <f>IF($E900&gt;$H900,$C900,$F900)</f>
        <v>%%=Tournament.VisitTeamSeed</v>
      </c>
      <c r="K900" t="str">
        <f si="0" t="shared"/>
        <v>Lower</v>
      </c>
    </row>
    <row r="901" spans="1:11" x14ac:dyDescent="0.25">
      <c r="A901">
        <v>2000</v>
      </c>
      <c r="B901" t="s">
        <v>80</v>
      </c>
      <c r="C901">
        <v>6</v>
      </c>
      <c r="D901" t="s">
        <v>128</v>
      </c>
      <c r="E901">
        <v>62</v>
      </c>
      <c r="F901">
        <v>11</v>
      </c>
      <c r="G901" t="s">
        <v>66</v>
      </c>
      <c r="H901">
        <v>61</v>
      </c>
      <c r="I901" t="str">
        <f>IF($E901&gt;$H901,"Winner","Loser")</f>
        <v>Loser</v>
      </c>
      <c r="J901" t="str">
        <f>IF($E901&gt;$H901,$C901,$F901)</f>
        <v>%%=Tournament.VisitTeamSeed</v>
      </c>
      <c r="K901" t="str">
        <f si="0" t="shared"/>
        <v>Lower</v>
      </c>
    </row>
    <row r="902" spans="1:11" x14ac:dyDescent="0.25">
      <c r="A902">
        <v>2000</v>
      </c>
      <c r="B902" t="s">
        <v>80</v>
      </c>
      <c r="C902">
        <v>7</v>
      </c>
      <c r="D902" t="s">
        <v>1</v>
      </c>
      <c r="E902">
        <v>66</v>
      </c>
      <c r="F902">
        <v>10</v>
      </c>
      <c r="G902" t="s">
        <v>7</v>
      </c>
      <c r="H902">
        <v>77</v>
      </c>
      <c r="I902" t="str">
        <f>IF($E902&gt;$H902,"Winner","Loser")</f>
        <v>Loser</v>
      </c>
      <c r="J902" t="str">
        <f>IF($E902&gt;$H902,$C902,$F902)</f>
        <v>%%=Tournament.VisitTeamSeed</v>
      </c>
      <c r="K902" t="str">
        <f si="0" t="shared"/>
        <v>Lower</v>
      </c>
    </row>
    <row r="903" spans="1:11" x14ac:dyDescent="0.25">
      <c r="A903">
        <v>2000</v>
      </c>
      <c r="B903" t="s">
        <v>80</v>
      </c>
      <c r="C903">
        <v>2</v>
      </c>
      <c r="D903" t="s">
        <v>423</v>
      </c>
      <c r="E903">
        <v>61</v>
      </c>
      <c r="F903">
        <v>15</v>
      </c>
      <c r="G903" t="s">
        <v>271</v>
      </c>
      <c r="H903">
        <v>56</v>
      </c>
      <c r="I903" t="str">
        <f>IF($E903&gt;$H903,"Winner","Loser")</f>
        <v>Loser</v>
      </c>
      <c r="J903" t="str">
        <f>IF($E903&gt;$H903,$C903,$F903)</f>
        <v>%%=Tournament.VisitTeamSeed</v>
      </c>
      <c r="K903" t="str">
        <f si="0" t="shared"/>
        <v>Lower</v>
      </c>
    </row>
    <row r="904" spans="1:11" x14ac:dyDescent="0.25">
      <c r="A904">
        <v>2000</v>
      </c>
      <c r="B904" t="s">
        <v>80</v>
      </c>
      <c r="C904">
        <v>1</v>
      </c>
      <c r="D904" t="s">
        <v>391</v>
      </c>
      <c r="E904">
        <v>61</v>
      </c>
      <c r="F904">
        <v>16</v>
      </c>
      <c r="G904" t="s">
        <v>183</v>
      </c>
      <c r="H904">
        <v>56</v>
      </c>
      <c r="I904" t="str">
        <f>IF($E904&gt;$H904,"Winner","Loser")</f>
        <v>Loser</v>
      </c>
      <c r="J904" t="str">
        <f>IF($E904&gt;$H904,$C904,$F904)</f>
        <v>%%=Tournament.VisitTeamSeed</v>
      </c>
      <c r="K904" t="str">
        <f si="0" t="shared"/>
        <v>Lower</v>
      </c>
    </row>
    <row r="905" spans="1:11" x14ac:dyDescent="0.25">
      <c r="A905">
        <v>2000</v>
      </c>
      <c r="B905" t="s">
        <v>80</v>
      </c>
      <c r="C905">
        <v>5</v>
      </c>
      <c r="D905" t="s">
        <v>53</v>
      </c>
      <c r="E905">
        <v>85</v>
      </c>
      <c r="F905">
        <v>12</v>
      </c>
      <c r="G905" t="s">
        <v>116</v>
      </c>
      <c r="H905">
        <v>80</v>
      </c>
      <c r="I905" t="str">
        <f>IF($E905&gt;$H905,"Winner","Loser")</f>
        <v>Loser</v>
      </c>
      <c r="J905" t="str">
        <f>IF($E905&gt;$H905,$C905,$F905)</f>
        <v>%%=Tournament.VisitTeamSeed</v>
      </c>
      <c r="K905" t="str">
        <f si="0" t="shared"/>
        <v>Lower</v>
      </c>
    </row>
    <row r="906" spans="1:11" x14ac:dyDescent="0.25">
      <c r="A906">
        <v>1999</v>
      </c>
      <c r="B906" t="s">
        <v>74</v>
      </c>
      <c r="C906">
        <v>1</v>
      </c>
      <c r="D906" t="s">
        <v>11</v>
      </c>
      <c r="E906">
        <v>74</v>
      </c>
      <c r="F906">
        <v>1</v>
      </c>
      <c r="G906" t="s">
        <v>71</v>
      </c>
      <c r="H906">
        <v>77</v>
      </c>
      <c r="I906" t="str">
        <f>IF($E906&gt;$H906,"Winner","Loser")</f>
        <v>Loser</v>
      </c>
      <c r="J906" t="str">
        <f>IF($E906&gt;$H906,$C906,$F906)</f>
        <v>%%=Tournament.VisitTeamSeed</v>
      </c>
      <c r="K906" t="str">
        <f si="0" t="shared"/>
        <v>Lower</v>
      </c>
    </row>
    <row r="907" spans="1:11" x14ac:dyDescent="0.25">
      <c r="A907">
        <v>1999</v>
      </c>
      <c r="B907" t="s">
        <v>76</v>
      </c>
      <c r="C907">
        <v>1</v>
      </c>
      <c r="D907" t="s">
        <v>11</v>
      </c>
      <c r="E907">
        <v>68</v>
      </c>
      <c r="F907">
        <v>1</v>
      </c>
      <c r="G907" t="s">
        <v>391</v>
      </c>
      <c r="H907">
        <v>62</v>
      </c>
      <c r="I907" t="str">
        <f>IF($E907&gt;$H907,"Winner","Loser")</f>
        <v>Loser</v>
      </c>
      <c r="J907" t="str">
        <f>IF($E907&gt;$H907,$C907,$F907)</f>
        <v>%%=Tournament.VisitTeamSeed</v>
      </c>
      <c r="K907" t="str">
        <f si="0" t="shared"/>
        <v>Lower</v>
      </c>
    </row>
    <row r="908" spans="1:11" x14ac:dyDescent="0.25">
      <c r="A908">
        <v>1999</v>
      </c>
      <c r="B908" t="s">
        <v>76</v>
      </c>
      <c r="C908">
        <v>4</v>
      </c>
      <c r="D908" t="s">
        <v>390</v>
      </c>
      <c r="E908">
        <v>58</v>
      </c>
      <c r="F908">
        <v>1</v>
      </c>
      <c r="G908" t="s">
        <v>71</v>
      </c>
      <c r="H908">
        <v>64</v>
      </c>
      <c r="I908" t="str">
        <f>IF($E908&gt;$H908,"Winner","Loser")</f>
        <v>Loser</v>
      </c>
      <c r="J908" t="str">
        <f>IF($E908&gt;$H908,$C908,$F908)</f>
        <v>%%=Tournament.VisitTeamSeed</v>
      </c>
      <c r="K908" t="str">
        <f si="0" t="shared"/>
        <v>Lower</v>
      </c>
    </row>
    <row r="909" spans="1:11" x14ac:dyDescent="0.25">
      <c r="A909">
        <v>1999</v>
      </c>
      <c r="B909" t="s">
        <v>77</v>
      </c>
      <c r="C909">
        <v>1</v>
      </c>
      <c r="D909" t="s">
        <v>391</v>
      </c>
      <c r="E909">
        <v>73</v>
      </c>
      <c r="F909">
        <v>3</v>
      </c>
      <c r="G909" t="s">
        <v>53</v>
      </c>
      <c r="H909">
        <v>66</v>
      </c>
      <c r="I909" t="str">
        <f>IF($E909&gt;$H909,"Winner","Loser")</f>
        <v>Loser</v>
      </c>
      <c r="J909" t="str">
        <f>IF($E909&gt;$H909,$C909,$F909)</f>
        <v>%%=Tournament.VisitTeamSeed</v>
      </c>
      <c r="K909" t="str">
        <f si="0" t="shared"/>
        <v>Lower</v>
      </c>
    </row>
    <row r="910" spans="1:11" x14ac:dyDescent="0.25">
      <c r="A910">
        <v>1999</v>
      </c>
      <c r="B910" t="s">
        <v>77</v>
      </c>
      <c r="C910">
        <v>1</v>
      </c>
      <c r="D910" t="s">
        <v>11</v>
      </c>
      <c r="E910">
        <v>85</v>
      </c>
      <c r="F910">
        <v>6</v>
      </c>
      <c r="G910" t="s">
        <v>181</v>
      </c>
      <c r="H910">
        <v>64</v>
      </c>
      <c r="I910" t="str">
        <f>IF($E910&gt;$H910,"Winner","Loser")</f>
        <v>Loser</v>
      </c>
      <c r="J910" t="str">
        <f>IF($E910&gt;$H910,$C910,$F910)</f>
        <v>%%=Tournament.VisitTeamSeed</v>
      </c>
      <c r="K910" t="str">
        <f si="0" t="shared"/>
        <v>Lower</v>
      </c>
    </row>
    <row r="911" spans="1:11" x14ac:dyDescent="0.25">
      <c r="A911">
        <v>1999</v>
      </c>
      <c r="B911" t="s">
        <v>77</v>
      </c>
      <c r="C911">
        <v>4</v>
      </c>
      <c r="D911" t="s">
        <v>390</v>
      </c>
      <c r="E911">
        <v>77</v>
      </c>
      <c r="F911">
        <v>3</v>
      </c>
      <c r="G911" t="s">
        <v>423</v>
      </c>
      <c r="H911">
        <v>74</v>
      </c>
      <c r="I911" t="str">
        <f>IF($E911&gt;$H911,"Winner","Loser")</f>
        <v>Loser</v>
      </c>
      <c r="J911" t="str">
        <f>IF($E911&gt;$H911,$C911,$F911)</f>
        <v>%%=Tournament.VisitTeamSeed</v>
      </c>
      <c r="K911" t="str">
        <f si="0" t="shared"/>
        <v>Lower</v>
      </c>
    </row>
    <row r="912" spans="1:11" x14ac:dyDescent="0.25">
      <c r="A912">
        <v>1999</v>
      </c>
      <c r="B912" t="s">
        <v>77</v>
      </c>
      <c r="C912">
        <v>1</v>
      </c>
      <c r="D912" t="s">
        <v>71</v>
      </c>
      <c r="E912">
        <v>67</v>
      </c>
      <c r="F912">
        <v>10</v>
      </c>
      <c r="G912" t="s">
        <v>7</v>
      </c>
      <c r="H912">
        <v>62</v>
      </c>
      <c r="I912" t="str">
        <f>IF($E912&gt;$H912,"Winner","Loser")</f>
        <v>Loser</v>
      </c>
      <c r="J912" t="str">
        <f>IF($E912&gt;$H912,$C912,$F912)</f>
        <v>%%=Tournament.VisitTeamSeed</v>
      </c>
      <c r="K912" t="str">
        <f si="0" t="shared"/>
        <v>Lower</v>
      </c>
    </row>
    <row r="913" spans="1:11" x14ac:dyDescent="0.25">
      <c r="A913">
        <v>1999</v>
      </c>
      <c r="B913" t="s">
        <v>78</v>
      </c>
      <c r="C913">
        <v>6</v>
      </c>
      <c r="D913" t="s">
        <v>181</v>
      </c>
      <c r="E913">
        <v>77</v>
      </c>
      <c r="F913">
        <v>10</v>
      </c>
      <c r="G913" t="s">
        <v>128</v>
      </c>
      <c r="H913">
        <v>55</v>
      </c>
      <c r="I913" t="str">
        <f>IF($E913&gt;$H913,"Winner","Loser")</f>
        <v>Loser</v>
      </c>
      <c r="J913" t="str">
        <f>IF($E913&gt;$H913,$C913,$F913)</f>
        <v>%%=Tournament.VisitTeamSeed</v>
      </c>
      <c r="K913" t="str">
        <f si="0" t="shared"/>
        <v>Lower</v>
      </c>
    </row>
    <row r="914" spans="1:11" x14ac:dyDescent="0.25">
      <c r="A914">
        <v>1999</v>
      </c>
      <c r="B914" t="s">
        <v>78</v>
      </c>
      <c r="C914">
        <v>1</v>
      </c>
      <c r="D914" t="s">
        <v>11</v>
      </c>
      <c r="E914">
        <v>78</v>
      </c>
      <c r="F914">
        <v>12</v>
      </c>
      <c r="G914" t="s">
        <v>478</v>
      </c>
      <c r="H914">
        <v>61</v>
      </c>
      <c r="I914" t="str">
        <f>IF($E914&gt;$H914,"Winner","Loser")</f>
        <v>Loser</v>
      </c>
      <c r="J914" t="str">
        <f>IF($E914&gt;$H914,$C914,$F914)</f>
        <v>%%=Tournament.VisitTeamSeed</v>
      </c>
      <c r="K914" t="str">
        <f si="0" t="shared"/>
        <v>Lower</v>
      </c>
    </row>
    <row r="915" spans="1:11" x14ac:dyDescent="0.25">
      <c r="A915">
        <v>1999</v>
      </c>
      <c r="B915" t="s">
        <v>78</v>
      </c>
      <c r="C915">
        <v>1</v>
      </c>
      <c r="D915" t="s">
        <v>391</v>
      </c>
      <c r="E915">
        <v>54</v>
      </c>
      <c r="F915">
        <v>13</v>
      </c>
      <c r="G915" t="s">
        <v>18</v>
      </c>
      <c r="H915">
        <v>46</v>
      </c>
      <c r="I915" t="str">
        <f>IF($E915&gt;$H915,"Winner","Loser")</f>
        <v>Loser</v>
      </c>
      <c r="J915" t="str">
        <f>IF($E915&gt;$H915,$C915,$F915)</f>
        <v>%%=Tournament.VisitTeamSeed</v>
      </c>
      <c r="K915" t="str">
        <f si="0" t="shared"/>
        <v>Lower</v>
      </c>
    </row>
    <row r="916" spans="1:11" x14ac:dyDescent="0.25">
      <c r="A916">
        <v>1999</v>
      </c>
      <c r="B916" t="s">
        <v>78</v>
      </c>
      <c r="C916">
        <v>3</v>
      </c>
      <c r="D916" t="s">
        <v>53</v>
      </c>
      <c r="E916">
        <v>58</v>
      </c>
      <c r="F916">
        <v>10</v>
      </c>
      <c r="G916" t="s">
        <v>451</v>
      </c>
      <c r="H916">
        <v>43</v>
      </c>
      <c r="I916" t="str">
        <f>IF($E916&gt;$H916,"Winner","Loser")</f>
        <v>Loser</v>
      </c>
      <c r="J916" t="str">
        <f>IF($E916&gt;$H916,$C916,$F916)</f>
        <v>%%=Tournament.VisitTeamSeed</v>
      </c>
      <c r="K916" t="str">
        <f si="0" t="shared"/>
        <v>Lower</v>
      </c>
    </row>
    <row r="917" spans="1:11" x14ac:dyDescent="0.25">
      <c r="A917">
        <v>1999</v>
      </c>
      <c r="B917" t="s">
        <v>78</v>
      </c>
      <c r="C917">
        <v>6</v>
      </c>
      <c r="D917" t="s">
        <v>2</v>
      </c>
      <c r="E917">
        <v>72</v>
      </c>
      <c r="F917">
        <v>10</v>
      </c>
      <c r="G917" t="s">
        <v>7</v>
      </c>
      <c r="H917">
        <v>73</v>
      </c>
      <c r="I917" t="str">
        <f>IF($E917&gt;$H917,"Winner","Loser")</f>
        <v>Loser</v>
      </c>
      <c r="J917" t="str">
        <f>IF($E917&gt;$H917,$C917,$F917)</f>
        <v>%%=Tournament.VisitTeamSeed</v>
      </c>
      <c r="K917" t="str">
        <f si="0" t="shared"/>
        <v>Lower</v>
      </c>
    </row>
    <row r="918" spans="1:11" x14ac:dyDescent="0.25">
      <c r="A918">
        <v>1999</v>
      </c>
      <c r="B918" t="s">
        <v>78</v>
      </c>
      <c r="C918">
        <v>3</v>
      </c>
      <c r="D918" t="s">
        <v>423</v>
      </c>
      <c r="E918">
        <v>76</v>
      </c>
      <c r="F918">
        <v>2</v>
      </c>
      <c r="G918" t="s">
        <v>89</v>
      </c>
      <c r="H918">
        <v>62</v>
      </c>
      <c r="I918" t="str">
        <f>IF($E918&gt;$H918,"Winner","Loser")</f>
        <v>Loser</v>
      </c>
      <c r="J918" t="str">
        <f>IF($E918&gt;$H918,$C918,$F918)</f>
        <v>%%=Tournament.VisitTeamSeed</v>
      </c>
      <c r="K918" t="str">
        <f si="0" t="shared"/>
        <v>Lower</v>
      </c>
    </row>
    <row r="919" spans="1:11" x14ac:dyDescent="0.25">
      <c r="A919">
        <v>1999</v>
      </c>
      <c r="B919" t="s">
        <v>78</v>
      </c>
      <c r="C919">
        <v>1</v>
      </c>
      <c r="D919" t="s">
        <v>71</v>
      </c>
      <c r="E919">
        <v>78</v>
      </c>
      <c r="F919">
        <v>5</v>
      </c>
      <c r="G919" t="s">
        <v>370</v>
      </c>
      <c r="H919">
        <v>68</v>
      </c>
      <c r="I919" t="str">
        <f>IF($E919&gt;$H919,"Winner","Loser")</f>
        <v>Loser</v>
      </c>
      <c r="J919" t="str">
        <f>IF($E919&gt;$H919,$C919,$F919)</f>
        <v>%%=Tournament.VisitTeamSeed</v>
      </c>
      <c r="K919" t="str">
        <f si="0" t="shared"/>
        <v>Lower</v>
      </c>
    </row>
    <row r="920" spans="1:11" x14ac:dyDescent="0.25">
      <c r="A920">
        <v>1999</v>
      </c>
      <c r="B920" t="s">
        <v>78</v>
      </c>
      <c r="C920">
        <v>1</v>
      </c>
      <c r="D920" t="s">
        <v>158</v>
      </c>
      <c r="E920">
        <v>64</v>
      </c>
      <c r="F920">
        <v>4</v>
      </c>
      <c r="G920" t="s">
        <v>390</v>
      </c>
      <c r="H920">
        <v>72</v>
      </c>
      <c r="I920" t="str">
        <f>IF($E920&gt;$H920,"Winner","Loser")</f>
        <v>Loser</v>
      </c>
      <c r="J920" t="str">
        <f>IF($E920&gt;$H920,$C920,$F920)</f>
        <v>%%=Tournament.VisitTeamSeed</v>
      </c>
      <c r="K920" t="str">
        <f si="0" t="shared"/>
        <v>Lower</v>
      </c>
    </row>
    <row r="921" spans="1:11" x14ac:dyDescent="0.25">
      <c r="A921">
        <v>1999</v>
      </c>
      <c r="B921" t="s">
        <v>79</v>
      </c>
      <c r="C921">
        <v>5</v>
      </c>
      <c r="D921" t="s">
        <v>195</v>
      </c>
      <c r="E921">
        <v>72</v>
      </c>
      <c r="F921">
        <v>13</v>
      </c>
      <c r="G921" t="s">
        <v>18</v>
      </c>
      <c r="H921">
        <v>85</v>
      </c>
      <c r="I921" t="str">
        <f>IF($E921&gt;$H921,"Winner","Loser")</f>
        <v>Loser</v>
      </c>
      <c r="J921" t="str">
        <f>IF($E921&gt;$H921,$C921,$F921)</f>
        <v>%%=Tournament.VisitTeamSeed</v>
      </c>
      <c r="K921" t="str">
        <f si="0" t="shared"/>
        <v>Lower</v>
      </c>
    </row>
    <row r="922" spans="1:11" x14ac:dyDescent="0.25">
      <c r="A922">
        <v>1999</v>
      </c>
      <c r="B922" t="s">
        <v>79</v>
      </c>
      <c r="C922">
        <v>6</v>
      </c>
      <c r="D922" t="s">
        <v>181</v>
      </c>
      <c r="E922">
        <v>64</v>
      </c>
      <c r="F922">
        <v>3</v>
      </c>
      <c r="G922" t="s">
        <v>5</v>
      </c>
      <c r="H922">
        <v>54</v>
      </c>
      <c r="I922" t="str">
        <f>IF($E922&gt;$H922,"Winner","Loser")</f>
        <v>Loser</v>
      </c>
      <c r="J922" t="str">
        <f>IF($E922&gt;$H922,$C922,$F922)</f>
        <v>%%=Tournament.VisitTeamSeed</v>
      </c>
      <c r="K922" t="str">
        <f si="0" t="shared"/>
        <v>Lower</v>
      </c>
    </row>
    <row r="923" spans="1:11" x14ac:dyDescent="0.25">
      <c r="A923">
        <v>1999</v>
      </c>
      <c r="B923" t="s">
        <v>79</v>
      </c>
      <c r="C923">
        <v>10</v>
      </c>
      <c r="D923" t="s">
        <v>451</v>
      </c>
      <c r="E923">
        <v>66</v>
      </c>
      <c r="F923">
        <v>2</v>
      </c>
      <c r="G923" t="s">
        <v>88</v>
      </c>
      <c r="H923">
        <v>58</v>
      </c>
      <c r="I923" t="str">
        <f>IF($E923&gt;$H923,"Winner","Loser")</f>
        <v>Loser</v>
      </c>
      <c r="J923" t="str">
        <f>IF($E923&gt;$H923,$C923,$F923)</f>
        <v>%%=Tournament.VisitTeamSeed</v>
      </c>
      <c r="K923" t="str">
        <f si="0" t="shared"/>
        <v>Lower</v>
      </c>
    </row>
    <row r="924" spans="1:11" x14ac:dyDescent="0.25">
      <c r="A924">
        <v>1999</v>
      </c>
      <c r="B924" t="s">
        <v>79</v>
      </c>
      <c r="C924">
        <v>1</v>
      </c>
      <c r="D924" t="s">
        <v>391</v>
      </c>
      <c r="E924">
        <v>74</v>
      </c>
      <c r="F924">
        <v>9</v>
      </c>
      <c r="G924" t="s">
        <v>118</v>
      </c>
      <c r="H924">
        <v>66</v>
      </c>
      <c r="I924" t="str">
        <f>IF($E924&gt;$H924,"Winner","Loser")</f>
        <v>Loser</v>
      </c>
      <c r="J924" t="str">
        <f>IF($E924&gt;$H924,$C924,$F924)</f>
        <v>%%=Tournament.VisitTeamSeed</v>
      </c>
      <c r="K924" t="str">
        <f si="0" t="shared"/>
        <v>Lower</v>
      </c>
    </row>
    <row r="925" spans="1:11" x14ac:dyDescent="0.25">
      <c r="A925">
        <v>1999</v>
      </c>
      <c r="B925" t="s">
        <v>79</v>
      </c>
      <c r="C925">
        <v>12</v>
      </c>
      <c r="D925" t="s">
        <v>478</v>
      </c>
      <c r="E925">
        <v>81</v>
      </c>
      <c r="F925">
        <v>4</v>
      </c>
      <c r="G925" t="s">
        <v>368</v>
      </c>
      <c r="H925">
        <v>51</v>
      </c>
      <c r="I925" t="str">
        <f>IF($E925&gt;$H925,"Winner","Loser")</f>
        <v>Loser</v>
      </c>
      <c r="J925" t="str">
        <f>IF($E925&gt;$H925,$C925,$F925)</f>
        <v>%%=Tournament.VisitTeamSeed</v>
      </c>
      <c r="K925" t="str">
        <f si="0" t="shared"/>
        <v>Lower</v>
      </c>
    </row>
    <row r="926" spans="1:11" x14ac:dyDescent="0.25">
      <c r="A926">
        <v>1999</v>
      </c>
      <c r="B926" t="s">
        <v>79</v>
      </c>
      <c r="C926">
        <v>1</v>
      </c>
      <c r="D926" t="s">
        <v>11</v>
      </c>
      <c r="E926">
        <v>97</v>
      </c>
      <c r="F926">
        <v>9</v>
      </c>
      <c r="G926" t="s">
        <v>65</v>
      </c>
      <c r="H926">
        <v>56</v>
      </c>
      <c r="I926" t="str">
        <f>IF($E926&gt;$H926,"Winner","Loser")</f>
        <v>Loser</v>
      </c>
      <c r="J926" t="str">
        <f>IF($E926&gt;$H926,$C926,$F926)</f>
        <v>%%=Tournament.VisitTeamSeed</v>
      </c>
      <c r="K926" t="str">
        <f si="0" t="shared"/>
        <v>Lower</v>
      </c>
    </row>
    <row r="927" spans="1:11" x14ac:dyDescent="0.25">
      <c r="A927">
        <v>1999</v>
      </c>
      <c r="B927" t="s">
        <v>79</v>
      </c>
      <c r="C927">
        <v>6</v>
      </c>
      <c r="D927" t="s">
        <v>0</v>
      </c>
      <c r="E927">
        <v>88</v>
      </c>
      <c r="F927">
        <v>3</v>
      </c>
      <c r="G927" t="s">
        <v>53</v>
      </c>
      <c r="H927">
        <v>92</v>
      </c>
      <c r="I927" t="str">
        <f>IF($E927&gt;$H927,"Winner","Loser")</f>
        <v>Loser</v>
      </c>
      <c r="J927" t="str">
        <f>IF($E927&gt;$H927,$C927,$F927)</f>
        <v>%%=Tournament.VisitTeamSeed</v>
      </c>
      <c r="K927" t="str">
        <f si="0" t="shared"/>
        <v>Lower</v>
      </c>
    </row>
    <row r="928" spans="1:11" x14ac:dyDescent="0.25">
      <c r="A928">
        <v>1999</v>
      </c>
      <c r="B928" t="s">
        <v>79</v>
      </c>
      <c r="C928">
        <v>10</v>
      </c>
      <c r="D928" t="s">
        <v>128</v>
      </c>
      <c r="E928">
        <v>73</v>
      </c>
      <c r="F928">
        <v>2</v>
      </c>
      <c r="G928" t="s">
        <v>392</v>
      </c>
      <c r="H928">
        <v>63</v>
      </c>
      <c r="I928" t="str">
        <f>IF($E928&gt;$H928,"Winner","Loser")</f>
        <v>Loser</v>
      </c>
      <c r="J928" t="str">
        <f>IF($E928&gt;$H928,$C928,$F928)</f>
        <v>%%=Tournament.VisitTeamSeed</v>
      </c>
      <c r="K928" t="str">
        <f si="0" t="shared"/>
        <v>Lower</v>
      </c>
    </row>
    <row r="929" spans="1:11" x14ac:dyDescent="0.25">
      <c r="A929">
        <v>1999</v>
      </c>
      <c r="B929" t="s">
        <v>79</v>
      </c>
      <c r="C929">
        <v>6</v>
      </c>
      <c r="D929" t="s">
        <v>2</v>
      </c>
      <c r="E929">
        <v>82</v>
      </c>
      <c r="F929">
        <v>14</v>
      </c>
      <c r="G929" t="s">
        <v>453</v>
      </c>
      <c r="H929">
        <v>74</v>
      </c>
      <c r="I929" t="str">
        <f>IF($E929&gt;$H929,"Winner","Loser")</f>
        <v>Loser</v>
      </c>
      <c r="J929" t="str">
        <f>IF($E929&gt;$H929,$C929,$F929)</f>
        <v>%%=Tournament.VisitTeamSeed</v>
      </c>
      <c r="K929" t="str">
        <f si="0" t="shared"/>
        <v>Lower</v>
      </c>
    </row>
    <row r="930" spans="1:11" x14ac:dyDescent="0.25">
      <c r="A930">
        <v>1999</v>
      </c>
      <c r="B930" t="s">
        <v>79</v>
      </c>
      <c r="C930">
        <v>5</v>
      </c>
      <c r="D930" t="s">
        <v>370</v>
      </c>
      <c r="E930">
        <v>82</v>
      </c>
      <c r="F930">
        <v>4</v>
      </c>
      <c r="G930" t="s">
        <v>94</v>
      </c>
      <c r="H930">
        <v>72</v>
      </c>
      <c r="I930" t="str">
        <f>IF($E930&gt;$H930,"Winner","Loser")</f>
        <v>Loser</v>
      </c>
      <c r="J930" t="str">
        <f>IF($E930&gt;$H930,$C930,$F930)</f>
        <v>%%=Tournament.VisitTeamSeed</v>
      </c>
      <c r="K930" t="str">
        <f si="0" t="shared"/>
        <v>Lower</v>
      </c>
    </row>
    <row r="931" spans="1:11" x14ac:dyDescent="0.25">
      <c r="A931">
        <v>1999</v>
      </c>
      <c r="B931" t="s">
        <v>79</v>
      </c>
      <c r="C931">
        <v>1</v>
      </c>
      <c r="D931" t="s">
        <v>71</v>
      </c>
      <c r="E931">
        <v>78</v>
      </c>
      <c r="F931">
        <v>9</v>
      </c>
      <c r="G931" t="s">
        <v>9</v>
      </c>
      <c r="H931">
        <v>56</v>
      </c>
      <c r="I931" t="str">
        <f>IF($E931&gt;$H931,"Winner","Loser")</f>
        <v>Loser</v>
      </c>
      <c r="J931" t="str">
        <f>IF($E931&gt;$H931,$C931,$F931)</f>
        <v>%%=Tournament.VisitTeamSeed</v>
      </c>
      <c r="K931" t="str">
        <f si="0" t="shared"/>
        <v>Lower</v>
      </c>
    </row>
    <row r="932" spans="1:11" x14ac:dyDescent="0.25">
      <c r="A932">
        <v>1999</v>
      </c>
      <c r="B932" t="s">
        <v>79</v>
      </c>
      <c r="C932">
        <v>12</v>
      </c>
      <c r="D932" t="s">
        <v>210</v>
      </c>
      <c r="E932">
        <v>44</v>
      </c>
      <c r="F932">
        <v>4</v>
      </c>
      <c r="G932" t="s">
        <v>390</v>
      </c>
      <c r="H932">
        <v>75</v>
      </c>
      <c r="I932" t="str">
        <f>IF($E932&gt;$H932,"Winner","Loser")</f>
        <v>Loser</v>
      </c>
      <c r="J932" t="str">
        <f>IF($E932&gt;$H932,$C932,$F932)</f>
        <v>%%=Tournament.VisitTeamSeed</v>
      </c>
      <c r="K932" t="str">
        <f si="0" t="shared"/>
        <v>Lower</v>
      </c>
    </row>
    <row r="933" spans="1:11" x14ac:dyDescent="0.25">
      <c r="A933">
        <v>1999</v>
      </c>
      <c r="B933" t="s">
        <v>79</v>
      </c>
      <c r="C933">
        <v>10</v>
      </c>
      <c r="D933" t="s">
        <v>7</v>
      </c>
      <c r="E933">
        <v>82</v>
      </c>
      <c r="F933">
        <v>2</v>
      </c>
      <c r="G933" t="s">
        <v>67</v>
      </c>
      <c r="H933">
        <v>74</v>
      </c>
      <c r="I933" t="str">
        <f>IF($E933&gt;$H933,"Winner","Loser")</f>
        <v>Loser</v>
      </c>
      <c r="J933" t="str">
        <f>IF($E933&gt;$H933,$C933,$F933)</f>
        <v>%%=Tournament.VisitTeamSeed</v>
      </c>
      <c r="K933" t="str">
        <f si="0" t="shared"/>
        <v>Lower</v>
      </c>
    </row>
    <row r="934" spans="1:11" x14ac:dyDescent="0.25">
      <c r="A934">
        <v>1999</v>
      </c>
      <c r="B934" t="s">
        <v>79</v>
      </c>
      <c r="C934">
        <v>6</v>
      </c>
      <c r="D934" t="s">
        <v>103</v>
      </c>
      <c r="E934">
        <v>61</v>
      </c>
      <c r="F934">
        <v>3</v>
      </c>
      <c r="G934" t="s">
        <v>423</v>
      </c>
      <c r="H934">
        <v>86</v>
      </c>
      <c r="I934" t="str">
        <f>IF($E934&gt;$H934,"Winner","Loser")</f>
        <v>Loser</v>
      </c>
      <c r="J934" t="str">
        <f>IF($E934&gt;$H934,$C934,$F934)</f>
        <v>%%=Tournament.VisitTeamSeed</v>
      </c>
      <c r="K934" t="str">
        <f si="0" t="shared"/>
        <v>Lower</v>
      </c>
    </row>
    <row r="935" spans="1:11" x14ac:dyDescent="0.25">
      <c r="A935">
        <v>1999</v>
      </c>
      <c r="B935" t="s">
        <v>79</v>
      </c>
      <c r="C935">
        <v>1</v>
      </c>
      <c r="D935" t="s">
        <v>158</v>
      </c>
      <c r="E935">
        <v>81</v>
      </c>
      <c r="F935">
        <v>9</v>
      </c>
      <c r="G935" t="s">
        <v>398</v>
      </c>
      <c r="H935">
        <v>74</v>
      </c>
      <c r="I935" t="str">
        <f>IF($E935&gt;$H935,"Winner","Loser")</f>
        <v>Loser</v>
      </c>
      <c r="J935" t="str">
        <f>IF($E935&gt;$H935,$C935,$F935)</f>
        <v>%%=Tournament.VisitTeamSeed</v>
      </c>
      <c r="K935" t="str">
        <f si="0" t="shared"/>
        <v>Lower</v>
      </c>
    </row>
    <row r="936" spans="1:11" x14ac:dyDescent="0.25">
      <c r="A936">
        <v>1999</v>
      </c>
      <c r="B936" t="s">
        <v>79</v>
      </c>
      <c r="C936">
        <v>10</v>
      </c>
      <c r="D936" t="s">
        <v>6</v>
      </c>
      <c r="E936">
        <v>63</v>
      </c>
      <c r="F936">
        <v>2</v>
      </c>
      <c r="G936" t="s">
        <v>89</v>
      </c>
      <c r="H936">
        <v>75</v>
      </c>
      <c r="I936" t="str">
        <f>IF($E936&gt;$H936,"Winner","Loser")</f>
        <v>Loser</v>
      </c>
      <c r="J936" t="str">
        <f>IF($E936&gt;$H936,$C936,$F936)</f>
        <v>%%=Tournament.VisitTeamSeed</v>
      </c>
      <c r="K936" t="str">
        <f si="0" t="shared"/>
        <v>Lower</v>
      </c>
    </row>
    <row r="937" spans="1:11" x14ac:dyDescent="0.25">
      <c r="A937">
        <v>1999</v>
      </c>
      <c r="B937" t="s">
        <v>80</v>
      </c>
      <c r="C937">
        <v>3</v>
      </c>
      <c r="D937" t="s">
        <v>5</v>
      </c>
      <c r="E937">
        <v>72</v>
      </c>
      <c r="F937">
        <v>14</v>
      </c>
      <c r="G937" t="s">
        <v>159</v>
      </c>
      <c r="H937">
        <v>48</v>
      </c>
      <c r="I937" t="str">
        <f>IF($E937&gt;$H937,"Winner","Loser")</f>
        <v>Loser</v>
      </c>
      <c r="J937" t="str">
        <f>IF($E937&gt;$H937,$C937,$F937)</f>
        <v>%%=Tournament.VisitTeamSeed</v>
      </c>
      <c r="K937" t="str">
        <f si="0" t="shared"/>
        <v>Lower</v>
      </c>
    </row>
    <row r="938" spans="1:11" x14ac:dyDescent="0.25">
      <c r="A938">
        <v>1999</v>
      </c>
      <c r="B938" t="s">
        <v>80</v>
      </c>
      <c r="C938">
        <v>2</v>
      </c>
      <c r="D938" t="s">
        <v>88</v>
      </c>
      <c r="E938">
        <v>80</v>
      </c>
      <c r="F938">
        <v>15</v>
      </c>
      <c r="G938" t="s">
        <v>479</v>
      </c>
      <c r="H938">
        <v>58</v>
      </c>
      <c r="I938" t="str">
        <f>IF($E938&gt;$H938,"Winner","Loser")</f>
        <v>Loser</v>
      </c>
      <c r="J938" t="str">
        <f>IF($E938&gt;$H938,$C938,$F938)</f>
        <v>%%=Tournament.VisitTeamSeed</v>
      </c>
      <c r="K938" t="str">
        <f si="0" t="shared"/>
        <v>Lower</v>
      </c>
    </row>
    <row r="939" spans="1:11" x14ac:dyDescent="0.25">
      <c r="A939">
        <v>1999</v>
      </c>
      <c r="B939" t="s">
        <v>80</v>
      </c>
      <c r="C939">
        <v>7</v>
      </c>
      <c r="D939" t="s">
        <v>123</v>
      </c>
      <c r="E939">
        <v>58</v>
      </c>
      <c r="F939">
        <v>10</v>
      </c>
      <c r="G939" t="s">
        <v>451</v>
      </c>
      <c r="H939">
        <v>59</v>
      </c>
      <c r="I939" t="str">
        <f>IF($E939&gt;$H939,"Winner","Loser")</f>
        <v>Loser</v>
      </c>
      <c r="J939" t="str">
        <f>IF($E939&gt;$H939,$C939,$F939)</f>
        <v>%%=Tournament.VisitTeamSeed</v>
      </c>
      <c r="K939" t="str">
        <f si="0" t="shared"/>
        <v>Lower</v>
      </c>
    </row>
    <row r="940" spans="1:11" x14ac:dyDescent="0.25">
      <c r="A940">
        <v>1999</v>
      </c>
      <c r="B940" t="s">
        <v>80</v>
      </c>
      <c r="C940">
        <v>3</v>
      </c>
      <c r="D940" t="s">
        <v>53</v>
      </c>
      <c r="E940">
        <v>82</v>
      </c>
      <c r="F940">
        <v>14</v>
      </c>
      <c r="G940" t="s">
        <v>399</v>
      </c>
      <c r="H940">
        <v>60</v>
      </c>
      <c r="I940" t="str">
        <f>IF($E940&gt;$H940,"Winner","Loser")</f>
        <v>Loser</v>
      </c>
      <c r="J940" t="str">
        <f>IF($E940&gt;$H940,$C940,$F940)</f>
        <v>%%=Tournament.VisitTeamSeed</v>
      </c>
      <c r="K940" t="str">
        <f si="0" t="shared"/>
        <v>Lower</v>
      </c>
    </row>
    <row r="941" spans="1:11" x14ac:dyDescent="0.25">
      <c r="A941">
        <v>1999</v>
      </c>
      <c r="B941" t="s">
        <v>80</v>
      </c>
      <c r="C941">
        <v>6</v>
      </c>
      <c r="D941" t="s">
        <v>0</v>
      </c>
      <c r="E941">
        <v>95</v>
      </c>
      <c r="F941">
        <v>11</v>
      </c>
      <c r="G941" t="s">
        <v>224</v>
      </c>
      <c r="H941">
        <v>74</v>
      </c>
      <c r="I941" t="str">
        <f>IF($E941&gt;$H941,"Winner","Loser")</f>
        <v>Loser</v>
      </c>
      <c r="J941" t="str">
        <f>IF($E941&gt;$H941,$C941,$F941)</f>
        <v>%%=Tournament.VisitTeamSeed</v>
      </c>
      <c r="K941" t="str">
        <f si="0" t="shared"/>
        <v>Lower</v>
      </c>
    </row>
    <row r="942" spans="1:11" x14ac:dyDescent="0.25">
      <c r="A942">
        <v>1999</v>
      </c>
      <c r="B942" t="s">
        <v>80</v>
      </c>
      <c r="C942">
        <v>4</v>
      </c>
      <c r="D942" t="s">
        <v>14</v>
      </c>
      <c r="E942">
        <v>60</v>
      </c>
      <c r="F942">
        <v>13</v>
      </c>
      <c r="G942" t="s">
        <v>18</v>
      </c>
      <c r="H942">
        <v>61</v>
      </c>
      <c r="I942" t="str">
        <f>IF($E942&gt;$H942,"Winner","Loser")</f>
        <v>Loser</v>
      </c>
      <c r="J942" t="str">
        <f>IF($E942&gt;$H942,$C942,$F942)</f>
        <v>%%=Tournament.VisitTeamSeed</v>
      </c>
      <c r="K942" t="str">
        <f si="0" t="shared"/>
        <v>Lower</v>
      </c>
    </row>
    <row r="943" spans="1:11" x14ac:dyDescent="0.25">
      <c r="A943">
        <v>1999</v>
      </c>
      <c r="B943" t="s">
        <v>80</v>
      </c>
      <c r="C943">
        <v>5</v>
      </c>
      <c r="D943" t="s">
        <v>195</v>
      </c>
      <c r="E943">
        <v>81</v>
      </c>
      <c r="F943">
        <v>12</v>
      </c>
      <c r="G943" t="s">
        <v>131</v>
      </c>
      <c r="H943">
        <v>70</v>
      </c>
      <c r="I943" t="str">
        <f>IF($E943&gt;$H943,"Winner","Loser")</f>
        <v>Loser</v>
      </c>
      <c r="J943" t="str">
        <f>IF($E943&gt;$H943,$C943,$F943)</f>
        <v>%%=Tournament.VisitTeamSeed</v>
      </c>
      <c r="K943" t="str">
        <f si="0" t="shared"/>
        <v>Lower</v>
      </c>
    </row>
    <row r="944" spans="1:11" x14ac:dyDescent="0.25">
      <c r="A944">
        <v>1999</v>
      </c>
      <c r="B944" t="s">
        <v>80</v>
      </c>
      <c r="C944">
        <v>8</v>
      </c>
      <c r="D944" t="s">
        <v>17</v>
      </c>
      <c r="E944">
        <v>70</v>
      </c>
      <c r="F944">
        <v>9</v>
      </c>
      <c r="G944" t="s">
        <v>118</v>
      </c>
      <c r="H944">
        <v>72</v>
      </c>
      <c r="I944" t="str">
        <f>IF($E944&gt;$H944,"Winner","Loser")</f>
        <v>Loser</v>
      </c>
      <c r="J944" t="str">
        <f>IF($E944&gt;$H944,$C944,$F944)</f>
        <v>%%=Tournament.VisitTeamSeed</v>
      </c>
      <c r="K944" t="str">
        <f si="0" t="shared"/>
        <v>Lower</v>
      </c>
    </row>
    <row r="945" spans="1:11" x14ac:dyDescent="0.25">
      <c r="A945">
        <v>1999</v>
      </c>
      <c r="B945" t="s">
        <v>80</v>
      </c>
      <c r="C945">
        <v>7</v>
      </c>
      <c r="D945" t="s">
        <v>57</v>
      </c>
      <c r="E945">
        <v>54</v>
      </c>
      <c r="F945">
        <v>10</v>
      </c>
      <c r="G945" t="s">
        <v>128</v>
      </c>
      <c r="H945">
        <v>58</v>
      </c>
      <c r="I945" t="str">
        <f>IF($E945&gt;$H945,"Winner","Loser")</f>
        <v>Loser</v>
      </c>
      <c r="J945" t="str">
        <f>IF($E945&gt;$H945,$C945,$F945)</f>
        <v>%%=Tournament.VisitTeamSeed</v>
      </c>
      <c r="K945" t="str">
        <f si="0" t="shared"/>
        <v>Lower</v>
      </c>
    </row>
    <row r="946" spans="1:11" x14ac:dyDescent="0.25">
      <c r="A946">
        <v>1999</v>
      </c>
      <c r="B946" t="s">
        <v>80</v>
      </c>
      <c r="C946">
        <v>1</v>
      </c>
      <c r="D946" t="s">
        <v>391</v>
      </c>
      <c r="E946">
        <v>76</v>
      </c>
      <c r="F946">
        <v>16</v>
      </c>
      <c r="G946" t="s">
        <v>386</v>
      </c>
      <c r="H946">
        <v>53</v>
      </c>
      <c r="I946" t="str">
        <f>IF($E946&gt;$H946,"Winner","Loser")</f>
        <v>Loser</v>
      </c>
      <c r="J946" t="str">
        <f>IF($E946&gt;$H946,$C946,$F946)</f>
        <v>%%=Tournament.VisitTeamSeed</v>
      </c>
      <c r="K946" t="str">
        <f si="0" t="shared"/>
        <v>Lower</v>
      </c>
    </row>
    <row r="947" spans="1:11" x14ac:dyDescent="0.25">
      <c r="A947">
        <v>1999</v>
      </c>
      <c r="B947" t="s">
        <v>80</v>
      </c>
      <c r="C947">
        <v>6</v>
      </c>
      <c r="D947" t="s">
        <v>181</v>
      </c>
      <c r="E947">
        <v>61</v>
      </c>
      <c r="F947">
        <v>11</v>
      </c>
      <c r="G947" t="s">
        <v>447</v>
      </c>
      <c r="H947">
        <v>54</v>
      </c>
      <c r="I947" t="str">
        <f>IF($E947&gt;$H947,"Winner","Loser")</f>
        <v>Loser</v>
      </c>
      <c r="J947" t="str">
        <f>IF($E947&gt;$H947,$C947,$F947)</f>
        <v>%%=Tournament.VisitTeamSeed</v>
      </c>
      <c r="K947" t="str">
        <f si="0" t="shared"/>
        <v>Lower</v>
      </c>
    </row>
    <row r="948" spans="1:11" x14ac:dyDescent="0.25">
      <c r="A948">
        <v>1999</v>
      </c>
      <c r="B948" t="s">
        <v>80</v>
      </c>
      <c r="C948">
        <v>4</v>
      </c>
      <c r="D948" t="s">
        <v>368</v>
      </c>
      <c r="E948">
        <v>62</v>
      </c>
      <c r="F948">
        <v>13</v>
      </c>
      <c r="G948" t="s">
        <v>69</v>
      </c>
      <c r="H948">
        <v>52</v>
      </c>
      <c r="I948" t="str">
        <f>IF($E948&gt;$H948,"Winner","Loser")</f>
        <v>Loser</v>
      </c>
      <c r="J948" t="str">
        <f>IF($E948&gt;$H948,$C948,$F948)</f>
        <v>%%=Tournament.VisitTeamSeed</v>
      </c>
      <c r="K948" t="str">
        <f si="0" t="shared"/>
        <v>Lower</v>
      </c>
    </row>
    <row r="949" spans="1:11" x14ac:dyDescent="0.25">
      <c r="A949">
        <v>1999</v>
      </c>
      <c r="B949" t="s">
        <v>80</v>
      </c>
      <c r="C949">
        <v>5</v>
      </c>
      <c r="D949" t="s">
        <v>4</v>
      </c>
      <c r="E949">
        <v>32</v>
      </c>
      <c r="F949">
        <v>12</v>
      </c>
      <c r="G949" t="s">
        <v>478</v>
      </c>
      <c r="H949">
        <v>43</v>
      </c>
      <c r="I949" t="str">
        <f>IF($E949&gt;$H949,"Winner","Loser")</f>
        <v>Loser</v>
      </c>
      <c r="J949" t="str">
        <f>IF($E949&gt;$H949,$C949,$F949)</f>
        <v>%%=Tournament.VisitTeamSeed</v>
      </c>
      <c r="K949" t="str">
        <f si="0" t="shared"/>
        <v>Lower</v>
      </c>
    </row>
    <row r="950" spans="1:11" x14ac:dyDescent="0.25">
      <c r="A950">
        <v>1999</v>
      </c>
      <c r="B950" t="s">
        <v>80</v>
      </c>
      <c r="C950">
        <v>8</v>
      </c>
      <c r="D950" t="s">
        <v>222</v>
      </c>
      <c r="E950">
        <v>53</v>
      </c>
      <c r="F950">
        <v>9</v>
      </c>
      <c r="G950" t="s">
        <v>65</v>
      </c>
      <c r="H950">
        <v>62</v>
      </c>
      <c r="I950" t="str">
        <f>IF($E950&gt;$H950,"Winner","Loser")</f>
        <v>Loser</v>
      </c>
      <c r="J950" t="str">
        <f>IF($E950&gt;$H950,$C950,$F950)</f>
        <v>%%=Tournament.VisitTeamSeed</v>
      </c>
      <c r="K950" t="str">
        <f si="0" t="shared"/>
        <v>Lower</v>
      </c>
    </row>
    <row r="951" spans="1:11" x14ac:dyDescent="0.25">
      <c r="A951">
        <v>1999</v>
      </c>
      <c r="B951" t="s">
        <v>80</v>
      </c>
      <c r="C951">
        <v>1</v>
      </c>
      <c r="D951" t="s">
        <v>11</v>
      </c>
      <c r="E951">
        <v>99</v>
      </c>
      <c r="F951">
        <v>16</v>
      </c>
      <c r="G951" t="s">
        <v>317</v>
      </c>
      <c r="H951">
        <v>58</v>
      </c>
      <c r="I951" t="str">
        <f>IF($E951&gt;$H951,"Winner","Loser")</f>
        <v>Loser</v>
      </c>
      <c r="J951" t="str">
        <f>IF($E951&gt;$H951,$C951,$F951)</f>
        <v>%%=Tournament.VisitTeamSeed</v>
      </c>
      <c r="K951" t="str">
        <f si="0" t="shared"/>
        <v>Lower</v>
      </c>
    </row>
    <row r="952" spans="1:11" x14ac:dyDescent="0.25">
      <c r="A952">
        <v>1999</v>
      </c>
      <c r="B952" t="s">
        <v>80</v>
      </c>
      <c r="C952">
        <v>2</v>
      </c>
      <c r="D952" t="s">
        <v>392</v>
      </c>
      <c r="E952">
        <v>75</v>
      </c>
      <c r="F952">
        <v>15</v>
      </c>
      <c r="G952" t="s">
        <v>228</v>
      </c>
      <c r="H952">
        <v>54</v>
      </c>
      <c r="I952" t="str">
        <f>IF($E952&gt;$H952,"Winner","Loser")</f>
        <v>Loser</v>
      </c>
      <c r="J952" t="str">
        <f>IF($E952&gt;$H952,$C952,$F952)</f>
        <v>%%=Tournament.VisitTeamSeed</v>
      </c>
      <c r="K952" t="str">
        <f si="0" t="shared"/>
        <v>Lower</v>
      </c>
    </row>
    <row r="953" spans="1:11" x14ac:dyDescent="0.25">
      <c r="A953">
        <v>1999</v>
      </c>
      <c r="B953" t="s">
        <v>80</v>
      </c>
      <c r="C953">
        <v>5</v>
      </c>
      <c r="D953" t="s">
        <v>15</v>
      </c>
      <c r="E953">
        <v>53</v>
      </c>
      <c r="F953">
        <v>12</v>
      </c>
      <c r="G953" t="s">
        <v>210</v>
      </c>
      <c r="H953">
        <v>56</v>
      </c>
      <c r="I953" t="str">
        <f>IF($E953&gt;$H953,"Winner","Loser")</f>
        <v>Loser</v>
      </c>
      <c r="J953" t="str">
        <f>IF($E953&gt;$H953,$C953,$F953)</f>
        <v>%%=Tournament.VisitTeamSeed</v>
      </c>
      <c r="K953" t="str">
        <f si="0" t="shared"/>
        <v>Lower</v>
      </c>
    </row>
    <row r="954" spans="1:11" x14ac:dyDescent="0.25">
      <c r="A954">
        <v>1999</v>
      </c>
      <c r="B954" t="s">
        <v>80</v>
      </c>
      <c r="C954">
        <v>5</v>
      </c>
      <c r="D954" t="s">
        <v>370</v>
      </c>
      <c r="E954">
        <v>77</v>
      </c>
      <c r="F954">
        <v>12</v>
      </c>
      <c r="G954" t="s">
        <v>428</v>
      </c>
      <c r="H954">
        <v>64</v>
      </c>
      <c r="I954" t="str">
        <f>IF($E954&gt;$H954,"Winner","Loser")</f>
        <v>Loser</v>
      </c>
      <c r="J954" t="str">
        <f>IF($E954&gt;$H954,$C954,$F954)</f>
        <v>%%=Tournament.VisitTeamSeed</v>
      </c>
      <c r="K954" t="str">
        <f si="0" t="shared"/>
        <v>Lower</v>
      </c>
    </row>
    <row r="955" spans="1:11" x14ac:dyDescent="0.25">
      <c r="A955">
        <v>1999</v>
      </c>
      <c r="B955" t="s">
        <v>80</v>
      </c>
      <c r="C955">
        <v>8</v>
      </c>
      <c r="D955" t="s">
        <v>106</v>
      </c>
      <c r="E955">
        <v>59</v>
      </c>
      <c r="F955">
        <v>9</v>
      </c>
      <c r="G955" t="s">
        <v>9</v>
      </c>
      <c r="H955">
        <v>61</v>
      </c>
      <c r="I955" t="str">
        <f>IF($E955&gt;$H955,"Winner","Loser")</f>
        <v>Loser</v>
      </c>
      <c r="J955" t="str">
        <f>IF($E955&gt;$H955,$C955,$F955)</f>
        <v>%%=Tournament.VisitTeamSeed</v>
      </c>
      <c r="K955" t="str">
        <f si="0" t="shared"/>
        <v>Lower</v>
      </c>
    </row>
    <row r="956" spans="1:11" x14ac:dyDescent="0.25">
      <c r="A956">
        <v>1999</v>
      </c>
      <c r="B956" t="s">
        <v>80</v>
      </c>
      <c r="C956">
        <v>1</v>
      </c>
      <c r="D956" t="s">
        <v>71</v>
      </c>
      <c r="E956">
        <v>91</v>
      </c>
      <c r="F956">
        <v>16</v>
      </c>
      <c r="G956" t="s">
        <v>421</v>
      </c>
      <c r="H956">
        <v>66</v>
      </c>
      <c r="I956" t="str">
        <f>IF($E956&gt;$H956,"Winner","Loser")</f>
        <v>Loser</v>
      </c>
      <c r="J956" t="str">
        <f>IF($E956&gt;$H956,$C956,$F956)</f>
        <v>%%=Tournament.VisitTeamSeed</v>
      </c>
      <c r="K956" t="str">
        <f si="0" t="shared"/>
        <v>Lower</v>
      </c>
    </row>
    <row r="957" spans="1:11" x14ac:dyDescent="0.25">
      <c r="A957">
        <v>1999</v>
      </c>
      <c r="B957" t="s">
        <v>80</v>
      </c>
      <c r="C957">
        <v>2</v>
      </c>
      <c r="D957" t="s">
        <v>89</v>
      </c>
      <c r="E957">
        <v>82</v>
      </c>
      <c r="F957">
        <v>15</v>
      </c>
      <c r="G957" t="s">
        <v>183</v>
      </c>
      <c r="H957">
        <v>60</v>
      </c>
      <c r="I957" t="str">
        <f>IF($E957&gt;$H957,"Winner","Loser")</f>
        <v>Loser</v>
      </c>
      <c r="J957" t="str">
        <f>IF($E957&gt;$H957,$C957,$F957)</f>
        <v>%%=Tournament.VisitTeamSeed</v>
      </c>
      <c r="K957" t="str">
        <f si="0" t="shared"/>
        <v>Lower</v>
      </c>
    </row>
    <row r="958" spans="1:11" x14ac:dyDescent="0.25">
      <c r="A958">
        <v>1999</v>
      </c>
      <c r="B958" t="s">
        <v>80</v>
      </c>
      <c r="C958">
        <v>7</v>
      </c>
      <c r="D958" t="s">
        <v>1</v>
      </c>
      <c r="E958">
        <v>58</v>
      </c>
      <c r="F958">
        <v>10</v>
      </c>
      <c r="G958" t="s">
        <v>6</v>
      </c>
      <c r="H958">
        <v>62</v>
      </c>
      <c r="I958" t="str">
        <f>IF($E958&gt;$H958,"Winner","Loser")</f>
        <v>Loser</v>
      </c>
      <c r="J958" t="str">
        <f>IF($E958&gt;$H958,$C958,$F958)</f>
        <v>%%=Tournament.VisitTeamSeed</v>
      </c>
      <c r="K958" t="str">
        <f si="0" t="shared"/>
        <v>Lower</v>
      </c>
    </row>
    <row r="959" spans="1:11" x14ac:dyDescent="0.25">
      <c r="A959">
        <v>1999</v>
      </c>
      <c r="B959" t="s">
        <v>80</v>
      </c>
      <c r="C959">
        <v>3</v>
      </c>
      <c r="D959" t="s">
        <v>423</v>
      </c>
      <c r="E959">
        <v>69</v>
      </c>
      <c r="F959">
        <v>14</v>
      </c>
      <c r="G959" t="s">
        <v>331</v>
      </c>
      <c r="H959">
        <v>43</v>
      </c>
      <c r="I959" t="str">
        <f>IF($E959&gt;$H959,"Winner","Loser")</f>
        <v>Loser</v>
      </c>
      <c r="J959" t="str">
        <f>IF($E959&gt;$H959,$C959,$F959)</f>
        <v>%%=Tournament.VisitTeamSeed</v>
      </c>
      <c r="K959" t="str">
        <f si="0" t="shared"/>
        <v>Lower</v>
      </c>
    </row>
    <row r="960" spans="1:11" x14ac:dyDescent="0.25">
      <c r="A960">
        <v>1999</v>
      </c>
      <c r="B960" t="s">
        <v>80</v>
      </c>
      <c r="C960">
        <v>4</v>
      </c>
      <c r="D960" t="s">
        <v>94</v>
      </c>
      <c r="E960">
        <v>94</v>
      </c>
      <c r="F960">
        <v>13</v>
      </c>
      <c r="G960" t="s">
        <v>192</v>
      </c>
      <c r="H960">
        <v>80</v>
      </c>
      <c r="I960" t="str">
        <f>IF($E960&gt;$H960,"Winner","Loser")</f>
        <v>Loser</v>
      </c>
      <c r="J960" t="str">
        <f>IF($E960&gt;$H960,$C960,$F960)</f>
        <v>%%=Tournament.VisitTeamSeed</v>
      </c>
      <c r="K960" t="str">
        <f si="0" t="shared"/>
        <v>Lower</v>
      </c>
    </row>
    <row r="961" spans="1:11" x14ac:dyDescent="0.25">
      <c r="A961">
        <v>1999</v>
      </c>
      <c r="B961" t="s">
        <v>80</v>
      </c>
      <c r="C961">
        <v>1</v>
      </c>
      <c r="D961" t="s">
        <v>158</v>
      </c>
      <c r="E961">
        <v>80</v>
      </c>
      <c r="F961">
        <v>16</v>
      </c>
      <c r="G961" t="s">
        <v>249</v>
      </c>
      <c r="H961">
        <v>41</v>
      </c>
      <c r="I961" t="str">
        <f>IF($E961&gt;$H961,"Winner","Loser")</f>
        <v>Loser</v>
      </c>
      <c r="J961" t="str">
        <f>IF($E961&gt;$H961,$C961,$F961)</f>
        <v>%%=Tournament.VisitTeamSeed</v>
      </c>
      <c r="K961" t="str">
        <f si="0" t="shared"/>
        <v>Lower</v>
      </c>
    </row>
    <row r="962" spans="1:11" x14ac:dyDescent="0.25">
      <c r="A962">
        <v>1999</v>
      </c>
      <c r="B962" t="s">
        <v>80</v>
      </c>
      <c r="C962">
        <v>8</v>
      </c>
      <c r="D962" t="s">
        <v>3</v>
      </c>
      <c r="E962">
        <v>61</v>
      </c>
      <c r="F962">
        <v>9</v>
      </c>
      <c r="G962" t="s">
        <v>398</v>
      </c>
      <c r="H962">
        <v>69</v>
      </c>
      <c r="I962" t="str">
        <f>IF($E962&gt;$H962,"Winner","Loser")</f>
        <v>Loser</v>
      </c>
      <c r="J962" t="str">
        <f>IF($E962&gt;$H962,$C962,$F962)</f>
        <v>%%=Tournament.VisitTeamSeed</v>
      </c>
      <c r="K962" t="str">
        <f si="0" t="shared"/>
        <v>Lower</v>
      </c>
    </row>
    <row r="963" spans="1:11" x14ac:dyDescent="0.25">
      <c r="A963">
        <v>1999</v>
      </c>
      <c r="B963" t="s">
        <v>80</v>
      </c>
      <c r="C963">
        <v>7</v>
      </c>
      <c r="D963" t="s">
        <v>93</v>
      </c>
      <c r="E963">
        <v>63</v>
      </c>
      <c r="F963">
        <v>10</v>
      </c>
      <c r="G963" t="s">
        <v>7</v>
      </c>
      <c r="H963">
        <v>75</v>
      </c>
      <c r="I963" t="str">
        <f>IF($E963&gt;$H963,"Winner","Loser")</f>
        <v>Loser</v>
      </c>
      <c r="J963" t="str">
        <f>IF($E963&gt;$H963,$C963,$F963)</f>
        <v>%%=Tournament.VisitTeamSeed</v>
      </c>
      <c r="K963" t="str">
        <f si="0" t="shared"/>
        <v>Lower</v>
      </c>
    </row>
    <row r="964" spans="1:11" x14ac:dyDescent="0.25">
      <c r="A964">
        <v>1999</v>
      </c>
      <c r="B964" t="s">
        <v>80</v>
      </c>
      <c r="C964">
        <v>6</v>
      </c>
      <c r="D964" t="s">
        <v>103</v>
      </c>
      <c r="E964">
        <v>108</v>
      </c>
      <c r="F964">
        <v>11</v>
      </c>
      <c r="G964" t="s">
        <v>375</v>
      </c>
      <c r="H964">
        <v>88</v>
      </c>
      <c r="I964" t="str">
        <f>IF($E964&gt;$H964,"Winner","Loser")</f>
        <v>Loser</v>
      </c>
      <c r="J964" t="str">
        <f>IF($E964&gt;$H964,$C964,$F964)</f>
        <v>%%=Tournament.VisitTeamSeed</v>
      </c>
      <c r="K964" t="str">
        <f si="0" t="shared"/>
        <v>Lower</v>
      </c>
    </row>
    <row r="965" spans="1:11" x14ac:dyDescent="0.25">
      <c r="A965">
        <v>1999</v>
      </c>
      <c r="B965" t="s">
        <v>80</v>
      </c>
      <c r="C965">
        <v>4</v>
      </c>
      <c r="D965" t="s">
        <v>390</v>
      </c>
      <c r="E965">
        <v>72</v>
      </c>
      <c r="F965">
        <v>13</v>
      </c>
      <c r="G965" t="s">
        <v>178</v>
      </c>
      <c r="H965">
        <v>58</v>
      </c>
      <c r="I965" t="str">
        <f>IF($E965&gt;$H965,"Winner","Loser")</f>
        <v>Loser</v>
      </c>
      <c r="J965" t="str">
        <f>IF($E965&gt;$H965,$C965,$F965)</f>
        <v>%%=Tournament.VisitTeamSeed</v>
      </c>
      <c r="K965" t="str">
        <f si="0" t="shared"/>
        <v>Lower</v>
      </c>
    </row>
    <row r="966" spans="1:11" x14ac:dyDescent="0.25">
      <c r="A966">
        <v>1999</v>
      </c>
      <c r="B966" t="s">
        <v>80</v>
      </c>
      <c r="C966">
        <v>6</v>
      </c>
      <c r="D966" t="s">
        <v>2</v>
      </c>
      <c r="E966">
        <v>75</v>
      </c>
      <c r="F966">
        <v>11</v>
      </c>
      <c r="G966" t="s">
        <v>284</v>
      </c>
      <c r="H966">
        <v>61</v>
      </c>
      <c r="I966" t="str">
        <f>IF($E966&gt;$H966,"Winner","Loser")</f>
        <v>Loser</v>
      </c>
      <c r="J966" t="str">
        <f>IF($E966&gt;$H966,$C966,$F966)</f>
        <v>%%=Tournament.VisitTeamSeed</v>
      </c>
      <c r="K966" t="str">
        <f si="0" t="shared"/>
        <v>Lower</v>
      </c>
    </row>
    <row r="967" spans="1:11" x14ac:dyDescent="0.25">
      <c r="A967">
        <v>1999</v>
      </c>
      <c r="B967" t="s">
        <v>80</v>
      </c>
      <c r="C967">
        <v>3</v>
      </c>
      <c r="D967" t="s">
        <v>369</v>
      </c>
      <c r="E967">
        <v>74</v>
      </c>
      <c r="F967">
        <v>14</v>
      </c>
      <c r="G967" t="s">
        <v>453</v>
      </c>
      <c r="H967">
        <v>76</v>
      </c>
      <c r="I967" t="str">
        <f>IF($E967&gt;$H967,"Winner","Loser")</f>
        <v>Loser</v>
      </c>
      <c r="J967" t="str">
        <f>IF($E967&gt;$H967,$C967,$F967)</f>
        <v>%%=Tournament.VisitTeamSeed</v>
      </c>
      <c r="K967" t="str">
        <f si="0" t="shared"/>
        <v>Lower</v>
      </c>
    </row>
    <row r="968" spans="1:11" x14ac:dyDescent="0.25">
      <c r="A968">
        <v>1999</v>
      </c>
      <c r="B968" t="s">
        <v>80</v>
      </c>
      <c r="C968">
        <v>2</v>
      </c>
      <c r="D968" t="s">
        <v>67</v>
      </c>
      <c r="E968">
        <v>69</v>
      </c>
      <c r="F968">
        <v>15</v>
      </c>
      <c r="G968" t="s">
        <v>469</v>
      </c>
      <c r="H968">
        <v>57</v>
      </c>
      <c r="I968" t="str">
        <f>IF($E968&gt;$H968,"Winner","Loser")</f>
        <v>Loser</v>
      </c>
      <c r="J968" t="str">
        <f>IF($E968&gt;$H968,$C968,$F968)</f>
        <v>%%=Tournament.VisitTeamSeed</v>
      </c>
      <c r="K968" t="str">
        <f si="0" t="shared"/>
        <v>Lower</v>
      </c>
    </row>
    <row r="969" spans="1:11" x14ac:dyDescent="0.25">
      <c r="A969">
        <v>1998</v>
      </c>
      <c r="B969" t="s">
        <v>74</v>
      </c>
      <c r="C969">
        <v>3</v>
      </c>
      <c r="D969" t="s">
        <v>88</v>
      </c>
      <c r="E969">
        <v>69</v>
      </c>
      <c r="F969">
        <v>2</v>
      </c>
      <c r="G969" t="s">
        <v>53</v>
      </c>
      <c r="H969">
        <v>78</v>
      </c>
      <c r="I969" t="str">
        <f>IF($E969&gt;$H969,"Winner","Loser")</f>
        <v>Loser</v>
      </c>
      <c r="J969" t="str">
        <f>IF($E969&gt;$H969,$C969,$F969)</f>
        <v>%%=Tournament.VisitTeamSeed</v>
      </c>
      <c r="K969" t="str">
        <f si="0" t="shared"/>
        <v>Lower</v>
      </c>
    </row>
    <row r="970" spans="1:11" x14ac:dyDescent="0.25">
      <c r="A970">
        <v>1998</v>
      </c>
      <c r="B970" t="s">
        <v>76</v>
      </c>
      <c r="C970">
        <v>3</v>
      </c>
      <c r="D970" t="s">
        <v>67</v>
      </c>
      <c r="E970">
        <v>85</v>
      </c>
      <c r="F970">
        <v>2</v>
      </c>
      <c r="G970" t="s">
        <v>53</v>
      </c>
      <c r="H970">
        <v>86</v>
      </c>
      <c r="I970" t="str">
        <f>IF($E970&gt;$H970,"Winner","Loser")</f>
        <v>Loser</v>
      </c>
      <c r="J970" t="str">
        <f>IF($E970&gt;$H970,$C970,$F970)</f>
        <v>%%=Tournament.VisitTeamSeed</v>
      </c>
      <c r="K970" t="str">
        <f si="0" t="shared"/>
        <v>Lower</v>
      </c>
    </row>
    <row r="971" spans="1:11" x14ac:dyDescent="0.25">
      <c r="A971">
        <v>1998</v>
      </c>
      <c r="B971" t="s">
        <v>76</v>
      </c>
      <c r="C971">
        <v>1</v>
      </c>
      <c r="D971" t="s">
        <v>369</v>
      </c>
      <c r="E971">
        <v>59</v>
      </c>
      <c r="F971">
        <v>3</v>
      </c>
      <c r="G971" t="s">
        <v>88</v>
      </c>
      <c r="H971">
        <v>65</v>
      </c>
      <c r="I971" t="str">
        <f>IF($E971&gt;$H971,"Winner","Loser")</f>
        <v>Loser</v>
      </c>
      <c r="J971" t="str">
        <f>IF($E971&gt;$H971,$C971,$F971)</f>
        <v>%%=Tournament.VisitTeamSeed</v>
      </c>
      <c r="K971" t="str">
        <f si="0" t="shared"/>
        <v>Lower</v>
      </c>
    </row>
    <row r="972" spans="1:11" x14ac:dyDescent="0.25">
      <c r="A972">
        <v>1998</v>
      </c>
      <c r="B972" t="s">
        <v>77</v>
      </c>
      <c r="C972">
        <v>1</v>
      </c>
      <c r="D972" t="s">
        <v>11</v>
      </c>
      <c r="E972">
        <v>84</v>
      </c>
      <c r="F972">
        <v>2</v>
      </c>
      <c r="G972" t="s">
        <v>53</v>
      </c>
      <c r="H972">
        <v>86</v>
      </c>
      <c r="I972" t="str">
        <f>IF($E972&gt;$H972,"Winner","Loser")</f>
        <v>Loser</v>
      </c>
      <c r="J972" t="str">
        <f>IF($E972&gt;$H972,$C972,$F972)</f>
        <v>%%=Tournament.VisitTeamSeed</v>
      </c>
      <c r="K972" t="str">
        <f si="0" t="shared"/>
        <v>Lower</v>
      </c>
    </row>
    <row r="973" spans="1:11" x14ac:dyDescent="0.25">
      <c r="A973">
        <v>1998</v>
      </c>
      <c r="B973" t="s">
        <v>77</v>
      </c>
      <c r="C973">
        <v>8</v>
      </c>
      <c r="D973" t="s">
        <v>131</v>
      </c>
      <c r="E973">
        <v>77</v>
      </c>
      <c r="F973">
        <v>3</v>
      </c>
      <c r="G973" t="s">
        <v>67</v>
      </c>
      <c r="H973">
        <v>79</v>
      </c>
      <c r="I973" t="str">
        <f>IF($E973&gt;$H973,"Winner","Loser")</f>
        <v>Loser</v>
      </c>
      <c r="J973" t="str">
        <f>IF($E973&gt;$H973,$C973,$F973)</f>
        <v>%%=Tournament.VisitTeamSeed</v>
      </c>
      <c r="K973" t="str">
        <f si="0" t="shared"/>
        <v>Lower</v>
      </c>
    </row>
    <row r="974" spans="1:11" x14ac:dyDescent="0.25">
      <c r="A974">
        <v>1998</v>
      </c>
      <c r="B974" t="s">
        <v>77</v>
      </c>
      <c r="C974">
        <v>1</v>
      </c>
      <c r="D974" t="s">
        <v>14</v>
      </c>
      <c r="E974">
        <v>51</v>
      </c>
      <c r="F974">
        <v>3</v>
      </c>
      <c r="G974" t="s">
        <v>88</v>
      </c>
      <c r="H974">
        <v>76</v>
      </c>
      <c r="I974" t="str">
        <f>IF($E974&gt;$H974,"Winner","Loser")</f>
        <v>Loser</v>
      </c>
      <c r="J974" t="str">
        <f>IF($E974&gt;$H974,$C974,$F974)</f>
        <v>%%=Tournament.VisitTeamSeed</v>
      </c>
      <c r="K974" t="str">
        <f si="0" t="shared"/>
        <v>Lower</v>
      </c>
    </row>
    <row r="975" spans="1:11" x14ac:dyDescent="0.25">
      <c r="A975">
        <v>1998</v>
      </c>
      <c r="B975" t="s">
        <v>77</v>
      </c>
      <c r="C975">
        <v>1</v>
      </c>
      <c r="D975" t="s">
        <v>369</v>
      </c>
      <c r="E975">
        <v>75</v>
      </c>
      <c r="F975">
        <v>2</v>
      </c>
      <c r="G975" t="s">
        <v>71</v>
      </c>
      <c r="H975">
        <v>64</v>
      </c>
      <c r="I975" t="str">
        <f>IF($E975&gt;$H975,"Winner","Loser")</f>
        <v>Loser</v>
      </c>
      <c r="J975" t="str">
        <f>IF($E975&gt;$H975,$C975,$F975)</f>
        <v>%%=Tournament.VisitTeamSeed</v>
      </c>
      <c r="K975" t="str">
        <f si="0" t="shared"/>
        <v>Lower</v>
      </c>
    </row>
    <row r="976" spans="1:11" x14ac:dyDescent="0.25">
      <c r="A976">
        <v>1998</v>
      </c>
      <c r="B976" t="s">
        <v>78</v>
      </c>
      <c r="C976">
        <v>3</v>
      </c>
      <c r="D976" t="s">
        <v>67</v>
      </c>
      <c r="E976">
        <v>67</v>
      </c>
      <c r="F976">
        <v>2</v>
      </c>
      <c r="G976" t="s">
        <v>128</v>
      </c>
      <c r="H976">
        <v>59</v>
      </c>
      <c r="I976" t="str">
        <f>IF($E976&gt;$H976,"Winner","Loser")</f>
        <v>Loser</v>
      </c>
      <c r="J976" t="str">
        <f>IF($E976&gt;$H976,$C976,$F976)</f>
        <v>%%=Tournament.VisitTeamSeed</v>
      </c>
      <c r="K976" t="str">
        <f si="0" t="shared"/>
        <v>Lower</v>
      </c>
    </row>
    <row r="977" spans="1:11" x14ac:dyDescent="0.25">
      <c r="A977">
        <v>1998</v>
      </c>
      <c r="B977" t="s">
        <v>78</v>
      </c>
      <c r="C977">
        <v>1</v>
      </c>
      <c r="D977" t="s">
        <v>11</v>
      </c>
      <c r="E977">
        <v>80</v>
      </c>
      <c r="F977">
        <v>5</v>
      </c>
      <c r="G977" t="s">
        <v>3</v>
      </c>
      <c r="H977">
        <v>67</v>
      </c>
      <c r="I977" t="str">
        <f>IF($E977&gt;$H977,"Winner","Loser")</f>
        <v>Loser</v>
      </c>
      <c r="J977" t="str">
        <f>IF($E977&gt;$H977,$C977,$F977)</f>
        <v>%%=Tournament.VisitTeamSeed</v>
      </c>
      <c r="K977" t="str">
        <f si="0" t="shared"/>
        <v>Lower</v>
      </c>
    </row>
    <row r="978" spans="1:11" x14ac:dyDescent="0.25">
      <c r="A978">
        <v>1998</v>
      </c>
      <c r="B978" t="s">
        <v>78</v>
      </c>
      <c r="C978">
        <v>8</v>
      </c>
      <c r="D978" t="s">
        <v>131</v>
      </c>
      <c r="E978">
        <v>74</v>
      </c>
      <c r="F978">
        <v>13</v>
      </c>
      <c r="G978" t="s">
        <v>183</v>
      </c>
      <c r="H978">
        <v>68</v>
      </c>
      <c r="I978" t="str">
        <f>IF($E978&gt;$H978,"Winner","Loser")</f>
        <v>Loser</v>
      </c>
      <c r="J978" t="str">
        <f>IF($E978&gt;$H978,$C978,$F978)</f>
        <v>%%=Tournament.VisitTeamSeed</v>
      </c>
      <c r="K978" t="str">
        <f si="0" t="shared"/>
        <v>Lower</v>
      </c>
    </row>
    <row r="979" spans="1:11" x14ac:dyDescent="0.25">
      <c r="A979">
        <v>1998</v>
      </c>
      <c r="B979" t="s">
        <v>78</v>
      </c>
      <c r="C979">
        <v>6</v>
      </c>
      <c r="D979" t="s">
        <v>15</v>
      </c>
      <c r="E979">
        <v>68</v>
      </c>
      <c r="F979">
        <v>2</v>
      </c>
      <c r="G979" t="s">
        <v>53</v>
      </c>
      <c r="H979">
        <v>94</v>
      </c>
      <c r="I979" t="str">
        <f>IF($E979&gt;$H979,"Winner","Loser")</f>
        <v>Loser</v>
      </c>
      <c r="J979" t="str">
        <f>IF($E979&gt;$H979,$C979,$F979)</f>
        <v>%%=Tournament.VisitTeamSeed</v>
      </c>
      <c r="K979" t="str">
        <f si="0" t="shared"/>
        <v>Lower</v>
      </c>
    </row>
    <row r="980" spans="1:11" x14ac:dyDescent="0.25">
      <c r="A980">
        <v>1998</v>
      </c>
      <c r="B980" t="s">
        <v>78</v>
      </c>
      <c r="C980">
        <v>1</v>
      </c>
      <c r="D980" t="s">
        <v>369</v>
      </c>
      <c r="E980">
        <v>73</v>
      </c>
      <c r="F980">
        <v>4</v>
      </c>
      <c r="G980" t="s">
        <v>391</v>
      </c>
      <c r="H980">
        <v>58</v>
      </c>
      <c r="I980" t="str">
        <f>IF($E980&gt;$H980,"Winner","Loser")</f>
        <v>Loser</v>
      </c>
      <c r="J980" t="str">
        <f>IF($E980&gt;$H980,$C980,$F980)</f>
        <v>%%=Tournament.VisitTeamSeed</v>
      </c>
      <c r="K980" t="str">
        <f si="0" t="shared"/>
        <v>Lower</v>
      </c>
    </row>
    <row r="981" spans="1:11" x14ac:dyDescent="0.25">
      <c r="A981">
        <v>1998</v>
      </c>
      <c r="B981" t="s">
        <v>78</v>
      </c>
      <c r="C981">
        <v>11</v>
      </c>
      <c r="D981" t="s">
        <v>123</v>
      </c>
      <c r="E981">
        <v>74</v>
      </c>
      <c r="F981">
        <v>2</v>
      </c>
      <c r="G981" t="s">
        <v>71</v>
      </c>
      <c r="H981">
        <v>75</v>
      </c>
      <c r="I981" t="str">
        <f>IF($E981&gt;$H981,"Winner","Loser")</f>
        <v>Loser</v>
      </c>
      <c r="J981" t="str">
        <f>IF($E981&gt;$H981,$C981,$F981)</f>
        <v>%%=Tournament.VisitTeamSeed</v>
      </c>
      <c r="K981" t="str">
        <f si="0" t="shared"/>
        <v>Lower</v>
      </c>
    </row>
    <row r="982" spans="1:11" x14ac:dyDescent="0.25">
      <c r="A982">
        <v>1998</v>
      </c>
      <c r="B982" t="s">
        <v>78</v>
      </c>
      <c r="C982">
        <v>1</v>
      </c>
      <c r="D982" t="s">
        <v>14</v>
      </c>
      <c r="E982">
        <v>87</v>
      </c>
      <c r="F982">
        <v>4</v>
      </c>
      <c r="G982" t="s">
        <v>89</v>
      </c>
      <c r="H982">
        <v>79</v>
      </c>
      <c r="I982" t="str">
        <f>IF($E982&gt;$H982,"Winner","Loser")</f>
        <v>Loser</v>
      </c>
      <c r="J982" t="str">
        <f>IF($E982&gt;$H982,$C982,$F982)</f>
        <v>%%=Tournament.VisitTeamSeed</v>
      </c>
      <c r="K982" t="str">
        <f si="0" t="shared"/>
        <v>Lower</v>
      </c>
    </row>
    <row r="983" spans="1:11" x14ac:dyDescent="0.25">
      <c r="A983">
        <v>1998</v>
      </c>
      <c r="B983" t="s">
        <v>78</v>
      </c>
      <c r="C983">
        <v>3</v>
      </c>
      <c r="D983" t="s">
        <v>88</v>
      </c>
      <c r="E983">
        <v>65</v>
      </c>
      <c r="F983">
        <v>10</v>
      </c>
      <c r="G983" t="s">
        <v>98</v>
      </c>
      <c r="H983">
        <v>62</v>
      </c>
      <c r="I983" t="str">
        <f>IF($E983&gt;$H983,"Winner","Loser")</f>
        <v>Loser</v>
      </c>
      <c r="J983" t="str">
        <f>IF($E983&gt;$H983,$C983,$F983)</f>
        <v>%%=Tournament.VisitTeamSeed</v>
      </c>
      <c r="K983" t="str">
        <f si="0" t="shared"/>
        <v>Lower</v>
      </c>
    </row>
    <row r="984" spans="1:11" x14ac:dyDescent="0.25">
      <c r="A984">
        <v>1998</v>
      </c>
      <c r="B984" t="s">
        <v>79</v>
      </c>
      <c r="C984">
        <v>12</v>
      </c>
      <c r="D984" t="s">
        <v>411</v>
      </c>
      <c r="E984">
        <v>77</v>
      </c>
      <c r="F984">
        <v>13</v>
      </c>
      <c r="G984" t="s">
        <v>183</v>
      </c>
      <c r="H984">
        <v>83</v>
      </c>
      <c r="I984" t="str">
        <f>IF($E984&gt;$H984,"Winner","Loser")</f>
        <v>Loser</v>
      </c>
      <c r="J984" t="str">
        <f>IF($E984&gt;$H984,$C984,$F984)</f>
        <v>%%=Tournament.VisitTeamSeed</v>
      </c>
      <c r="K984" t="str">
        <f si="0" t="shared"/>
        <v>Lower</v>
      </c>
    </row>
    <row r="985" spans="1:11" x14ac:dyDescent="0.25">
      <c r="A985">
        <v>1998</v>
      </c>
      <c r="B985" t="s">
        <v>79</v>
      </c>
      <c r="C985">
        <v>5</v>
      </c>
      <c r="D985" t="s">
        <v>3</v>
      </c>
      <c r="E985">
        <v>56</v>
      </c>
      <c r="F985">
        <v>4</v>
      </c>
      <c r="G985" t="s">
        <v>9</v>
      </c>
      <c r="H985">
        <v>46</v>
      </c>
      <c r="I985" t="str">
        <f>IF($E985&gt;$H985,"Winner","Loser")</f>
        <v>Loser</v>
      </c>
      <c r="J985" t="str">
        <f>IF($E985&gt;$H985,$C985,$F985)</f>
        <v>%%=Tournament.VisitTeamSeed</v>
      </c>
      <c r="K985" t="str">
        <f si="0" t="shared"/>
        <v>Lower</v>
      </c>
    </row>
    <row r="986" spans="1:11" x14ac:dyDescent="0.25">
      <c r="A986">
        <v>1998</v>
      </c>
      <c r="B986" t="s">
        <v>79</v>
      </c>
      <c r="C986">
        <v>1</v>
      </c>
      <c r="D986" t="s">
        <v>11</v>
      </c>
      <c r="E986">
        <v>79</v>
      </c>
      <c r="F986">
        <v>8</v>
      </c>
      <c r="G986" t="s">
        <v>398</v>
      </c>
      <c r="H986">
        <v>73</v>
      </c>
      <c r="I986" t="str">
        <f>IF($E986&gt;$H986,"Winner","Loser")</f>
        <v>Loser</v>
      </c>
      <c r="J986" t="str">
        <f>IF($E986&gt;$H986,$C986,$F986)</f>
        <v>%%=Tournament.VisitTeamSeed</v>
      </c>
      <c r="K986" t="str">
        <f si="0" t="shared"/>
        <v>Lower</v>
      </c>
    </row>
    <row r="987" spans="1:11" x14ac:dyDescent="0.25">
      <c r="A987">
        <v>1998</v>
      </c>
      <c r="B987" t="s">
        <v>79</v>
      </c>
      <c r="C987">
        <v>10</v>
      </c>
      <c r="D987" t="s">
        <v>210</v>
      </c>
      <c r="E987">
        <v>65</v>
      </c>
      <c r="F987">
        <v>2</v>
      </c>
      <c r="G987" t="s">
        <v>128</v>
      </c>
      <c r="H987">
        <v>80</v>
      </c>
      <c r="I987" t="str">
        <f>IF($E987&gt;$H987,"Winner","Loser")</f>
        <v>Loser</v>
      </c>
      <c r="J987" t="str">
        <f>IF($E987&gt;$H987,$C987,$F987)</f>
        <v>%%=Tournament.VisitTeamSeed</v>
      </c>
      <c r="K987" t="str">
        <f si="0" t="shared"/>
        <v>Lower</v>
      </c>
    </row>
    <row r="988" spans="1:11" x14ac:dyDescent="0.25">
      <c r="A988">
        <v>1998</v>
      </c>
      <c r="B988" t="s">
        <v>79</v>
      </c>
      <c r="C988">
        <v>1</v>
      </c>
      <c r="D988" t="s">
        <v>0</v>
      </c>
      <c r="E988">
        <v>75</v>
      </c>
      <c r="F988">
        <v>8</v>
      </c>
      <c r="G988" t="s">
        <v>131</v>
      </c>
      <c r="H988">
        <v>80</v>
      </c>
      <c r="I988" t="str">
        <f>IF($E988&gt;$H988,"Winner","Loser")</f>
        <v>Loser</v>
      </c>
      <c r="J988" t="str">
        <f>IF($E988&gt;$H988,$C988,$F988)</f>
        <v>%%=Tournament.VisitTeamSeed</v>
      </c>
      <c r="K988" t="str">
        <f si="0" t="shared"/>
        <v>Lower</v>
      </c>
    </row>
    <row r="989" spans="1:11" x14ac:dyDescent="0.25">
      <c r="A989">
        <v>1998</v>
      </c>
      <c r="B989" t="s">
        <v>79</v>
      </c>
      <c r="C989">
        <v>11</v>
      </c>
      <c r="D989" t="s">
        <v>381</v>
      </c>
      <c r="E989">
        <v>65</v>
      </c>
      <c r="F989">
        <v>3</v>
      </c>
      <c r="G989" t="s">
        <v>67</v>
      </c>
      <c r="H989">
        <v>83</v>
      </c>
      <c r="I989" t="str">
        <f>IF($E989&gt;$H989,"Winner","Loser")</f>
        <v>Loser</v>
      </c>
      <c r="J989" t="str">
        <f>IF($E989&gt;$H989,$C989,$F989)</f>
        <v>%%=Tournament.VisitTeamSeed</v>
      </c>
      <c r="K989" t="str">
        <f si="0" t="shared"/>
        <v>Lower</v>
      </c>
    </row>
    <row r="990" spans="1:11" x14ac:dyDescent="0.25">
      <c r="A990">
        <v>1998</v>
      </c>
      <c r="B990" t="s">
        <v>79</v>
      </c>
      <c r="C990">
        <v>10</v>
      </c>
      <c r="D990" t="s">
        <v>393</v>
      </c>
      <c r="E990">
        <v>61</v>
      </c>
      <c r="F990">
        <v>2</v>
      </c>
      <c r="G990" t="s">
        <v>53</v>
      </c>
      <c r="H990">
        <v>88</v>
      </c>
      <c r="I990" t="str">
        <f>IF($E990&gt;$H990,"Winner","Loser")</f>
        <v>Loser</v>
      </c>
      <c r="J990" t="str">
        <f>IF($E990&gt;$H990,$C990,$F990)</f>
        <v>%%=Tournament.VisitTeamSeed</v>
      </c>
      <c r="K990" t="str">
        <f si="0" t="shared"/>
        <v>Lower</v>
      </c>
    </row>
    <row r="991" spans="1:11" x14ac:dyDescent="0.25">
      <c r="A991">
        <v>1998</v>
      </c>
      <c r="B991" t="s">
        <v>79</v>
      </c>
      <c r="C991">
        <v>6</v>
      </c>
      <c r="D991" t="s">
        <v>15</v>
      </c>
      <c r="E991">
        <v>85</v>
      </c>
      <c r="F991">
        <v>3</v>
      </c>
      <c r="G991" t="s">
        <v>10</v>
      </c>
      <c r="H991">
        <v>82</v>
      </c>
      <c r="I991" t="str">
        <f>IF($E991&gt;$H991,"Winner","Loser")</f>
        <v>Loser</v>
      </c>
      <c r="J991" t="str">
        <f>IF($E991&gt;$H991,$C991,$F991)</f>
        <v>%%=Tournament.VisitTeamSeed</v>
      </c>
      <c r="K991" t="str">
        <f si="0" t="shared"/>
        <v>Lower</v>
      </c>
    </row>
    <row r="992" spans="1:11" x14ac:dyDescent="0.25">
      <c r="A992">
        <v>1998</v>
      </c>
      <c r="B992" t="s">
        <v>79</v>
      </c>
      <c r="C992">
        <v>6</v>
      </c>
      <c r="D992" t="s">
        <v>94</v>
      </c>
      <c r="E992">
        <v>69</v>
      </c>
      <c r="F992">
        <v>3</v>
      </c>
      <c r="G992" t="s">
        <v>88</v>
      </c>
      <c r="H992">
        <v>75</v>
      </c>
      <c r="I992" t="str">
        <f>IF($E992&gt;$H992,"Winner","Loser")</f>
        <v>Loser</v>
      </c>
      <c r="J992" t="str">
        <f>IF($E992&gt;$H992,$C992,$F992)</f>
        <v>%%=Tournament.VisitTeamSeed</v>
      </c>
      <c r="K992" t="str">
        <f si="0" t="shared"/>
        <v>Lower</v>
      </c>
    </row>
    <row r="993" spans="1:11" x14ac:dyDescent="0.25">
      <c r="A993">
        <v>1998</v>
      </c>
      <c r="B993" t="s">
        <v>79</v>
      </c>
      <c r="C993">
        <v>10</v>
      </c>
      <c r="D993" t="s">
        <v>98</v>
      </c>
      <c r="E993">
        <v>75</v>
      </c>
      <c r="F993">
        <v>2</v>
      </c>
      <c r="G993" t="s">
        <v>5</v>
      </c>
      <c r="H993">
        <v>74</v>
      </c>
      <c r="I993" t="str">
        <f>IF($E993&gt;$H993,"Winner","Loser")</f>
        <v>Loser</v>
      </c>
      <c r="J993" t="str">
        <f>IF($E993&gt;$H993,$C993,$F993)</f>
        <v>%%=Tournament.VisitTeamSeed</v>
      </c>
      <c r="K993" t="str">
        <f si="0" t="shared"/>
        <v>Lower</v>
      </c>
    </row>
    <row r="994" spans="1:11" x14ac:dyDescent="0.25">
      <c r="A994">
        <v>1998</v>
      </c>
      <c r="B994" t="s">
        <v>79</v>
      </c>
      <c r="C994">
        <v>1</v>
      </c>
      <c r="D994" t="s">
        <v>369</v>
      </c>
      <c r="E994">
        <v>93</v>
      </c>
      <c r="F994">
        <v>8</v>
      </c>
      <c r="G994" t="s">
        <v>195</v>
      </c>
      <c r="H994">
        <v>83</v>
      </c>
      <c r="I994" t="str">
        <f>IF($E994&gt;$H994,"Winner","Loser")</f>
        <v>Loser</v>
      </c>
      <c r="J994" t="str">
        <f>IF($E994&gt;$H994,$C994,$F994)</f>
        <v>%%=Tournament.VisitTeamSeed</v>
      </c>
      <c r="K994" t="str">
        <f si="0" t="shared"/>
        <v>Lower</v>
      </c>
    </row>
    <row r="995" spans="1:11" x14ac:dyDescent="0.25">
      <c r="A995">
        <v>1998</v>
      </c>
      <c r="B995" t="s">
        <v>79</v>
      </c>
      <c r="C995">
        <v>7</v>
      </c>
      <c r="D995" t="s">
        <v>103</v>
      </c>
      <c r="E995">
        <v>61</v>
      </c>
      <c r="F995">
        <v>2</v>
      </c>
      <c r="G995" t="s">
        <v>71</v>
      </c>
      <c r="H995">
        <v>78</v>
      </c>
      <c r="I995" t="str">
        <f>IF($E995&gt;$H995,"Winner","Loser")</f>
        <v>Loser</v>
      </c>
      <c r="J995" t="str">
        <f>IF($E995&gt;$H995,$C995,$F995)</f>
        <v>%%=Tournament.VisitTeamSeed</v>
      </c>
      <c r="K995" t="str">
        <f si="0" t="shared"/>
        <v>Lower</v>
      </c>
    </row>
    <row r="996" spans="1:11" x14ac:dyDescent="0.25">
      <c r="A996">
        <v>1998</v>
      </c>
      <c r="B996" t="s">
        <v>79</v>
      </c>
      <c r="C996">
        <v>5</v>
      </c>
      <c r="D996" t="s">
        <v>124</v>
      </c>
      <c r="E996">
        <v>51</v>
      </c>
      <c r="F996">
        <v>4</v>
      </c>
      <c r="G996" t="s">
        <v>391</v>
      </c>
      <c r="H996">
        <v>63</v>
      </c>
      <c r="I996" t="str">
        <f>IF($E996&gt;$H996,"Winner","Loser")</f>
        <v>Loser</v>
      </c>
      <c r="J996" t="str">
        <f>IF($E996&gt;$H996,$C996,$F996)</f>
        <v>%%=Tournament.VisitTeamSeed</v>
      </c>
      <c r="K996" t="str">
        <f si="0" t="shared"/>
        <v>Lower</v>
      </c>
    </row>
    <row r="997" spans="1:11" x14ac:dyDescent="0.25">
      <c r="A997">
        <v>1998</v>
      </c>
      <c r="B997" t="s">
        <v>79</v>
      </c>
      <c r="C997">
        <v>11</v>
      </c>
      <c r="D997" t="s">
        <v>123</v>
      </c>
      <c r="E997">
        <v>81</v>
      </c>
      <c r="F997">
        <v>14</v>
      </c>
      <c r="G997" t="s">
        <v>120</v>
      </c>
      <c r="H997">
        <v>66</v>
      </c>
      <c r="I997" t="str">
        <f>IF($E997&gt;$H997,"Winner","Loser")</f>
        <v>Loser</v>
      </c>
      <c r="J997" t="str">
        <f>IF($E997&gt;$H997,$C997,$F997)</f>
        <v>%%=Tournament.VisitTeamSeed</v>
      </c>
      <c r="K997" t="str">
        <f si="0" t="shared"/>
        <v>Lower</v>
      </c>
    </row>
    <row r="998" spans="1:11" x14ac:dyDescent="0.25">
      <c r="A998">
        <v>1998</v>
      </c>
      <c r="B998" t="s">
        <v>79</v>
      </c>
      <c r="C998">
        <v>1</v>
      </c>
      <c r="D998" t="s">
        <v>14</v>
      </c>
      <c r="E998">
        <v>82</v>
      </c>
      <c r="F998">
        <v>9</v>
      </c>
      <c r="G998" t="s">
        <v>481</v>
      </c>
      <c r="H998">
        <v>49</v>
      </c>
      <c r="I998" t="str">
        <f>IF($E998&gt;$H998,"Winner","Loser")</f>
        <v>Loser</v>
      </c>
      <c r="J998" t="str">
        <f>IF($E998&gt;$H998,$C998,$F998)</f>
        <v>%%=Tournament.VisitTeamSeed</v>
      </c>
      <c r="K998" t="str">
        <f si="0" t="shared"/>
        <v>Lower</v>
      </c>
    </row>
    <row r="999" spans="1:11" x14ac:dyDescent="0.25">
      <c r="A999">
        <v>1998</v>
      </c>
      <c r="B999" t="s">
        <v>79</v>
      </c>
      <c r="C999">
        <v>5</v>
      </c>
      <c r="D999" t="s">
        <v>92</v>
      </c>
      <c r="E999">
        <v>61</v>
      </c>
      <c r="F999">
        <v>4</v>
      </c>
      <c r="G999" t="s">
        <v>89</v>
      </c>
      <c r="H999">
        <v>67</v>
      </c>
      <c r="I999" t="str">
        <f>IF($E999&gt;$H999,"Winner","Loser")</f>
        <v>Loser</v>
      </c>
      <c r="J999" t="str">
        <f>IF($E999&gt;$H999,$C999,$F999)</f>
        <v>%%=Tournament.VisitTeamSeed</v>
      </c>
      <c r="K999" t="str">
        <f si="0" t="shared"/>
        <v>Lower</v>
      </c>
    </row>
    <row r="1000" spans="1:11" x14ac:dyDescent="0.25">
      <c r="A1000">
        <v>1998</v>
      </c>
      <c r="B1000" t="s">
        <v>80</v>
      </c>
      <c r="C1000">
        <v>1</v>
      </c>
      <c r="D1000" t="s">
        <v>11</v>
      </c>
      <c r="E1000">
        <v>99</v>
      </c>
      <c r="F1000">
        <v>16</v>
      </c>
      <c r="G1000" t="s">
        <v>274</v>
      </c>
      <c r="H1000">
        <v>63</v>
      </c>
      <c r="I1000" t="str">
        <f>IF($E1000&gt;$H1000,"Winner","Loser")</f>
        <v>Loser</v>
      </c>
      <c r="J1000" t="str">
        <f>IF($E1000&gt;$H1000,$C1000,$F1000)</f>
        <v>%%=Tournament.VisitTeamSeed</v>
      </c>
      <c r="K1000" t="str">
        <f si="0" t="shared"/>
        <v>Lower</v>
      </c>
    </row>
    <row r="1001" spans="1:11" x14ac:dyDescent="0.25">
      <c r="A1001">
        <v>1998</v>
      </c>
      <c r="B1001" t="s">
        <v>80</v>
      </c>
      <c r="C1001">
        <v>7</v>
      </c>
      <c r="D1001" t="s">
        <v>423</v>
      </c>
      <c r="E1001">
        <v>64</v>
      </c>
      <c r="F1001">
        <v>10</v>
      </c>
      <c r="G1001" t="s">
        <v>210</v>
      </c>
      <c r="H1001">
        <v>66</v>
      </c>
      <c r="I1001" t="str">
        <f>IF($E1001&gt;$H1001,"Winner","Loser")</f>
        <v>Loser</v>
      </c>
      <c r="J1001" t="str">
        <f>IF($E1001&gt;$H1001,$C1001,$F1001)</f>
        <v>%%=Tournament.VisitTeamSeed</v>
      </c>
      <c r="K1001" t="str">
        <f si="0" t="shared"/>
        <v>Lower</v>
      </c>
    </row>
    <row r="1002" spans="1:11" x14ac:dyDescent="0.25">
      <c r="A1002">
        <v>1998</v>
      </c>
      <c r="B1002" t="s">
        <v>80</v>
      </c>
      <c r="C1002">
        <v>1</v>
      </c>
      <c r="D1002" t="s">
        <v>0</v>
      </c>
      <c r="E1002">
        <v>110</v>
      </c>
      <c r="F1002">
        <v>16</v>
      </c>
      <c r="G1002" t="s">
        <v>482</v>
      </c>
      <c r="H1002">
        <v>52</v>
      </c>
      <c r="I1002" t="str">
        <f>IF($E1002&gt;$H1002,"Winner","Loser")</f>
        <v>Loser</v>
      </c>
      <c r="J1002" t="str">
        <f>IF($E1002&gt;$H1002,$C1002,$F1002)</f>
        <v>%%=Tournament.VisitTeamSeed</v>
      </c>
      <c r="K1002" t="str">
        <f si="0" t="shared"/>
        <v>Lower</v>
      </c>
    </row>
    <row r="1003" spans="1:11" x14ac:dyDescent="0.25">
      <c r="A1003">
        <v>1998</v>
      </c>
      <c r="B1003" t="s">
        <v>80</v>
      </c>
      <c r="C1003">
        <v>8</v>
      </c>
      <c r="D1003" t="s">
        <v>131</v>
      </c>
      <c r="E1003">
        <v>97</v>
      </c>
      <c r="F1003">
        <v>9</v>
      </c>
      <c r="G1003" t="s">
        <v>178</v>
      </c>
      <c r="H1003">
        <v>74</v>
      </c>
      <c r="I1003" t="str">
        <f>IF($E1003&gt;$H1003,"Winner","Loser")</f>
        <v>Loser</v>
      </c>
      <c r="J1003" t="str">
        <f>IF($E1003&gt;$H1003,$C1003,$F1003)</f>
        <v>%%=Tournament.VisitTeamSeed</v>
      </c>
      <c r="K1003" t="str">
        <f si="0" t="shared"/>
        <v>Lower</v>
      </c>
    </row>
    <row r="1004" spans="1:11" x14ac:dyDescent="0.25">
      <c r="A1004">
        <v>1998</v>
      </c>
      <c r="B1004" t="s">
        <v>80</v>
      </c>
      <c r="C1004">
        <v>5</v>
      </c>
      <c r="D1004" t="s">
        <v>247</v>
      </c>
      <c r="E1004">
        <v>87</v>
      </c>
      <c r="F1004">
        <v>12</v>
      </c>
      <c r="G1004" t="s">
        <v>411</v>
      </c>
      <c r="H1004">
        <v>96</v>
      </c>
      <c r="I1004" t="str">
        <f>IF($E1004&gt;$H1004,"Winner","Loser")</f>
        <v>Loser</v>
      </c>
      <c r="J1004" t="str">
        <f>IF($E1004&gt;$H1004,$C1004,$F1004)</f>
        <v>%%=Tournament.VisitTeamSeed</v>
      </c>
      <c r="K1004" t="str">
        <f si="0" t="shared"/>
        <v>Lower</v>
      </c>
    </row>
    <row r="1005" spans="1:11" x14ac:dyDescent="0.25">
      <c r="A1005">
        <v>1998</v>
      </c>
      <c r="B1005" t="s">
        <v>80</v>
      </c>
      <c r="C1005">
        <v>4</v>
      </c>
      <c r="D1005" t="s">
        <v>118</v>
      </c>
      <c r="E1005">
        <v>69</v>
      </c>
      <c r="F1005">
        <v>13</v>
      </c>
      <c r="G1005" t="s">
        <v>183</v>
      </c>
      <c r="H1005">
        <v>70</v>
      </c>
      <c r="I1005" t="str">
        <f>IF($E1005&gt;$H1005,"Winner","Loser")</f>
        <v>Loser</v>
      </c>
      <c r="J1005" t="str">
        <f>IF($E1005&gt;$H1005,$C1005,$F1005)</f>
        <v>%%=Tournament.VisitTeamSeed</v>
      </c>
      <c r="K1005" t="str">
        <f si="0" t="shared"/>
        <v>Lower</v>
      </c>
    </row>
    <row r="1006" spans="1:11" x14ac:dyDescent="0.25">
      <c r="A1006">
        <v>1998</v>
      </c>
      <c r="B1006" t="s">
        <v>80</v>
      </c>
      <c r="C1006">
        <v>6</v>
      </c>
      <c r="D1006" t="s">
        <v>90</v>
      </c>
      <c r="E1006">
        <v>72</v>
      </c>
      <c r="F1006">
        <v>11</v>
      </c>
      <c r="G1006" t="s">
        <v>381</v>
      </c>
      <c r="H1006">
        <v>75</v>
      </c>
      <c r="I1006" t="str">
        <f>IF($E1006&gt;$H1006,"Winner","Loser")</f>
        <v>Loser</v>
      </c>
      <c r="J1006" t="str">
        <f>IF($E1006&gt;$H1006,$C1006,$F1006)</f>
        <v>%%=Tournament.VisitTeamSeed</v>
      </c>
      <c r="K1006" t="str">
        <f si="0" t="shared"/>
        <v>Lower</v>
      </c>
    </row>
    <row r="1007" spans="1:11" x14ac:dyDescent="0.25">
      <c r="A1007">
        <v>1998</v>
      </c>
      <c r="B1007" t="s">
        <v>80</v>
      </c>
      <c r="C1007">
        <v>3</v>
      </c>
      <c r="D1007" t="s">
        <v>67</v>
      </c>
      <c r="E1007">
        <v>67</v>
      </c>
      <c r="F1007">
        <v>14</v>
      </c>
      <c r="G1007" t="s">
        <v>222</v>
      </c>
      <c r="H1007">
        <v>57</v>
      </c>
      <c r="I1007" t="str">
        <f>IF($E1007&gt;$H1007,"Winner","Loser")</f>
        <v>Loser</v>
      </c>
      <c r="J1007" t="str">
        <f>IF($E1007&gt;$H1007,$C1007,$F1007)</f>
        <v>%%=Tournament.VisitTeamSeed</v>
      </c>
      <c r="K1007" t="str">
        <f si="0" t="shared"/>
        <v>Lower</v>
      </c>
    </row>
    <row r="1008" spans="1:11" x14ac:dyDescent="0.25">
      <c r="A1008">
        <v>1998</v>
      </c>
      <c r="B1008" t="s">
        <v>80</v>
      </c>
      <c r="C1008">
        <v>2</v>
      </c>
      <c r="D1008" t="s">
        <v>128</v>
      </c>
      <c r="E1008">
        <v>95</v>
      </c>
      <c r="F1008">
        <v>15</v>
      </c>
      <c r="G1008" t="s">
        <v>69</v>
      </c>
      <c r="H1008">
        <v>56</v>
      </c>
      <c r="I1008" t="str">
        <f>IF($E1008&gt;$H1008,"Winner","Loser")</f>
        <v>Loser</v>
      </c>
      <c r="J1008" t="str">
        <f>IF($E1008&gt;$H1008,$C1008,$F1008)</f>
        <v>%%=Tournament.VisitTeamSeed</v>
      </c>
      <c r="K1008" t="str">
        <f si="0" t="shared"/>
        <v>Lower</v>
      </c>
    </row>
    <row r="1009" spans="1:11" x14ac:dyDescent="0.25">
      <c r="A1009">
        <v>1998</v>
      </c>
      <c r="B1009" t="s">
        <v>80</v>
      </c>
      <c r="C1009">
        <v>8</v>
      </c>
      <c r="D1009" t="s">
        <v>398</v>
      </c>
      <c r="E1009">
        <v>74</v>
      </c>
      <c r="F1009">
        <v>9</v>
      </c>
      <c r="G1009" t="s">
        <v>375</v>
      </c>
      <c r="H1009">
        <v>59</v>
      </c>
      <c r="I1009" t="str">
        <f>IF($E1009&gt;$H1009,"Winner","Loser")</f>
        <v>Loser</v>
      </c>
      <c r="J1009" t="str">
        <f>IF($E1009&gt;$H1009,$C1009,$F1009)</f>
        <v>%%=Tournament.VisitTeamSeed</v>
      </c>
      <c r="K1009" t="str">
        <f si="0" t="shared"/>
        <v>Lower</v>
      </c>
    </row>
    <row r="1010" spans="1:11" x14ac:dyDescent="0.25">
      <c r="A1010">
        <v>1998</v>
      </c>
      <c r="B1010" t="s">
        <v>80</v>
      </c>
      <c r="C1010">
        <v>5</v>
      </c>
      <c r="D1010" t="s">
        <v>3</v>
      </c>
      <c r="E1010">
        <v>63</v>
      </c>
      <c r="F1010">
        <v>12</v>
      </c>
      <c r="G1010" t="s">
        <v>105</v>
      </c>
      <c r="H1010">
        <v>61</v>
      </c>
      <c r="I1010" t="str">
        <f>IF($E1010&gt;$H1010,"Winner","Loser")</f>
        <v>Loser</v>
      </c>
      <c r="J1010" t="str">
        <f>IF($E1010&gt;$H1010,$C1010,$F1010)</f>
        <v>%%=Tournament.VisitTeamSeed</v>
      </c>
      <c r="K1010" t="str">
        <f si="0" t="shared"/>
        <v>Lower</v>
      </c>
    </row>
    <row r="1011" spans="1:11" x14ac:dyDescent="0.25">
      <c r="A1011">
        <v>1998</v>
      </c>
      <c r="B1011" t="s">
        <v>80</v>
      </c>
      <c r="C1011">
        <v>4</v>
      </c>
      <c r="D1011" t="s">
        <v>9</v>
      </c>
      <c r="E1011">
        <v>79</v>
      </c>
      <c r="F1011">
        <v>13</v>
      </c>
      <c r="G1011" t="s">
        <v>121</v>
      </c>
      <c r="H1011">
        <v>62</v>
      </c>
      <c r="I1011" t="str">
        <f>IF($E1011&gt;$H1011,"Winner","Loser")</f>
        <v>Loser</v>
      </c>
      <c r="J1011" t="str">
        <f>IF($E1011&gt;$H1011,$C1011,$F1011)</f>
        <v>%%=Tournament.VisitTeamSeed</v>
      </c>
      <c r="K1011" t="str">
        <f si="0" t="shared"/>
        <v>Lower</v>
      </c>
    </row>
    <row r="1012" spans="1:11" x14ac:dyDescent="0.25">
      <c r="A1012">
        <v>1998</v>
      </c>
      <c r="B1012" t="s">
        <v>80</v>
      </c>
      <c r="C1012">
        <v>6</v>
      </c>
      <c r="D1012" t="s">
        <v>15</v>
      </c>
      <c r="E1012">
        <v>65</v>
      </c>
      <c r="F1012">
        <v>11</v>
      </c>
      <c r="G1012" t="s">
        <v>392</v>
      </c>
      <c r="H1012">
        <v>62</v>
      </c>
      <c r="I1012" t="str">
        <f>IF($E1012&gt;$H1012,"Winner","Loser")</f>
        <v>Loser</v>
      </c>
      <c r="J1012" t="str">
        <f>IF($E1012&gt;$H1012,$C1012,$F1012)</f>
        <v>%%=Tournament.VisitTeamSeed</v>
      </c>
      <c r="K1012" t="str">
        <f si="0" t="shared"/>
        <v>Lower</v>
      </c>
    </row>
    <row r="1013" spans="1:11" x14ac:dyDescent="0.25">
      <c r="A1013">
        <v>1998</v>
      </c>
      <c r="B1013" t="s">
        <v>80</v>
      </c>
      <c r="C1013">
        <v>3</v>
      </c>
      <c r="D1013" t="s">
        <v>10</v>
      </c>
      <c r="E1013">
        <v>80</v>
      </c>
      <c r="F1013">
        <v>14</v>
      </c>
      <c r="G1013" t="s">
        <v>141</v>
      </c>
      <c r="H1013">
        <v>61</v>
      </c>
      <c r="I1013" t="str">
        <f>IF($E1013&gt;$H1013,"Winner","Loser")</f>
        <v>Loser</v>
      </c>
      <c r="J1013" t="str">
        <f>IF($E1013&gt;$H1013,$C1013,$F1013)</f>
        <v>%%=Tournament.VisitTeamSeed</v>
      </c>
      <c r="K1013" t="str">
        <f si="0" t="shared"/>
        <v>Lower</v>
      </c>
    </row>
    <row r="1014" spans="1:11" x14ac:dyDescent="0.25">
      <c r="A1014">
        <v>1998</v>
      </c>
      <c r="B1014" t="s">
        <v>80</v>
      </c>
      <c r="C1014">
        <v>7</v>
      </c>
      <c r="D1014" t="s">
        <v>55</v>
      </c>
      <c r="E1014">
        <v>46</v>
      </c>
      <c r="F1014">
        <v>10</v>
      </c>
      <c r="G1014" t="s">
        <v>393</v>
      </c>
      <c r="H1014">
        <v>51</v>
      </c>
      <c r="I1014" t="str">
        <f>IF($E1014&gt;$H1014,"Winner","Loser")</f>
        <v>Loser</v>
      </c>
      <c r="J1014" t="str">
        <f>IF($E1014&gt;$H1014,$C1014,$F1014)</f>
        <v>%%=Tournament.VisitTeamSeed</v>
      </c>
      <c r="K1014" t="str">
        <f si="0" t="shared"/>
        <v>Lower</v>
      </c>
    </row>
    <row r="1015" spans="1:11" x14ac:dyDescent="0.25">
      <c r="A1015">
        <v>1998</v>
      </c>
      <c r="B1015" t="s">
        <v>80</v>
      </c>
      <c r="C1015">
        <v>2</v>
      </c>
      <c r="D1015" t="s">
        <v>53</v>
      </c>
      <c r="E1015">
        <v>82</v>
      </c>
      <c r="F1015">
        <v>15</v>
      </c>
      <c r="G1015" t="s">
        <v>465</v>
      </c>
      <c r="H1015">
        <v>67</v>
      </c>
      <c r="I1015" t="str">
        <f>IF($E1015&gt;$H1015,"Winner","Loser")</f>
        <v>Loser</v>
      </c>
      <c r="J1015" t="str">
        <f>IF($E1015&gt;$H1015,$C1015,$F1015)</f>
        <v>%%=Tournament.VisitTeamSeed</v>
      </c>
      <c r="K1015" t="str">
        <f si="0" t="shared"/>
        <v>Lower</v>
      </c>
    </row>
    <row r="1016" spans="1:11" x14ac:dyDescent="0.25">
      <c r="A1016">
        <v>1998</v>
      </c>
      <c r="B1016" t="s">
        <v>80</v>
      </c>
      <c r="C1016">
        <v>6</v>
      </c>
      <c r="D1016" t="s">
        <v>374</v>
      </c>
      <c r="E1016">
        <v>68</v>
      </c>
      <c r="F1016">
        <v>11</v>
      </c>
      <c r="G1016" t="s">
        <v>123</v>
      </c>
      <c r="H1016">
        <v>69</v>
      </c>
      <c r="I1016" t="str">
        <f>IF($E1016&gt;$H1016,"Winner","Loser")</f>
        <v>Loser</v>
      </c>
      <c r="J1016" t="str">
        <f>IF($E1016&gt;$H1016,$C1016,$F1016)</f>
        <v>%%=Tournament.VisitTeamSeed</v>
      </c>
      <c r="K1016" t="str">
        <f si="0" t="shared"/>
        <v>Lower</v>
      </c>
    </row>
    <row r="1017" spans="1:11" x14ac:dyDescent="0.25">
      <c r="A1017">
        <v>1998</v>
      </c>
      <c r="B1017" t="s">
        <v>80</v>
      </c>
      <c r="C1017">
        <v>2</v>
      </c>
      <c r="D1017" t="s">
        <v>5</v>
      </c>
      <c r="E1017">
        <v>65</v>
      </c>
      <c r="F1017">
        <v>15</v>
      </c>
      <c r="G1017" t="s">
        <v>271</v>
      </c>
      <c r="H1017">
        <v>62</v>
      </c>
      <c r="I1017" t="str">
        <f>IF($E1017&gt;$H1017,"Winner","Loser")</f>
        <v>Loser</v>
      </c>
      <c r="J1017" t="str">
        <f>IF($E1017&gt;$H1017,$C1017,$F1017)</f>
        <v>%%=Tournament.VisitTeamSeed</v>
      </c>
      <c r="K1017" t="str">
        <f si="0" t="shared"/>
        <v>Lower</v>
      </c>
    </row>
    <row r="1018" spans="1:11" x14ac:dyDescent="0.25">
      <c r="A1018">
        <v>1998</v>
      </c>
      <c r="B1018" t="s">
        <v>80</v>
      </c>
      <c r="C1018">
        <v>7</v>
      </c>
      <c r="D1018" t="s">
        <v>181</v>
      </c>
      <c r="E1018">
        <v>52</v>
      </c>
      <c r="F1018">
        <v>10</v>
      </c>
      <c r="G1018" t="s">
        <v>98</v>
      </c>
      <c r="H1018">
        <v>82</v>
      </c>
      <c r="I1018" t="str">
        <f>IF($E1018&gt;$H1018,"Winner","Loser")</f>
        <v>Loser</v>
      </c>
      <c r="J1018" t="str">
        <f>IF($E1018&gt;$H1018,$C1018,$F1018)</f>
        <v>%%=Tournament.VisitTeamSeed</v>
      </c>
      <c r="K1018" t="str">
        <f si="0" t="shared"/>
        <v>Lower</v>
      </c>
    </row>
    <row r="1019" spans="1:11" x14ac:dyDescent="0.25">
      <c r="A1019">
        <v>1998</v>
      </c>
      <c r="B1019" t="s">
        <v>80</v>
      </c>
      <c r="C1019">
        <v>3</v>
      </c>
      <c r="D1019" t="s">
        <v>88</v>
      </c>
      <c r="E1019">
        <v>85</v>
      </c>
      <c r="F1019">
        <v>14</v>
      </c>
      <c r="G1019" t="s">
        <v>109</v>
      </c>
      <c r="H1019">
        <v>68</v>
      </c>
      <c r="I1019" t="str">
        <f>IF($E1019&gt;$H1019,"Winner","Loser")</f>
        <v>Loser</v>
      </c>
      <c r="J1019" t="str">
        <f>IF($E1019&gt;$H1019,$C1019,$F1019)</f>
        <v>%%=Tournament.VisitTeamSeed</v>
      </c>
      <c r="K1019" t="str">
        <f si="0" t="shared"/>
        <v>Lower</v>
      </c>
    </row>
    <row r="1020" spans="1:11" x14ac:dyDescent="0.25">
      <c r="A1020">
        <v>1998</v>
      </c>
      <c r="B1020" t="s">
        <v>80</v>
      </c>
      <c r="C1020">
        <v>1</v>
      </c>
      <c r="D1020" t="s">
        <v>369</v>
      </c>
      <c r="E1020">
        <v>88</v>
      </c>
      <c r="F1020">
        <v>16</v>
      </c>
      <c r="G1020" t="s">
        <v>313</v>
      </c>
      <c r="H1020">
        <v>52</v>
      </c>
      <c r="I1020" t="str">
        <f>IF($E1020&gt;$H1020,"Winner","Loser")</f>
        <v>Loser</v>
      </c>
      <c r="J1020" t="str">
        <f>IF($E1020&gt;$H1020,$C1020,$F1020)</f>
        <v>%%=Tournament.VisitTeamSeed</v>
      </c>
      <c r="K1020" t="str">
        <f si="0" t="shared"/>
        <v>Lower</v>
      </c>
    </row>
    <row r="1021" spans="1:11" x14ac:dyDescent="0.25">
      <c r="A1021">
        <v>1998</v>
      </c>
      <c r="B1021" t="s">
        <v>80</v>
      </c>
      <c r="C1021">
        <v>8</v>
      </c>
      <c r="D1021" t="s">
        <v>195</v>
      </c>
      <c r="E1021">
        <v>77</v>
      </c>
      <c r="F1021">
        <v>9</v>
      </c>
      <c r="G1021" t="s">
        <v>463</v>
      </c>
      <c r="H1021">
        <v>62</v>
      </c>
      <c r="I1021" t="str">
        <f>IF($E1021&gt;$H1021,"Winner","Loser")</f>
        <v>Loser</v>
      </c>
      <c r="J1021" t="str">
        <f>IF($E1021&gt;$H1021,$C1021,$F1021)</f>
        <v>%%=Tournament.VisitTeamSeed</v>
      </c>
      <c r="K1021" t="str">
        <f si="0" t="shared"/>
        <v>Lower</v>
      </c>
    </row>
    <row r="1022" spans="1:11" x14ac:dyDescent="0.25">
      <c r="A1022">
        <v>1998</v>
      </c>
      <c r="B1022" t="s">
        <v>80</v>
      </c>
      <c r="C1022">
        <v>5</v>
      </c>
      <c r="D1022" t="s">
        <v>124</v>
      </c>
      <c r="E1022">
        <v>69</v>
      </c>
      <c r="F1022">
        <v>12</v>
      </c>
      <c r="G1022" t="s">
        <v>117</v>
      </c>
      <c r="H1022">
        <v>57</v>
      </c>
      <c r="I1022" t="str">
        <f>IF($E1022&gt;$H1022,"Winner","Loser")</f>
        <v>Loser</v>
      </c>
      <c r="J1022" t="str">
        <f>IF($E1022&gt;$H1022,$C1022,$F1022)</f>
        <v>%%=Tournament.VisitTeamSeed</v>
      </c>
      <c r="K1022" t="str">
        <f si="0" t="shared"/>
        <v>Lower</v>
      </c>
    </row>
    <row r="1023" spans="1:11" x14ac:dyDescent="0.25">
      <c r="A1023">
        <v>1998</v>
      </c>
      <c r="B1023" t="s">
        <v>80</v>
      </c>
      <c r="C1023">
        <v>3</v>
      </c>
      <c r="D1023" t="s">
        <v>144</v>
      </c>
      <c r="E1023">
        <v>61</v>
      </c>
      <c r="F1023">
        <v>14</v>
      </c>
      <c r="G1023" t="s">
        <v>120</v>
      </c>
      <c r="H1023">
        <v>62</v>
      </c>
      <c r="I1023" t="str">
        <f>IF($E1023&gt;$H1023,"Winner","Loser")</f>
        <v>Loser</v>
      </c>
      <c r="J1023" t="str">
        <f>IF($E1023&gt;$H1023,$C1023,$F1023)</f>
        <v>%%=Tournament.VisitTeamSeed</v>
      </c>
      <c r="K1023" t="str">
        <f si="0" t="shared"/>
        <v>Lower</v>
      </c>
    </row>
    <row r="1024" spans="1:11" x14ac:dyDescent="0.25">
      <c r="A1024">
        <v>1998</v>
      </c>
      <c r="B1024" t="s">
        <v>80</v>
      </c>
      <c r="C1024">
        <v>7</v>
      </c>
      <c r="D1024" t="s">
        <v>103</v>
      </c>
      <c r="E1024">
        <v>94</v>
      </c>
      <c r="F1024">
        <v>10</v>
      </c>
      <c r="G1024" t="s">
        <v>18</v>
      </c>
      <c r="H1024">
        <v>87</v>
      </c>
      <c r="I1024" t="str">
        <f>IF($E1024&gt;$H1024,"Winner","Loser")</f>
        <v>Loser</v>
      </c>
      <c r="J1024" t="str">
        <f>IF($E1024&gt;$H1024,$C1024,$F1024)</f>
        <v>%%=Tournament.VisitTeamSeed</v>
      </c>
      <c r="K1024" t="str">
        <f si="0" t="shared"/>
        <v>Lower</v>
      </c>
    </row>
    <row r="1025" spans="1:11" x14ac:dyDescent="0.25">
      <c r="A1025">
        <v>1998</v>
      </c>
      <c r="B1025" t="s">
        <v>80</v>
      </c>
      <c r="C1025">
        <v>2</v>
      </c>
      <c r="D1025" t="s">
        <v>71</v>
      </c>
      <c r="E1025">
        <v>93</v>
      </c>
      <c r="F1025">
        <v>15</v>
      </c>
      <c r="G1025" t="s">
        <v>297</v>
      </c>
      <c r="H1025">
        <v>85</v>
      </c>
      <c r="I1025" t="str">
        <f>IF($E1025&gt;$H1025,"Winner","Loser")</f>
        <v>Loser</v>
      </c>
      <c r="J1025" t="str">
        <f>IF($E1025&gt;$H1025,$C1025,$F1025)</f>
        <v>%%=Tournament.VisitTeamSeed</v>
      </c>
      <c r="K1025" t="str">
        <f si="0" t="shared"/>
        <v>Lower</v>
      </c>
    </row>
    <row r="1026" spans="1:11" x14ac:dyDescent="0.25">
      <c r="A1026">
        <v>1998</v>
      </c>
      <c r="B1026" t="s">
        <v>80</v>
      </c>
      <c r="C1026">
        <v>1</v>
      </c>
      <c r="D1026" t="s">
        <v>14</v>
      </c>
      <c r="E1026">
        <v>99</v>
      </c>
      <c r="F1026">
        <v>16</v>
      </c>
      <c r="G1026" t="s">
        <v>483</v>
      </c>
      <c r="H1026">
        <v>60</v>
      </c>
      <c r="I1026" t="str">
        <f>IF($E1026&gt;$H1026,"Winner","Loser")</f>
        <v>Loser</v>
      </c>
      <c r="J1026" t="str">
        <f>IF($E1026&gt;$H1026,$C1026,$F1026)</f>
        <v>%%=Tournament.VisitTeamSeed</v>
      </c>
      <c r="K1026" t="str">
        <f si="0" t="shared"/>
        <v>Lower</v>
      </c>
    </row>
    <row r="1027" spans="1:11" x14ac:dyDescent="0.25">
      <c r="A1027">
        <v>1998</v>
      </c>
      <c r="B1027" t="s">
        <v>80</v>
      </c>
      <c r="C1027">
        <v>8</v>
      </c>
      <c r="D1027" t="s">
        <v>368</v>
      </c>
      <c r="E1027">
        <v>81</v>
      </c>
      <c r="F1027">
        <v>9</v>
      </c>
      <c r="G1027" t="s">
        <v>481</v>
      </c>
      <c r="H1027">
        <v>82</v>
      </c>
      <c r="I1027" t="str">
        <f>IF($E1027&gt;$H1027,"Winner","Loser")</f>
        <v>Loser</v>
      </c>
      <c r="J1027" t="str">
        <f>IF($E1027&gt;$H1027,$C1027,$F1027)</f>
        <v>%%=Tournament.VisitTeamSeed</v>
      </c>
      <c r="K1027" t="str">
        <f si="0" t="shared"/>
        <v>Lower</v>
      </c>
    </row>
    <row r="1028" spans="1:11" x14ac:dyDescent="0.25">
      <c r="A1028">
        <v>1998</v>
      </c>
      <c r="B1028" t="s">
        <v>80</v>
      </c>
      <c r="C1028">
        <v>5</v>
      </c>
      <c r="D1028" t="s">
        <v>92</v>
      </c>
      <c r="E1028">
        <v>64</v>
      </c>
      <c r="F1028">
        <v>12</v>
      </c>
      <c r="G1028" t="s">
        <v>279</v>
      </c>
      <c r="H1028">
        <v>51</v>
      </c>
      <c r="I1028" t="str">
        <f>IF($E1028&gt;$H1028,"Winner","Loser")</f>
        <v>Loser</v>
      </c>
      <c r="J1028" t="str">
        <f>IF($E1028&gt;$H1028,$C1028,$F1028)</f>
        <v>%%=Tournament.VisitTeamSeed</v>
      </c>
      <c r="K1028" t="str">
        <f si="0" t="shared"/>
        <v>Lower</v>
      </c>
    </row>
    <row r="1029" spans="1:11" x14ac:dyDescent="0.25">
      <c r="A1029">
        <v>1998</v>
      </c>
      <c r="B1029" t="s">
        <v>80</v>
      </c>
      <c r="C1029">
        <v>4</v>
      </c>
      <c r="D1029" t="s">
        <v>391</v>
      </c>
      <c r="E1029">
        <v>83</v>
      </c>
      <c r="F1029">
        <v>13</v>
      </c>
      <c r="G1029" t="s">
        <v>145</v>
      </c>
      <c r="H1029">
        <v>71</v>
      </c>
      <c r="I1029" t="str">
        <f>IF($E1029&gt;$H1029,"Winner","Loser")</f>
        <v>Loser</v>
      </c>
      <c r="J1029" t="str">
        <f>IF($E1029&gt;$H1029,$C1029,$F1029)</f>
        <v>%%=Tournament.VisitTeamSeed</v>
      </c>
      <c r="K1029" t="str">
        <f si="0" t="shared"/>
        <v>Lower</v>
      </c>
    </row>
    <row r="1030" spans="1:11" x14ac:dyDescent="0.25">
      <c r="A1030">
        <v>1998</v>
      </c>
      <c r="B1030" t="s">
        <v>80</v>
      </c>
      <c r="C1030">
        <v>4</v>
      </c>
      <c r="D1030" t="s">
        <v>89</v>
      </c>
      <c r="E1030">
        <v>82</v>
      </c>
      <c r="F1030">
        <v>13</v>
      </c>
      <c r="G1030" t="s">
        <v>424</v>
      </c>
      <c r="H1030">
        <v>68</v>
      </c>
      <c r="I1030" t="str">
        <f>IF($E1030&gt;$H1030,"Winner","Loser")</f>
        <v>Loser</v>
      </c>
      <c r="J1030" t="str">
        <f>IF($E1030&gt;$H1030,$C1030,$F1030)</f>
        <v>%%=Tournament.VisitTeamSeed</v>
      </c>
      <c r="K1030" t="str">
        <f si="0" t="shared"/>
        <v>Lower</v>
      </c>
    </row>
    <row r="1031" spans="1:11" x14ac:dyDescent="0.25">
      <c r="A1031">
        <v>1998</v>
      </c>
      <c r="B1031" t="s">
        <v>80</v>
      </c>
      <c r="C1031">
        <v>6</v>
      </c>
      <c r="D1031" t="s">
        <v>94</v>
      </c>
      <c r="E1031">
        <v>74</v>
      </c>
      <c r="F1031">
        <v>11</v>
      </c>
      <c r="G1031" t="s">
        <v>63</v>
      </c>
      <c r="H1031">
        <v>65</v>
      </c>
      <c r="I1031" t="str">
        <f>IF($E1031&gt;$H1031,"Winner","Loser")</f>
        <v>Loser</v>
      </c>
      <c r="J1031" t="str">
        <f>IF($E1031&gt;$H1031,$C1031,$F1031)</f>
        <v>%%=Tournament.VisitTeamSeed</v>
      </c>
      <c r="K1031" t="str">
        <f si="0" t="shared"/>
        <v>Lower</v>
      </c>
    </row>
    <row r="1032" spans="1:11" x14ac:dyDescent="0.25">
      <c r="A1032">
        <v>1997</v>
      </c>
      <c r="B1032" t="s">
        <v>74</v>
      </c>
      <c r="C1032">
        <v>1</v>
      </c>
      <c r="D1032" t="s">
        <v>53</v>
      </c>
      <c r="E1032">
        <v>79</v>
      </c>
      <c r="F1032">
        <v>4</v>
      </c>
      <c r="G1032" t="s">
        <v>14</v>
      </c>
      <c r="H1032">
        <v>84</v>
      </c>
      <c r="I1032" t="str">
        <f>IF($E1032&gt;$H1032,"Winner","Loser")</f>
        <v>Loser</v>
      </c>
      <c r="J1032" t="str">
        <f>IF($E1032&gt;$H1032,$C1032,$F1032)</f>
        <v>%%=Tournament.VisitTeamSeed</v>
      </c>
      <c r="K1032" t="str">
        <f si="0" t="shared"/>
        <v>Lower</v>
      </c>
    </row>
    <row r="1033" spans="1:11" x14ac:dyDescent="0.25">
      <c r="A1033">
        <v>1997</v>
      </c>
      <c r="B1033" t="s">
        <v>76</v>
      </c>
      <c r="C1033">
        <v>1</v>
      </c>
      <c r="D1033" t="s">
        <v>53</v>
      </c>
      <c r="E1033">
        <v>78</v>
      </c>
      <c r="F1033">
        <v>1</v>
      </c>
      <c r="G1033" t="s">
        <v>93</v>
      </c>
      <c r="H1033">
        <v>69</v>
      </c>
      <c r="I1033" t="str">
        <f>IF($E1033&gt;$H1033,"Winner","Loser")</f>
        <v>Loser</v>
      </c>
      <c r="J1033" t="str">
        <f>IF($E1033&gt;$H1033,$C1033,$F1033)</f>
        <v>%%=Tournament.VisitTeamSeed</v>
      </c>
      <c r="K1033" t="str">
        <f si="0" t="shared"/>
        <v>Lower</v>
      </c>
    </row>
    <row r="1034" spans="1:11" x14ac:dyDescent="0.25">
      <c r="A1034">
        <v>1997</v>
      </c>
      <c r="B1034" t="s">
        <v>76</v>
      </c>
      <c r="C1034">
        <v>1</v>
      </c>
      <c r="D1034" t="s">
        <v>369</v>
      </c>
      <c r="E1034">
        <v>58</v>
      </c>
      <c r="F1034">
        <v>4</v>
      </c>
      <c r="G1034" t="s">
        <v>14</v>
      </c>
      <c r="H1034">
        <v>66</v>
      </c>
      <c r="I1034" t="str">
        <f>IF($E1034&gt;$H1034,"Winner","Loser")</f>
        <v>Loser</v>
      </c>
      <c r="J1034" t="str">
        <f>IF($E1034&gt;$H1034,$C1034,$F1034)</f>
        <v>%%=Tournament.VisitTeamSeed</v>
      </c>
      <c r="K1034" t="str">
        <f si="0" t="shared"/>
        <v>Lower</v>
      </c>
    </row>
    <row r="1035" spans="1:11" x14ac:dyDescent="0.25">
      <c r="A1035">
        <v>1997</v>
      </c>
      <c r="B1035" t="s">
        <v>77</v>
      </c>
      <c r="C1035">
        <v>4</v>
      </c>
      <c r="D1035" t="s">
        <v>14</v>
      </c>
      <c r="E1035">
        <v>96</v>
      </c>
      <c r="F1035">
        <v>10</v>
      </c>
      <c r="G1035" t="s">
        <v>70</v>
      </c>
      <c r="H1035">
        <v>92</v>
      </c>
      <c r="I1035" t="str">
        <f>IF($E1035&gt;$H1035,"Winner","Loser")</f>
        <v>Loser</v>
      </c>
      <c r="J1035" t="str">
        <f>IF($E1035&gt;$H1035,$C1035,$F1035)</f>
        <v>%%=Tournament.VisitTeamSeed</v>
      </c>
      <c r="K1035" t="str">
        <f si="0" t="shared"/>
        <v>Lower</v>
      </c>
    </row>
    <row r="1036" spans="1:11" x14ac:dyDescent="0.25">
      <c r="A1036">
        <v>1997</v>
      </c>
      <c r="B1036" t="s">
        <v>77</v>
      </c>
      <c r="C1036">
        <v>1</v>
      </c>
      <c r="D1036" t="s">
        <v>369</v>
      </c>
      <c r="E1036">
        <v>97</v>
      </c>
      <c r="F1036">
        <v>6</v>
      </c>
      <c r="G1036" t="s">
        <v>1</v>
      </c>
      <c r="H1036">
        <v>74</v>
      </c>
      <c r="I1036" t="str">
        <f>IF($E1036&gt;$H1036,"Winner","Loser")</f>
        <v>Loser</v>
      </c>
      <c r="J1036" t="str">
        <f>IF($E1036&gt;$H1036,$C1036,$F1036)</f>
        <v>%%=Tournament.VisitTeamSeed</v>
      </c>
      <c r="K1036" t="str">
        <f si="0" t="shared"/>
        <v>Lower</v>
      </c>
    </row>
    <row r="1037" spans="1:11" x14ac:dyDescent="0.25">
      <c r="A1037">
        <v>1997</v>
      </c>
      <c r="B1037" t="s">
        <v>77</v>
      </c>
      <c r="C1037">
        <v>1</v>
      </c>
      <c r="D1037" t="s">
        <v>53</v>
      </c>
      <c r="E1037">
        <v>72</v>
      </c>
      <c r="F1037">
        <v>2</v>
      </c>
      <c r="G1037" t="s">
        <v>88</v>
      </c>
      <c r="H1037">
        <v>59</v>
      </c>
      <c r="I1037" t="str">
        <f>IF($E1037&gt;$H1037,"Winner","Loser")</f>
        <v>Loser</v>
      </c>
      <c r="J1037" t="str">
        <f>IF($E1037&gt;$H1037,$C1037,$F1037)</f>
        <v>%%=Tournament.VisitTeamSeed</v>
      </c>
      <c r="K1037" t="str">
        <f si="0" t="shared"/>
        <v>Lower</v>
      </c>
    </row>
    <row r="1038" spans="1:11" x14ac:dyDescent="0.25">
      <c r="A1038">
        <v>1997</v>
      </c>
      <c r="B1038" t="s">
        <v>77</v>
      </c>
      <c r="C1038">
        <v>1</v>
      </c>
      <c r="D1038" t="s">
        <v>93</v>
      </c>
      <c r="E1038">
        <v>80</v>
      </c>
      <c r="F1038">
        <v>2</v>
      </c>
      <c r="G1038" t="s">
        <v>15</v>
      </c>
      <c r="H1038">
        <v>72</v>
      </c>
      <c r="I1038" t="str">
        <f>IF($E1038&gt;$H1038,"Winner","Loser")</f>
        <v>Loser</v>
      </c>
      <c r="J1038" t="str">
        <f>IF($E1038&gt;$H1038,$C1038,$F1038)</f>
        <v>%%=Tournament.VisitTeamSeed</v>
      </c>
      <c r="K1038" t="str">
        <f si="0" t="shared"/>
        <v>Lower</v>
      </c>
    </row>
    <row r="1039" spans="1:11" x14ac:dyDescent="0.25">
      <c r="A1039">
        <v>1997</v>
      </c>
      <c r="B1039" t="s">
        <v>78</v>
      </c>
      <c r="C1039">
        <v>14</v>
      </c>
      <c r="D1039" t="s">
        <v>287</v>
      </c>
      <c r="E1039">
        <v>65</v>
      </c>
      <c r="F1039">
        <v>10</v>
      </c>
      <c r="G1039" t="s">
        <v>70</v>
      </c>
      <c r="H1039">
        <v>71</v>
      </c>
      <c r="I1039" t="str">
        <f>IF($E1039&gt;$H1039,"Winner","Loser")</f>
        <v>Loser</v>
      </c>
      <c r="J1039" t="str">
        <f>IF($E1039&gt;$H1039,$C1039,$F1039)</f>
        <v>%%=Tournament.VisitTeamSeed</v>
      </c>
      <c r="K1039" t="str">
        <f si="0" t="shared"/>
        <v>Lower</v>
      </c>
    </row>
    <row r="1040" spans="1:11" x14ac:dyDescent="0.25">
      <c r="A1040">
        <v>1997</v>
      </c>
      <c r="B1040" t="s">
        <v>78</v>
      </c>
      <c r="C1040">
        <v>1</v>
      </c>
      <c r="D1040" t="s">
        <v>369</v>
      </c>
      <c r="E1040">
        <v>63</v>
      </c>
      <c r="F1040">
        <v>5</v>
      </c>
      <c r="G1040" t="s">
        <v>102</v>
      </c>
      <c r="H1040">
        <v>57</v>
      </c>
      <c r="I1040" t="str">
        <f>IF($E1040&gt;$H1040,"Winner","Loser")</f>
        <v>Loser</v>
      </c>
      <c r="J1040" t="str">
        <f>IF($E1040&gt;$H1040,$C1040,$F1040)</f>
        <v>%%=Tournament.VisitTeamSeed</v>
      </c>
      <c r="K1040" t="str">
        <f si="0" t="shared"/>
        <v>Lower</v>
      </c>
    </row>
    <row r="1041" spans="1:11" x14ac:dyDescent="0.25">
      <c r="A1041">
        <v>1997</v>
      </c>
      <c r="B1041" t="s">
        <v>78</v>
      </c>
      <c r="C1041">
        <v>6</v>
      </c>
      <c r="D1041" t="s">
        <v>1</v>
      </c>
      <c r="E1041">
        <v>78</v>
      </c>
      <c r="F1041">
        <v>10</v>
      </c>
      <c r="G1041" t="s">
        <v>57</v>
      </c>
      <c r="H1041">
        <v>63</v>
      </c>
      <c r="I1041" t="str">
        <f>IF($E1041&gt;$H1041,"Winner","Loser")</f>
        <v>Loser</v>
      </c>
      <c r="J1041" t="str">
        <f>IF($E1041&gt;$H1041,$C1041,$F1041)</f>
        <v>%%=Tournament.VisitTeamSeed</v>
      </c>
      <c r="K1041" t="str">
        <f si="0" t="shared"/>
        <v>Lower</v>
      </c>
    </row>
    <row r="1042" spans="1:11" x14ac:dyDescent="0.25">
      <c r="A1042">
        <v>1997</v>
      </c>
      <c r="B1042" t="s">
        <v>78</v>
      </c>
      <c r="C1042">
        <v>1</v>
      </c>
      <c r="D1042" t="s">
        <v>0</v>
      </c>
      <c r="E1042">
        <v>82</v>
      </c>
      <c r="F1042">
        <v>4</v>
      </c>
      <c r="G1042" t="s">
        <v>14</v>
      </c>
      <c r="H1042">
        <v>85</v>
      </c>
      <c r="I1042" t="str">
        <f>IF($E1042&gt;$H1042,"Winner","Loser")</f>
        <v>Loser</v>
      </c>
      <c r="J1042" t="str">
        <f>IF($E1042&gt;$H1042,$C1042,$F1042)</f>
        <v>%%=Tournament.VisitTeamSeed</v>
      </c>
      <c r="K1042" t="str">
        <f si="0" t="shared"/>
        <v>Lower</v>
      </c>
    </row>
    <row r="1043" spans="1:11" x14ac:dyDescent="0.25">
      <c r="A1043">
        <v>1997</v>
      </c>
      <c r="B1043" t="s">
        <v>78</v>
      </c>
      <c r="C1043">
        <v>1</v>
      </c>
      <c r="D1043" t="s">
        <v>93</v>
      </c>
      <c r="E1043">
        <v>90</v>
      </c>
      <c r="F1043">
        <v>4</v>
      </c>
      <c r="G1043" t="s">
        <v>90</v>
      </c>
      <c r="H1043">
        <v>84</v>
      </c>
      <c r="I1043" t="str">
        <f>IF($E1043&gt;$H1043,"Winner","Loser")</f>
        <v>Loser</v>
      </c>
      <c r="J1043" t="str">
        <f>IF($E1043&gt;$H1043,$C1043,$F1043)</f>
        <v>%%=Tournament.VisitTeamSeed</v>
      </c>
      <c r="K1043" t="str">
        <f si="0" t="shared"/>
        <v>Lower</v>
      </c>
    </row>
    <row r="1044" spans="1:11" x14ac:dyDescent="0.25">
      <c r="A1044">
        <v>1997</v>
      </c>
      <c r="B1044" t="s">
        <v>78</v>
      </c>
      <c r="C1044">
        <v>1</v>
      </c>
      <c r="D1044" t="s">
        <v>53</v>
      </c>
      <c r="E1044">
        <v>83</v>
      </c>
      <c r="F1044">
        <v>4</v>
      </c>
      <c r="G1044" t="s">
        <v>445</v>
      </c>
      <c r="H1044">
        <v>68</v>
      </c>
      <c r="I1044" t="str">
        <f>IF($E1044&gt;$H1044,"Winner","Loser")</f>
        <v>Loser</v>
      </c>
      <c r="J1044" t="str">
        <f>IF($E1044&gt;$H1044,$C1044,$F1044)</f>
        <v>%%=Tournament.VisitTeamSeed</v>
      </c>
      <c r="K1044" t="str">
        <f si="0" t="shared"/>
        <v>Lower</v>
      </c>
    </row>
    <row r="1045" spans="1:11" x14ac:dyDescent="0.25">
      <c r="A1045">
        <v>1997</v>
      </c>
      <c r="B1045" t="s">
        <v>78</v>
      </c>
      <c r="C1045">
        <v>6</v>
      </c>
      <c r="D1045" t="s">
        <v>397</v>
      </c>
      <c r="E1045">
        <v>73</v>
      </c>
      <c r="F1045">
        <v>2</v>
      </c>
      <c r="G1045" t="s">
        <v>15</v>
      </c>
      <c r="H1045">
        <v>74</v>
      </c>
      <c r="I1045" t="str">
        <f>IF($E1045&gt;$H1045,"Winner","Loser")</f>
        <v>Loser</v>
      </c>
      <c r="J1045" t="str">
        <f>IF($E1045&gt;$H1045,$C1045,$F1045)</f>
        <v>%%=Tournament.VisitTeamSeed</v>
      </c>
      <c r="K1045" t="str">
        <f si="0" t="shared"/>
        <v>Lower</v>
      </c>
    </row>
    <row r="1046" spans="1:11" x14ac:dyDescent="0.25">
      <c r="A1046">
        <v>1997</v>
      </c>
      <c r="B1046" t="s">
        <v>78</v>
      </c>
      <c r="C1046">
        <v>6</v>
      </c>
      <c r="D1046" t="s">
        <v>67</v>
      </c>
      <c r="E1046">
        <v>77</v>
      </c>
      <c r="F1046">
        <v>2</v>
      </c>
      <c r="G1046" t="s">
        <v>88</v>
      </c>
      <c r="H1046">
        <v>82</v>
      </c>
      <c r="I1046" t="str">
        <f>IF($E1046&gt;$H1046,"Winner","Loser")</f>
        <v>Loser</v>
      </c>
      <c r="J1046" t="str">
        <f>IF($E1046&gt;$H1046,$C1046,$F1046)</f>
        <v>%%=Tournament.VisitTeamSeed</v>
      </c>
      <c r="K1046" t="str">
        <f si="0" t="shared"/>
        <v>Lower</v>
      </c>
    </row>
    <row r="1047" spans="1:11" x14ac:dyDescent="0.25">
      <c r="A1047">
        <v>1997</v>
      </c>
      <c r="B1047" t="s">
        <v>79</v>
      </c>
      <c r="C1047">
        <v>10</v>
      </c>
      <c r="D1047" t="s">
        <v>70</v>
      </c>
      <c r="E1047">
        <v>98</v>
      </c>
      <c r="F1047">
        <v>2</v>
      </c>
      <c r="G1047" t="s">
        <v>11</v>
      </c>
      <c r="H1047">
        <v>87</v>
      </c>
      <c r="I1047" t="str">
        <f>IF($E1047&gt;$H1047,"Winner","Loser")</f>
        <v>Loser</v>
      </c>
      <c r="J1047" t="str">
        <f>IF($E1047&gt;$H1047,$C1047,$F1047)</f>
        <v>%%=Tournament.VisitTeamSeed</v>
      </c>
      <c r="K1047" t="str">
        <f si="0" t="shared"/>
        <v>Lower</v>
      </c>
    </row>
    <row r="1048" spans="1:11" x14ac:dyDescent="0.25">
      <c r="A1048">
        <v>1997</v>
      </c>
      <c r="B1048" t="s">
        <v>79</v>
      </c>
      <c r="C1048">
        <v>6</v>
      </c>
      <c r="D1048" t="s">
        <v>67</v>
      </c>
      <c r="E1048">
        <v>72</v>
      </c>
      <c r="F1048">
        <v>3</v>
      </c>
      <c r="G1048" t="s">
        <v>139</v>
      </c>
      <c r="H1048">
        <v>66</v>
      </c>
      <c r="I1048" t="str">
        <f>IF($E1048&gt;$H1048,"Winner","Loser")</f>
        <v>Loser</v>
      </c>
      <c r="J1048" t="str">
        <f>IF($E1048&gt;$H1048,$C1048,$F1048)</f>
        <v>%%=Tournament.VisitTeamSeed</v>
      </c>
      <c r="K1048" t="str">
        <f si="0" t="shared"/>
        <v>Lower</v>
      </c>
    </row>
    <row r="1049" spans="1:11" x14ac:dyDescent="0.25">
      <c r="A1049">
        <v>1997</v>
      </c>
      <c r="B1049" t="s">
        <v>79</v>
      </c>
      <c r="C1049">
        <v>7</v>
      </c>
      <c r="D1049" t="s">
        <v>195</v>
      </c>
      <c r="E1049">
        <v>58</v>
      </c>
      <c r="F1049">
        <v>2</v>
      </c>
      <c r="G1049" t="s">
        <v>88</v>
      </c>
      <c r="H1049">
        <v>77</v>
      </c>
      <c r="I1049" t="str">
        <f>IF($E1049&gt;$H1049,"Winner","Loser")</f>
        <v>Loser</v>
      </c>
      <c r="J1049" t="str">
        <f>IF($E1049&gt;$H1049,$C1049,$F1049)</f>
        <v>%%=Tournament.VisitTeamSeed</v>
      </c>
      <c r="K1049" t="str">
        <f si="0" t="shared"/>
        <v>Lower</v>
      </c>
    </row>
    <row r="1050" spans="1:11" x14ac:dyDescent="0.25">
      <c r="A1050">
        <v>1997</v>
      </c>
      <c r="B1050" t="s">
        <v>79</v>
      </c>
      <c r="C1050">
        <v>1</v>
      </c>
      <c r="D1050" t="s">
        <v>93</v>
      </c>
      <c r="E1050">
        <v>76</v>
      </c>
      <c r="F1050">
        <v>9</v>
      </c>
      <c r="G1050" t="s">
        <v>181</v>
      </c>
      <c r="H1050">
        <v>57</v>
      </c>
      <c r="I1050" t="str">
        <f>IF($E1050&gt;$H1050,"Winner","Loser")</f>
        <v>Loser</v>
      </c>
      <c r="J1050" t="str">
        <f>IF($E1050&gt;$H1050,$C1050,$F1050)</f>
        <v>%%=Tournament.VisitTeamSeed</v>
      </c>
      <c r="K1050" t="str">
        <f si="0" t="shared"/>
        <v>Lower</v>
      </c>
    </row>
    <row r="1051" spans="1:11" x14ac:dyDescent="0.25">
      <c r="A1051">
        <v>1997</v>
      </c>
      <c r="B1051" t="s">
        <v>79</v>
      </c>
      <c r="C1051">
        <v>5</v>
      </c>
      <c r="D1051" t="s">
        <v>65</v>
      </c>
      <c r="E1051">
        <v>59</v>
      </c>
      <c r="F1051">
        <v>4</v>
      </c>
      <c r="G1051" t="s">
        <v>90</v>
      </c>
      <c r="H1051">
        <v>65</v>
      </c>
      <c r="I1051" t="str">
        <f>IF($E1051&gt;$H1051,"Winner","Loser")</f>
        <v>Loser</v>
      </c>
      <c r="J1051" t="str">
        <f>IF($E1051&gt;$H1051,$C1051,$F1051)</f>
        <v>%%=Tournament.VisitTeamSeed</v>
      </c>
      <c r="K1051" t="str">
        <f si="0" t="shared"/>
        <v>Lower</v>
      </c>
    </row>
    <row r="1052" spans="1:11" x14ac:dyDescent="0.25">
      <c r="A1052">
        <v>1997</v>
      </c>
      <c r="B1052" t="s">
        <v>79</v>
      </c>
      <c r="C1052">
        <v>6</v>
      </c>
      <c r="D1052" t="s">
        <v>1</v>
      </c>
      <c r="E1052">
        <v>64</v>
      </c>
      <c r="F1052">
        <v>3</v>
      </c>
      <c r="G1052" t="s">
        <v>9</v>
      </c>
      <c r="H1052">
        <v>63</v>
      </c>
      <c r="I1052" t="str">
        <f>IF($E1052&gt;$H1052,"Winner","Loser")</f>
        <v>Loser</v>
      </c>
      <c r="J1052" t="str">
        <f>IF($E1052&gt;$H1052,$C1052,$F1052)</f>
        <v>%%=Tournament.VisitTeamSeed</v>
      </c>
      <c r="K1052" t="str">
        <f si="0" t="shared"/>
        <v>Lower</v>
      </c>
    </row>
    <row r="1053" spans="1:11" x14ac:dyDescent="0.25">
      <c r="A1053">
        <v>1997</v>
      </c>
      <c r="B1053" t="s">
        <v>79</v>
      </c>
      <c r="C1053">
        <v>10</v>
      </c>
      <c r="D1053" t="s">
        <v>57</v>
      </c>
      <c r="E1053">
        <v>82</v>
      </c>
      <c r="F1053">
        <v>15</v>
      </c>
      <c r="G1053" t="s">
        <v>448</v>
      </c>
      <c r="H1053">
        <v>81</v>
      </c>
      <c r="I1053" t="str">
        <f>IF($E1053&gt;$H1053,"Winner","Loser")</f>
        <v>Loser</v>
      </c>
      <c r="J1053" t="str">
        <f>IF($E1053&gt;$H1053,$C1053,$F1053)</f>
        <v>%%=Tournament.VisitTeamSeed</v>
      </c>
      <c r="K1053" t="str">
        <f si="0" t="shared"/>
        <v>Lower</v>
      </c>
    </row>
    <row r="1054" spans="1:11" x14ac:dyDescent="0.25">
      <c r="A1054">
        <v>1997</v>
      </c>
      <c r="B1054" t="s">
        <v>79</v>
      </c>
      <c r="C1054">
        <v>6</v>
      </c>
      <c r="D1054" t="s">
        <v>92</v>
      </c>
      <c r="E1054">
        <v>63</v>
      </c>
      <c r="F1054">
        <v>14</v>
      </c>
      <c r="G1054" t="s">
        <v>287</v>
      </c>
      <c r="H1054">
        <v>75</v>
      </c>
      <c r="I1054" t="str">
        <f>IF($E1054&gt;$H1054,"Winner","Loser")</f>
        <v>Loser</v>
      </c>
      <c r="J1054" t="str">
        <f>IF($E1054&gt;$H1054,$C1054,$F1054)</f>
        <v>%%=Tournament.VisitTeamSeed</v>
      </c>
      <c r="K1054" t="str">
        <f si="0" t="shared"/>
        <v>Lower</v>
      </c>
    </row>
    <row r="1055" spans="1:11" x14ac:dyDescent="0.25">
      <c r="A1055">
        <v>1997</v>
      </c>
      <c r="B1055" t="s">
        <v>79</v>
      </c>
      <c r="C1055">
        <v>5</v>
      </c>
      <c r="D1055" t="s">
        <v>102</v>
      </c>
      <c r="E1055">
        <v>75</v>
      </c>
      <c r="F1055">
        <v>4</v>
      </c>
      <c r="G1055" t="s">
        <v>17</v>
      </c>
      <c r="H1055">
        <v>68</v>
      </c>
      <c r="I1055" t="str">
        <f>IF($E1055&gt;$H1055,"Winner","Loser")</f>
        <v>Loser</v>
      </c>
      <c r="J1055" t="str">
        <f>IF($E1055&gt;$H1055,$C1055,$F1055)</f>
        <v>%%=Tournament.VisitTeamSeed</v>
      </c>
      <c r="K1055" t="str">
        <f si="0" t="shared"/>
        <v>Lower</v>
      </c>
    </row>
    <row r="1056" spans="1:11" x14ac:dyDescent="0.25">
      <c r="A1056">
        <v>1997</v>
      </c>
      <c r="B1056" t="s">
        <v>79</v>
      </c>
      <c r="C1056">
        <v>6</v>
      </c>
      <c r="D1056" t="s">
        <v>397</v>
      </c>
      <c r="E1056">
        <v>67</v>
      </c>
      <c r="F1056">
        <v>3</v>
      </c>
      <c r="G1056" t="s">
        <v>5</v>
      </c>
      <c r="H1056">
        <v>66</v>
      </c>
      <c r="I1056" t="str">
        <f>IF($E1056&gt;$H1056,"Winner","Loser")</f>
        <v>Loser</v>
      </c>
      <c r="J1056" t="str">
        <f>IF($E1056&gt;$H1056,$C1056,$F1056)</f>
        <v>%%=Tournament.VisitTeamSeed</v>
      </c>
      <c r="K1056" t="str">
        <f si="0" t="shared"/>
        <v>Lower</v>
      </c>
    </row>
    <row r="1057" spans="1:11" x14ac:dyDescent="0.25">
      <c r="A1057">
        <v>1997</v>
      </c>
      <c r="B1057" t="s">
        <v>79</v>
      </c>
      <c r="C1057">
        <v>7</v>
      </c>
      <c r="D1057" t="s">
        <v>374</v>
      </c>
      <c r="E1057">
        <v>83</v>
      </c>
      <c r="F1057">
        <v>2</v>
      </c>
      <c r="G1057" t="s">
        <v>15</v>
      </c>
      <c r="H1057">
        <v>96</v>
      </c>
      <c r="I1057" t="str">
        <f>IF($E1057&gt;$H1057,"Winner","Loser")</f>
        <v>Loser</v>
      </c>
      <c r="J1057" t="str">
        <f>IF($E1057&gt;$H1057,$C1057,$F1057)</f>
        <v>%%=Tournament.VisitTeamSeed</v>
      </c>
      <c r="K1057" t="str">
        <f si="0" t="shared"/>
        <v>Lower</v>
      </c>
    </row>
    <row r="1058" spans="1:11" x14ac:dyDescent="0.25">
      <c r="A1058">
        <v>1997</v>
      </c>
      <c r="B1058" t="s">
        <v>79</v>
      </c>
      <c r="C1058">
        <v>1</v>
      </c>
      <c r="D1058" t="s">
        <v>53</v>
      </c>
      <c r="E1058">
        <v>75</v>
      </c>
      <c r="F1058">
        <v>8</v>
      </c>
      <c r="G1058" t="s">
        <v>370</v>
      </c>
      <c r="H1058">
        <v>69</v>
      </c>
      <c r="I1058" t="str">
        <f>IF($E1058&gt;$H1058,"Winner","Loser")</f>
        <v>Loser</v>
      </c>
      <c r="J1058" t="str">
        <f>IF($E1058&gt;$H1058,$C1058,$F1058)</f>
        <v>%%=Tournament.VisitTeamSeed</v>
      </c>
      <c r="K1058" t="str">
        <f si="0" t="shared"/>
        <v>Lower</v>
      </c>
    </row>
    <row r="1059" spans="1:11" x14ac:dyDescent="0.25">
      <c r="A1059">
        <v>1997</v>
      </c>
      <c r="B1059" t="s">
        <v>79</v>
      </c>
      <c r="C1059">
        <v>5</v>
      </c>
      <c r="D1059" t="s">
        <v>163</v>
      </c>
      <c r="E1059">
        <v>77</v>
      </c>
      <c r="F1059">
        <v>4</v>
      </c>
      <c r="G1059" t="s">
        <v>445</v>
      </c>
      <c r="H1059">
        <v>81</v>
      </c>
      <c r="I1059" t="str">
        <f>IF($E1059&gt;$H1059,"Winner","Loser")</f>
        <v>Loser</v>
      </c>
      <c r="J1059" t="str">
        <f>IF($E1059&gt;$H1059,$C1059,$F1059)</f>
        <v>%%=Tournament.VisitTeamSeed</v>
      </c>
      <c r="K1059" t="str">
        <f si="0" t="shared"/>
        <v>Lower</v>
      </c>
    </row>
    <row r="1060" spans="1:11" x14ac:dyDescent="0.25">
      <c r="A1060">
        <v>1997</v>
      </c>
      <c r="B1060" t="s">
        <v>79</v>
      </c>
      <c r="C1060">
        <v>1</v>
      </c>
      <c r="D1060" t="s">
        <v>0</v>
      </c>
      <c r="E1060">
        <v>75</v>
      </c>
      <c r="F1060">
        <v>8</v>
      </c>
      <c r="G1060" t="s">
        <v>128</v>
      </c>
      <c r="H1060">
        <v>61</v>
      </c>
      <c r="I1060" t="str">
        <f>IF($E1060&gt;$H1060,"Winner","Loser")</f>
        <v>Loser</v>
      </c>
      <c r="J1060" t="str">
        <f>IF($E1060&gt;$H1060,$C1060,$F1060)</f>
        <v>%%=Tournament.VisitTeamSeed</v>
      </c>
      <c r="K1060" t="str">
        <f si="0" t="shared"/>
        <v>Lower</v>
      </c>
    </row>
    <row r="1061" spans="1:11" x14ac:dyDescent="0.25">
      <c r="A1061">
        <v>1997</v>
      </c>
      <c r="B1061" t="s">
        <v>79</v>
      </c>
      <c r="C1061">
        <v>12</v>
      </c>
      <c r="D1061" t="s">
        <v>222</v>
      </c>
      <c r="E1061">
        <v>69</v>
      </c>
      <c r="F1061">
        <v>4</v>
      </c>
      <c r="G1061" t="s">
        <v>14</v>
      </c>
      <c r="H1061">
        <v>73</v>
      </c>
      <c r="I1061" t="str">
        <f>IF($E1061&gt;$H1061,"Winner","Loser")</f>
        <v>Loser</v>
      </c>
      <c r="J1061" t="str">
        <f>IF($E1061&gt;$H1061,$C1061,$F1061)</f>
        <v>%%=Tournament.VisitTeamSeed</v>
      </c>
      <c r="K1061" t="str">
        <f si="0" t="shared"/>
        <v>Lower</v>
      </c>
    </row>
    <row r="1062" spans="1:11" x14ac:dyDescent="0.25">
      <c r="A1062">
        <v>1997</v>
      </c>
      <c r="B1062" t="s">
        <v>79</v>
      </c>
      <c r="C1062">
        <v>1</v>
      </c>
      <c r="D1062" t="s">
        <v>369</v>
      </c>
      <c r="E1062">
        <v>73</v>
      </c>
      <c r="F1062">
        <v>9</v>
      </c>
      <c r="G1062" t="s">
        <v>8</v>
      </c>
      <c r="H1062">
        <v>56</v>
      </c>
      <c r="I1062" t="str">
        <f>IF($E1062&gt;$H1062,"Winner","Loser")</f>
        <v>Loser</v>
      </c>
      <c r="J1062" t="str">
        <f>IF($E1062&gt;$H1062,$C1062,$F1062)</f>
        <v>%%=Tournament.VisitTeamSeed</v>
      </c>
      <c r="K1062" t="str">
        <f si="0" t="shared"/>
        <v>Lower</v>
      </c>
    </row>
    <row r="1063" spans="1:11" x14ac:dyDescent="0.25">
      <c r="A1063">
        <v>1997</v>
      </c>
      <c r="B1063" t="s">
        <v>80</v>
      </c>
      <c r="C1063">
        <v>3</v>
      </c>
      <c r="D1063" t="s">
        <v>9</v>
      </c>
      <c r="E1063">
        <v>59</v>
      </c>
      <c r="F1063">
        <v>14</v>
      </c>
      <c r="G1063" t="s">
        <v>200</v>
      </c>
      <c r="H1063">
        <v>55</v>
      </c>
      <c r="I1063" t="str">
        <f>IF($E1063&gt;$H1063,"Winner","Loser")</f>
        <v>Loser</v>
      </c>
      <c r="J1063" t="str">
        <f>IF($E1063&gt;$H1063,$C1063,$F1063)</f>
        <v>%%=Tournament.VisitTeamSeed</v>
      </c>
      <c r="K1063" t="str">
        <f si="0" t="shared"/>
        <v>Lower</v>
      </c>
    </row>
    <row r="1064" spans="1:11" x14ac:dyDescent="0.25">
      <c r="A1064">
        <v>1997</v>
      </c>
      <c r="B1064" t="s">
        <v>80</v>
      </c>
      <c r="C1064">
        <v>6</v>
      </c>
      <c r="D1064" t="s">
        <v>1</v>
      </c>
      <c r="E1064">
        <v>65</v>
      </c>
      <c r="F1064">
        <v>11</v>
      </c>
      <c r="G1064" t="s">
        <v>55</v>
      </c>
      <c r="H1064">
        <v>57</v>
      </c>
      <c r="I1064" t="str">
        <f>IF($E1064&gt;$H1064,"Winner","Loser")</f>
        <v>Loser</v>
      </c>
      <c r="J1064" t="str">
        <f>IF($E1064&gt;$H1064,$C1064,$F1064)</f>
        <v>%%=Tournament.VisitTeamSeed</v>
      </c>
      <c r="K1064" t="str">
        <f si="0" t="shared"/>
        <v>Lower</v>
      </c>
    </row>
    <row r="1065" spans="1:11" x14ac:dyDescent="0.25">
      <c r="A1065">
        <v>1997</v>
      </c>
      <c r="B1065" t="s">
        <v>80</v>
      </c>
      <c r="C1065">
        <v>7</v>
      </c>
      <c r="D1065" t="s">
        <v>195</v>
      </c>
      <c r="E1065">
        <v>79</v>
      </c>
      <c r="F1065">
        <v>10</v>
      </c>
      <c r="G1065" t="s">
        <v>91</v>
      </c>
      <c r="H1065">
        <v>67</v>
      </c>
      <c r="I1065" t="str">
        <f>IF($E1065&gt;$H1065,"Winner","Loser")</f>
        <v>Loser</v>
      </c>
      <c r="J1065" t="str">
        <f>IF($E1065&gt;$H1065,$C1065,$F1065)</f>
        <v>%%=Tournament.VisitTeamSeed</v>
      </c>
      <c r="K1065" t="str">
        <f si="0" t="shared"/>
        <v>Lower</v>
      </c>
    </row>
    <row r="1066" spans="1:11" x14ac:dyDescent="0.25">
      <c r="A1066">
        <v>1997</v>
      </c>
      <c r="B1066" t="s">
        <v>80</v>
      </c>
      <c r="C1066">
        <v>7</v>
      </c>
      <c r="D1066" t="s">
        <v>96</v>
      </c>
      <c r="E1066">
        <v>59</v>
      </c>
      <c r="F1066">
        <v>10</v>
      </c>
      <c r="G1066" t="s">
        <v>70</v>
      </c>
      <c r="H1066">
        <v>81</v>
      </c>
      <c r="I1066" t="str">
        <f>IF($E1066&gt;$H1066,"Winner","Loser")</f>
        <v>Loser</v>
      </c>
      <c r="J1066" t="str">
        <f>IF($E1066&gt;$H1066,$C1066,$F1066)</f>
        <v>%%=Tournament.VisitTeamSeed</v>
      </c>
      <c r="K1066" t="str">
        <f si="0" t="shared"/>
        <v>Lower</v>
      </c>
    </row>
    <row r="1067" spans="1:11" x14ac:dyDescent="0.25">
      <c r="A1067">
        <v>1997</v>
      </c>
      <c r="B1067" t="s">
        <v>80</v>
      </c>
      <c r="C1067">
        <v>2</v>
      </c>
      <c r="D1067" t="s">
        <v>11</v>
      </c>
      <c r="E1067">
        <v>71</v>
      </c>
      <c r="F1067">
        <v>15</v>
      </c>
      <c r="G1067" t="s">
        <v>178</v>
      </c>
      <c r="H1067">
        <v>68</v>
      </c>
      <c r="I1067" t="str">
        <f>IF($E1067&gt;$H1067,"Winner","Loser")</f>
        <v>Loser</v>
      </c>
      <c r="J1067" t="str">
        <f>IF($E1067&gt;$H1067,$C1067,$F1067)</f>
        <v>%%=Tournament.VisitTeamSeed</v>
      </c>
      <c r="K1067" t="str">
        <f si="0" t="shared"/>
        <v>Lower</v>
      </c>
    </row>
    <row r="1068" spans="1:11" x14ac:dyDescent="0.25">
      <c r="A1068">
        <v>1997</v>
      </c>
      <c r="B1068" t="s">
        <v>80</v>
      </c>
      <c r="C1068">
        <v>3</v>
      </c>
      <c r="D1068" t="s">
        <v>104</v>
      </c>
      <c r="E1068">
        <v>70</v>
      </c>
      <c r="F1068">
        <v>14</v>
      </c>
      <c r="G1068" t="s">
        <v>287</v>
      </c>
      <c r="H1068">
        <v>73</v>
      </c>
      <c r="I1068" t="str">
        <f>IF($E1068&gt;$H1068,"Winner","Loser")</f>
        <v>Loser</v>
      </c>
      <c r="J1068" t="str">
        <f>IF($E1068&gt;$H1068,$C1068,$F1068)</f>
        <v>%%=Tournament.VisitTeamSeed</v>
      </c>
      <c r="K1068" t="str">
        <f si="0" t="shared"/>
        <v>Lower</v>
      </c>
    </row>
    <row r="1069" spans="1:11" x14ac:dyDescent="0.25">
      <c r="A1069">
        <v>1997</v>
      </c>
      <c r="B1069" t="s">
        <v>80</v>
      </c>
      <c r="C1069">
        <v>3</v>
      </c>
      <c r="D1069" t="s">
        <v>139</v>
      </c>
      <c r="E1069">
        <v>68</v>
      </c>
      <c r="F1069">
        <v>14</v>
      </c>
      <c r="G1069" t="s">
        <v>400</v>
      </c>
      <c r="H1069">
        <v>46</v>
      </c>
      <c r="I1069" t="str">
        <f>IF($E1069&gt;$H1069,"Winner","Loser")</f>
        <v>Loser</v>
      </c>
      <c r="J1069" t="str">
        <f>IF($E1069&gt;$H1069,$C1069,$F1069)</f>
        <v>%%=Tournament.VisitTeamSeed</v>
      </c>
      <c r="K1069" t="str">
        <f si="0" t="shared"/>
        <v>Lower</v>
      </c>
    </row>
    <row r="1070" spans="1:11" x14ac:dyDescent="0.25">
      <c r="A1070">
        <v>1997</v>
      </c>
      <c r="B1070" t="s">
        <v>80</v>
      </c>
      <c r="C1070">
        <v>1</v>
      </c>
      <c r="D1070" t="s">
        <v>93</v>
      </c>
      <c r="E1070">
        <v>78</v>
      </c>
      <c r="F1070">
        <v>16</v>
      </c>
      <c r="G1070" t="s">
        <v>485</v>
      </c>
      <c r="H1070">
        <v>46</v>
      </c>
      <c r="I1070" t="str">
        <f>IF($E1070&gt;$H1070,"Winner","Loser")</f>
        <v>Loser</v>
      </c>
      <c r="J1070" t="str">
        <f>IF($E1070&gt;$H1070,$C1070,$F1070)</f>
        <v>%%=Tournament.VisitTeamSeed</v>
      </c>
      <c r="K1070" t="str">
        <f si="0" t="shared"/>
        <v>Lower</v>
      </c>
    </row>
    <row r="1071" spans="1:11" x14ac:dyDescent="0.25">
      <c r="A1071">
        <v>1997</v>
      </c>
      <c r="B1071" t="s">
        <v>80</v>
      </c>
      <c r="C1071">
        <v>6</v>
      </c>
      <c r="D1071" t="s">
        <v>67</v>
      </c>
      <c r="E1071">
        <v>80</v>
      </c>
      <c r="F1071">
        <v>11</v>
      </c>
      <c r="G1071" t="s">
        <v>18</v>
      </c>
      <c r="H1071">
        <v>67</v>
      </c>
      <c r="I1071" t="str">
        <f>IF($E1071&gt;$H1071,"Winner","Loser")</f>
        <v>Loser</v>
      </c>
      <c r="J1071" t="str">
        <f>IF($E1071&gt;$H1071,$C1071,$F1071)</f>
        <v>%%=Tournament.VisitTeamSeed</v>
      </c>
      <c r="K1071" t="str">
        <f si="0" t="shared"/>
        <v>Lower</v>
      </c>
    </row>
    <row r="1072" spans="1:11" x14ac:dyDescent="0.25">
      <c r="A1072">
        <v>1997</v>
      </c>
      <c r="B1072" t="s">
        <v>80</v>
      </c>
      <c r="C1072">
        <v>8</v>
      </c>
      <c r="D1072" t="s">
        <v>118</v>
      </c>
      <c r="E1072">
        <v>40</v>
      </c>
      <c r="F1072">
        <v>9</v>
      </c>
      <c r="G1072" t="s">
        <v>181</v>
      </c>
      <c r="H1072">
        <v>62</v>
      </c>
      <c r="I1072" t="str">
        <f>IF($E1072&gt;$H1072,"Winner","Loser")</f>
        <v>Loser</v>
      </c>
      <c r="J1072" t="str">
        <f>IF($E1072&gt;$H1072,$C1072,$F1072)</f>
        <v>%%=Tournament.VisitTeamSeed</v>
      </c>
      <c r="K1072" t="str">
        <f si="0" t="shared"/>
        <v>Lower</v>
      </c>
    </row>
    <row r="1073" spans="1:11" x14ac:dyDescent="0.25">
      <c r="A1073">
        <v>1997</v>
      </c>
      <c r="B1073" t="s">
        <v>80</v>
      </c>
      <c r="C1073">
        <v>6</v>
      </c>
      <c r="D1073" t="s">
        <v>92</v>
      </c>
      <c r="E1073">
        <v>90</v>
      </c>
      <c r="F1073">
        <v>11</v>
      </c>
      <c r="G1073" t="s">
        <v>426</v>
      </c>
      <c r="H1073">
        <v>77</v>
      </c>
      <c r="I1073" t="str">
        <f>IF($E1073&gt;$H1073,"Winner","Loser")</f>
        <v>Loser</v>
      </c>
      <c r="J1073" t="str">
        <f>IF($E1073&gt;$H1073,$C1073,$F1073)</f>
        <v>%%=Tournament.VisitTeamSeed</v>
      </c>
      <c r="K1073" t="str">
        <f si="0" t="shared"/>
        <v>Lower</v>
      </c>
    </row>
    <row r="1074" spans="1:11" x14ac:dyDescent="0.25">
      <c r="A1074">
        <v>1997</v>
      </c>
      <c r="B1074" t="s">
        <v>80</v>
      </c>
      <c r="C1074">
        <v>5</v>
      </c>
      <c r="D1074" t="s">
        <v>65</v>
      </c>
      <c r="E1074">
        <v>81</v>
      </c>
      <c r="F1074">
        <v>12</v>
      </c>
      <c r="G1074" t="s">
        <v>148</v>
      </c>
      <c r="H1074">
        <v>52</v>
      </c>
      <c r="I1074" t="str">
        <f>IF($E1074&gt;$H1074,"Winner","Loser")</f>
        <v>Loser</v>
      </c>
      <c r="J1074" t="str">
        <f>IF($E1074&gt;$H1074,$C1074,$F1074)</f>
        <v>%%=Tournament.VisitTeamSeed</v>
      </c>
      <c r="K1074" t="str">
        <f si="0" t="shared"/>
        <v>Lower</v>
      </c>
    </row>
    <row r="1075" spans="1:11" x14ac:dyDescent="0.25">
      <c r="A1075">
        <v>1997</v>
      </c>
      <c r="B1075" t="s">
        <v>80</v>
      </c>
      <c r="C1075">
        <v>7</v>
      </c>
      <c r="D1075" t="s">
        <v>4</v>
      </c>
      <c r="E1075">
        <v>58</v>
      </c>
      <c r="F1075">
        <v>10</v>
      </c>
      <c r="G1075" t="s">
        <v>57</v>
      </c>
      <c r="H1075">
        <v>71</v>
      </c>
      <c r="I1075" t="str">
        <f>IF($E1075&gt;$H1075,"Winner","Loser")</f>
        <v>Loser</v>
      </c>
      <c r="J1075" t="str">
        <f>IF($E1075&gt;$H1075,$C1075,$F1075)</f>
        <v>%%=Tournament.VisitTeamSeed</v>
      </c>
      <c r="K1075" t="str">
        <f si="0" t="shared"/>
        <v>Lower</v>
      </c>
    </row>
    <row r="1076" spans="1:11" x14ac:dyDescent="0.25">
      <c r="A1076">
        <v>1997</v>
      </c>
      <c r="B1076" t="s">
        <v>80</v>
      </c>
      <c r="C1076">
        <v>2</v>
      </c>
      <c r="D1076" t="s">
        <v>88</v>
      </c>
      <c r="E1076">
        <v>75</v>
      </c>
      <c r="F1076">
        <v>15</v>
      </c>
      <c r="G1076" t="s">
        <v>313</v>
      </c>
      <c r="H1076">
        <v>61</v>
      </c>
      <c r="I1076" t="str">
        <f>IF($E1076&gt;$H1076,"Winner","Loser")</f>
        <v>Loser</v>
      </c>
      <c r="J1076" t="str">
        <f>IF($E1076&gt;$H1076,$C1076,$F1076)</f>
        <v>%%=Tournament.VisitTeamSeed</v>
      </c>
      <c r="K1076" t="str">
        <f si="0" t="shared"/>
        <v>Lower</v>
      </c>
    </row>
    <row r="1077" spans="1:11" x14ac:dyDescent="0.25">
      <c r="A1077">
        <v>1997</v>
      </c>
      <c r="B1077" t="s">
        <v>80</v>
      </c>
      <c r="C1077">
        <v>4</v>
      </c>
      <c r="D1077" t="s">
        <v>90</v>
      </c>
      <c r="E1077">
        <v>68</v>
      </c>
      <c r="F1077">
        <v>13</v>
      </c>
      <c r="G1077" t="s">
        <v>451</v>
      </c>
      <c r="H1077">
        <v>56</v>
      </c>
      <c r="I1077" t="str">
        <f>IF($E1077&gt;$H1077,"Winner","Loser")</f>
        <v>Loser</v>
      </c>
      <c r="J1077" t="str">
        <f>IF($E1077&gt;$H1077,$C1077,$F1077)</f>
        <v>%%=Tournament.VisitTeamSeed</v>
      </c>
      <c r="K1077" t="str">
        <f si="0" t="shared"/>
        <v>Lower</v>
      </c>
    </row>
    <row r="1078" spans="1:11" x14ac:dyDescent="0.25">
      <c r="A1078">
        <v>1997</v>
      </c>
      <c r="B1078" t="s">
        <v>80</v>
      </c>
      <c r="C1078">
        <v>2</v>
      </c>
      <c r="D1078" t="s">
        <v>144</v>
      </c>
      <c r="E1078">
        <v>65</v>
      </c>
      <c r="F1078">
        <v>15</v>
      </c>
      <c r="G1078" t="s">
        <v>448</v>
      </c>
      <c r="H1078">
        <v>78</v>
      </c>
      <c r="I1078" t="str">
        <f>IF($E1078&gt;$H1078,"Winner","Loser")</f>
        <v>Loser</v>
      </c>
      <c r="J1078" t="str">
        <f>IF($E1078&gt;$H1078,$C1078,$F1078)</f>
        <v>%%=Tournament.VisitTeamSeed</v>
      </c>
      <c r="K1078" t="str">
        <f si="0" t="shared"/>
        <v>Lower</v>
      </c>
    </row>
    <row r="1079" spans="1:11" x14ac:dyDescent="0.25">
      <c r="A1079">
        <v>1997</v>
      </c>
      <c r="B1079" t="s">
        <v>80</v>
      </c>
      <c r="C1079">
        <v>7</v>
      </c>
      <c r="D1079" t="s">
        <v>374</v>
      </c>
      <c r="E1079">
        <v>80</v>
      </c>
      <c r="F1079">
        <v>10</v>
      </c>
      <c r="G1079" t="s">
        <v>143</v>
      </c>
      <c r="H1079">
        <v>68</v>
      </c>
      <c r="I1079" t="str">
        <f>IF($E1079&gt;$H1079,"Winner","Loser")</f>
        <v>Loser</v>
      </c>
      <c r="J1079" t="str">
        <f>IF($E1079&gt;$H1079,$C1079,$F1079)</f>
        <v>%%=Tournament.VisitTeamSeed</v>
      </c>
      <c r="K1079" t="str">
        <f si="0" t="shared"/>
        <v>Lower</v>
      </c>
    </row>
    <row r="1080" spans="1:11" x14ac:dyDescent="0.25">
      <c r="A1080">
        <v>1997</v>
      </c>
      <c r="B1080" t="s">
        <v>80</v>
      </c>
      <c r="C1080">
        <v>4</v>
      </c>
      <c r="D1080" t="s">
        <v>17</v>
      </c>
      <c r="E1080">
        <v>101</v>
      </c>
      <c r="F1080">
        <v>13</v>
      </c>
      <c r="G1080" t="s">
        <v>407</v>
      </c>
      <c r="H1080">
        <v>91</v>
      </c>
      <c r="I1080" t="str">
        <f>IF($E1080&gt;$H1080,"Winner","Loser")</f>
        <v>Loser</v>
      </c>
      <c r="J1080" t="str">
        <f>IF($E1080&gt;$H1080,$C1080,$F1080)</f>
        <v>%%=Tournament.VisitTeamSeed</v>
      </c>
      <c r="K1080" t="str">
        <f si="0" t="shared"/>
        <v>Lower</v>
      </c>
    </row>
    <row r="1081" spans="1:11" x14ac:dyDescent="0.25">
      <c r="A1081">
        <v>1997</v>
      </c>
      <c r="B1081" t="s">
        <v>80</v>
      </c>
      <c r="C1081">
        <v>4</v>
      </c>
      <c r="D1081" t="s">
        <v>445</v>
      </c>
      <c r="E1081">
        <v>75</v>
      </c>
      <c r="F1081">
        <v>13</v>
      </c>
      <c r="G1081" t="s">
        <v>180</v>
      </c>
      <c r="H1081">
        <v>65</v>
      </c>
      <c r="I1081" t="str">
        <f>IF($E1081&gt;$H1081,"Winner","Loser")</f>
        <v>Loser</v>
      </c>
      <c r="J1081" t="str">
        <f>IF($E1081&gt;$H1081,$C1081,$F1081)</f>
        <v>%%=Tournament.VisitTeamSeed</v>
      </c>
      <c r="K1081" t="str">
        <f si="0" t="shared"/>
        <v>Lower</v>
      </c>
    </row>
    <row r="1082" spans="1:11" x14ac:dyDescent="0.25">
      <c r="A1082">
        <v>1997</v>
      </c>
      <c r="B1082" t="s">
        <v>80</v>
      </c>
      <c r="C1082">
        <v>5</v>
      </c>
      <c r="D1082" t="s">
        <v>163</v>
      </c>
      <c r="E1082">
        <v>73</v>
      </c>
      <c r="F1082">
        <v>12</v>
      </c>
      <c r="G1082" t="s">
        <v>183</v>
      </c>
      <c r="H1082">
        <v>66</v>
      </c>
      <c r="I1082" t="str">
        <f>IF($E1082&gt;$H1082,"Winner","Loser")</f>
        <v>Loser</v>
      </c>
      <c r="J1082" t="str">
        <f>IF($E1082&gt;$H1082,$C1082,$F1082)</f>
        <v>%%=Tournament.VisitTeamSeed</v>
      </c>
      <c r="K1082" t="str">
        <f si="0" t="shared"/>
        <v>Lower</v>
      </c>
    </row>
    <row r="1083" spans="1:11" x14ac:dyDescent="0.25">
      <c r="A1083">
        <v>1997</v>
      </c>
      <c r="B1083" t="s">
        <v>80</v>
      </c>
      <c r="C1083">
        <v>8</v>
      </c>
      <c r="D1083" t="s">
        <v>370</v>
      </c>
      <c r="E1083">
        <v>73</v>
      </c>
      <c r="F1083">
        <v>9</v>
      </c>
      <c r="G1083" t="s">
        <v>68</v>
      </c>
      <c r="H1083">
        <v>60</v>
      </c>
      <c r="I1083" t="str">
        <f>IF($E1083&gt;$H1083,"Winner","Loser")</f>
        <v>Loser</v>
      </c>
      <c r="J1083" t="str">
        <f>IF($E1083&gt;$H1083,$C1083,$F1083)</f>
        <v>%%=Tournament.VisitTeamSeed</v>
      </c>
      <c r="K1083" t="str">
        <f si="0" t="shared"/>
        <v>Lower</v>
      </c>
    </row>
    <row r="1084" spans="1:11" x14ac:dyDescent="0.25">
      <c r="A1084">
        <v>1997</v>
      </c>
      <c r="B1084" t="s">
        <v>80</v>
      </c>
      <c r="C1084">
        <v>1</v>
      </c>
      <c r="D1084" t="s">
        <v>53</v>
      </c>
      <c r="E1084">
        <v>92</v>
      </c>
      <c r="F1084">
        <v>16</v>
      </c>
      <c r="G1084" t="s">
        <v>227</v>
      </c>
      <c r="H1084">
        <v>54</v>
      </c>
      <c r="I1084" t="str">
        <f>IF($E1084&gt;$H1084,"Winner","Loser")</f>
        <v>Loser</v>
      </c>
      <c r="J1084" t="str">
        <f>IF($E1084&gt;$H1084,$C1084,$F1084)</f>
        <v>%%=Tournament.VisitTeamSeed</v>
      </c>
      <c r="K1084" t="str">
        <f si="0" t="shared"/>
        <v>Lower</v>
      </c>
    </row>
    <row r="1085" spans="1:11" x14ac:dyDescent="0.25">
      <c r="A1085">
        <v>1997</v>
      </c>
      <c r="B1085" t="s">
        <v>80</v>
      </c>
      <c r="C1085">
        <v>4</v>
      </c>
      <c r="D1085" t="s">
        <v>14</v>
      </c>
      <c r="E1085">
        <v>65</v>
      </c>
      <c r="F1085">
        <v>13</v>
      </c>
      <c r="G1085" t="s">
        <v>279</v>
      </c>
      <c r="H1085">
        <v>57</v>
      </c>
      <c r="I1085" t="str">
        <f>IF($E1085&gt;$H1085,"Winner","Loser")</f>
        <v>Loser</v>
      </c>
      <c r="J1085" t="str">
        <f>IF($E1085&gt;$H1085,$C1085,$F1085)</f>
        <v>%%=Tournament.VisitTeamSeed</v>
      </c>
      <c r="K1085" t="str">
        <f si="0" t="shared"/>
        <v>Lower</v>
      </c>
    </row>
    <row r="1086" spans="1:11" x14ac:dyDescent="0.25">
      <c r="A1086">
        <v>1997</v>
      </c>
      <c r="B1086" t="s">
        <v>80</v>
      </c>
      <c r="C1086">
        <v>5</v>
      </c>
      <c r="D1086" t="s">
        <v>89</v>
      </c>
      <c r="E1086">
        <v>66</v>
      </c>
      <c r="F1086">
        <v>12</v>
      </c>
      <c r="G1086" t="s">
        <v>222</v>
      </c>
      <c r="H1086">
        <v>75</v>
      </c>
      <c r="I1086" t="str">
        <f>IF($E1086&gt;$H1086,"Winner","Loser")</f>
        <v>Loser</v>
      </c>
      <c r="J1086" t="str">
        <f>IF($E1086&gt;$H1086,$C1086,$F1086)</f>
        <v>%%=Tournament.VisitTeamSeed</v>
      </c>
      <c r="K1086" t="str">
        <f si="0" t="shared"/>
        <v>Lower</v>
      </c>
    </row>
    <row r="1087" spans="1:11" x14ac:dyDescent="0.25">
      <c r="A1087">
        <v>1997</v>
      </c>
      <c r="B1087" t="s">
        <v>80</v>
      </c>
      <c r="C1087">
        <v>8</v>
      </c>
      <c r="D1087" t="s">
        <v>128</v>
      </c>
      <c r="E1087">
        <v>83</v>
      </c>
      <c r="F1087">
        <v>9</v>
      </c>
      <c r="G1087" t="s">
        <v>131</v>
      </c>
      <c r="H1087">
        <v>76</v>
      </c>
      <c r="I1087" t="str">
        <f>IF($E1087&gt;$H1087,"Winner","Loser")</f>
        <v>Loser</v>
      </c>
      <c r="J1087" t="str">
        <f>IF($E1087&gt;$H1087,$C1087,$F1087)</f>
        <v>%%=Tournament.VisitTeamSeed</v>
      </c>
      <c r="K1087" t="str">
        <f si="0" t="shared"/>
        <v>Lower</v>
      </c>
    </row>
    <row r="1088" spans="1:11" x14ac:dyDescent="0.25">
      <c r="A1088">
        <v>1997</v>
      </c>
      <c r="B1088" t="s">
        <v>80</v>
      </c>
      <c r="C1088">
        <v>1</v>
      </c>
      <c r="D1088" t="s">
        <v>0</v>
      </c>
      <c r="E1088">
        <v>78</v>
      </c>
      <c r="F1088">
        <v>16</v>
      </c>
      <c r="G1088" t="s">
        <v>450</v>
      </c>
      <c r="H1088">
        <v>64</v>
      </c>
      <c r="I1088" t="str">
        <f>IF($E1088&gt;$H1088,"Winner","Loser")</f>
        <v>Loser</v>
      </c>
      <c r="J1088" t="str">
        <f>IF($E1088&gt;$H1088,$C1088,$F1088)</f>
        <v>%%=Tournament.VisitTeamSeed</v>
      </c>
      <c r="K1088" t="str">
        <f si="0" t="shared"/>
        <v>Lower</v>
      </c>
    </row>
    <row r="1089" spans="1:11" x14ac:dyDescent="0.25">
      <c r="A1089">
        <v>1997</v>
      </c>
      <c r="B1089" t="s">
        <v>80</v>
      </c>
      <c r="C1089">
        <v>1</v>
      </c>
      <c r="D1089" t="s">
        <v>369</v>
      </c>
      <c r="E1089">
        <v>82</v>
      </c>
      <c r="F1089">
        <v>16</v>
      </c>
      <c r="G1089" t="s">
        <v>289</v>
      </c>
      <c r="H1089">
        <v>74</v>
      </c>
      <c r="I1089" t="str">
        <f>IF($E1089&gt;$H1089,"Winner","Loser")</f>
        <v>Loser</v>
      </c>
      <c r="J1089" t="str">
        <f>IF($E1089&gt;$H1089,$C1089,$F1089)</f>
        <v>%%=Tournament.VisitTeamSeed</v>
      </c>
      <c r="K1089" t="str">
        <f si="0" t="shared"/>
        <v>Lower</v>
      </c>
    </row>
    <row r="1090" spans="1:11" x14ac:dyDescent="0.25">
      <c r="A1090">
        <v>1997</v>
      </c>
      <c r="B1090" t="s">
        <v>80</v>
      </c>
      <c r="C1090">
        <v>2</v>
      </c>
      <c r="D1090" t="s">
        <v>15</v>
      </c>
      <c r="E1090">
        <v>109</v>
      </c>
      <c r="F1090">
        <v>15</v>
      </c>
      <c r="G1090" t="s">
        <v>257</v>
      </c>
      <c r="H1090">
        <v>75</v>
      </c>
      <c r="I1090" t="str">
        <f>IF($E1090&gt;$H1090,"Winner","Loser")</f>
        <v>Loser</v>
      </c>
      <c r="J1090" t="str">
        <f>IF($E1090&gt;$H1090,$C1090,$F1090)</f>
        <v>%%=Tournament.VisitTeamSeed</v>
      </c>
      <c r="K1090" t="str">
        <f si="0" t="shared"/>
        <v>Lower</v>
      </c>
    </row>
    <row r="1091" spans="1:11" x14ac:dyDescent="0.25">
      <c r="A1091">
        <v>1997</v>
      </c>
      <c r="B1091" t="s">
        <v>80</v>
      </c>
      <c r="C1091">
        <v>3</v>
      </c>
      <c r="D1091" t="s">
        <v>5</v>
      </c>
      <c r="E1091">
        <v>86</v>
      </c>
      <c r="F1091">
        <v>14</v>
      </c>
      <c r="G1091" t="s">
        <v>121</v>
      </c>
      <c r="H1091">
        <v>69</v>
      </c>
      <c r="I1091" t="str">
        <f>IF($E1091&gt;$H1091,"Winner","Loser")</f>
        <v>Loser</v>
      </c>
      <c r="J1091" t="str">
        <f>IF($E1091&gt;$H1091,$C1091,$F1091)</f>
        <v>%%=Tournament.VisitTeamSeed</v>
      </c>
      <c r="K1091" t="str">
        <f si="0" t="shared"/>
        <v>Lower</v>
      </c>
    </row>
    <row r="1092" spans="1:11" x14ac:dyDescent="0.25">
      <c r="A1092">
        <v>1997</v>
      </c>
      <c r="B1092" t="s">
        <v>80</v>
      </c>
      <c r="C1092">
        <v>6</v>
      </c>
      <c r="D1092" t="s">
        <v>397</v>
      </c>
      <c r="E1092">
        <v>69</v>
      </c>
      <c r="F1092">
        <v>11</v>
      </c>
      <c r="G1092" t="s">
        <v>481</v>
      </c>
      <c r="H1092">
        <v>57</v>
      </c>
      <c r="I1092" t="str">
        <f>IF($E1092&gt;$H1092,"Winner","Loser")</f>
        <v>Loser</v>
      </c>
      <c r="J1092" t="str">
        <f>IF($E1092&gt;$H1092,$C1092,$F1092)</f>
        <v>%%=Tournament.VisitTeamSeed</v>
      </c>
      <c r="K1092" t="str">
        <f si="0" t="shared"/>
        <v>Lower</v>
      </c>
    </row>
    <row r="1093" spans="1:11" x14ac:dyDescent="0.25">
      <c r="A1093">
        <v>1997</v>
      </c>
      <c r="B1093" t="s">
        <v>80</v>
      </c>
      <c r="C1093">
        <v>5</v>
      </c>
      <c r="D1093" t="s">
        <v>102</v>
      </c>
      <c r="E1093">
        <v>55</v>
      </c>
      <c r="F1093">
        <v>12</v>
      </c>
      <c r="G1093" t="s">
        <v>124</v>
      </c>
      <c r="H1093">
        <v>52</v>
      </c>
      <c r="I1093" t="str">
        <f>IF($E1093&gt;$H1093,"Winner","Loser")</f>
        <v>Loser</v>
      </c>
      <c r="J1093" t="str">
        <f>IF($E1093&gt;$H1093,$C1093,$F1093)</f>
        <v>%%=Tournament.VisitTeamSeed</v>
      </c>
      <c r="K1093" t="str">
        <f si="0" t="shared"/>
        <v>Lower</v>
      </c>
    </row>
    <row r="1094" spans="1:11" x14ac:dyDescent="0.25">
      <c r="A1094">
        <v>1997</v>
      </c>
      <c r="B1094" t="s">
        <v>80</v>
      </c>
      <c r="C1094">
        <v>8</v>
      </c>
      <c r="D1094" t="s">
        <v>103</v>
      </c>
      <c r="E1094">
        <v>62</v>
      </c>
      <c r="F1094">
        <v>9</v>
      </c>
      <c r="G1094" t="s">
        <v>8</v>
      </c>
      <c r="H1094">
        <v>80</v>
      </c>
      <c r="I1094" t="str">
        <f>IF($E1094&gt;$H1094,"Winner","Loser")</f>
        <v>Loser</v>
      </c>
      <c r="J1094" t="str">
        <f>IF($E1094&gt;$H1094,$C1094,$F1094)</f>
        <v>%%=Tournament.VisitTeamSeed</v>
      </c>
      <c r="K1094" t="str">
        <f si="0" t="shared"/>
        <v>Lower</v>
      </c>
    </row>
    <row r="1095" spans="1:11" x14ac:dyDescent="0.25">
      <c r="A1095">
        <v>1996</v>
      </c>
      <c r="B1095" t="s">
        <v>74</v>
      </c>
      <c r="C1095">
        <v>4</v>
      </c>
      <c r="D1095" t="s">
        <v>3</v>
      </c>
      <c r="E1095">
        <v>67</v>
      </c>
      <c r="F1095">
        <v>1</v>
      </c>
      <c r="G1095" t="s">
        <v>53</v>
      </c>
      <c r="H1095">
        <v>76</v>
      </c>
      <c r="I1095" t="str">
        <f>IF($E1095&gt;$H1095,"Winner","Loser")</f>
        <v>Loser</v>
      </c>
      <c r="J1095" t="str">
        <f>IF($E1095&gt;$H1095,$C1095,$F1095)</f>
        <v>%%=Tournament.VisitTeamSeed</v>
      </c>
      <c r="K1095" t="str">
        <f si="0" t="shared"/>
        <v>Lower</v>
      </c>
    </row>
    <row r="1096" spans="1:11" x14ac:dyDescent="0.25">
      <c r="A1096">
        <v>1996</v>
      </c>
      <c r="B1096" t="s">
        <v>76</v>
      </c>
      <c r="C1096">
        <v>1</v>
      </c>
      <c r="D1096" t="s">
        <v>55</v>
      </c>
      <c r="E1096">
        <v>74</v>
      </c>
      <c r="F1096">
        <v>1</v>
      </c>
      <c r="G1096" t="s">
        <v>53</v>
      </c>
      <c r="H1096">
        <v>81</v>
      </c>
      <c r="I1096" t="str">
        <f>IF($E1096&gt;$H1096,"Winner","Loser")</f>
        <v>Loser</v>
      </c>
      <c r="J1096" t="str">
        <f>IF($E1096&gt;$H1096,$C1096,$F1096)</f>
        <v>%%=Tournament.VisitTeamSeed</v>
      </c>
      <c r="K1096" t="str">
        <f si="0" t="shared"/>
        <v>Lower</v>
      </c>
    </row>
    <row r="1097" spans="1:11" x14ac:dyDescent="0.25">
      <c r="A1097">
        <v>1996</v>
      </c>
      <c r="B1097" t="s">
        <v>76</v>
      </c>
      <c r="C1097">
        <v>5</v>
      </c>
      <c r="D1097" t="s">
        <v>440</v>
      </c>
      <c r="E1097">
        <v>69</v>
      </c>
      <c r="F1097">
        <v>4</v>
      </c>
      <c r="G1097" t="s">
        <v>3</v>
      </c>
      <c r="H1097">
        <v>77</v>
      </c>
      <c r="I1097" t="str">
        <f>IF($E1097&gt;$H1097,"Winner","Loser")</f>
        <v>Loser</v>
      </c>
      <c r="J1097" t="str">
        <f>IF($E1097&gt;$H1097,$C1097,$F1097)</f>
        <v>%%=Tournament.VisitTeamSeed</v>
      </c>
      <c r="K1097" t="str">
        <f si="0" t="shared"/>
        <v>Lower</v>
      </c>
    </row>
    <row r="1098" spans="1:11" x14ac:dyDescent="0.25">
      <c r="A1098">
        <v>1996</v>
      </c>
      <c r="B1098" t="s">
        <v>77</v>
      </c>
      <c r="C1098">
        <v>4</v>
      </c>
      <c r="D1098" t="s">
        <v>3</v>
      </c>
      <c r="E1098">
        <v>60</v>
      </c>
      <c r="F1098">
        <v>2</v>
      </c>
      <c r="G1098" t="s">
        <v>0</v>
      </c>
      <c r="H1098">
        <v>57</v>
      </c>
      <c r="I1098" t="str">
        <f>IF($E1098&gt;$H1098,"Winner","Loser")</f>
        <v>Loser</v>
      </c>
      <c r="J1098" t="str">
        <f>IF($E1098&gt;$H1098,$C1098,$F1098)</f>
        <v>%%=Tournament.VisitTeamSeed</v>
      </c>
      <c r="K1098" t="str">
        <f si="0" t="shared"/>
        <v>Lower</v>
      </c>
    </row>
    <row r="1099" spans="1:11" x14ac:dyDescent="0.25">
      <c r="A1099">
        <v>1996</v>
      </c>
      <c r="B1099" t="s">
        <v>77</v>
      </c>
      <c r="C1099">
        <v>5</v>
      </c>
      <c r="D1099" t="s">
        <v>440</v>
      </c>
      <c r="E1099">
        <v>73</v>
      </c>
      <c r="F1099">
        <v>2</v>
      </c>
      <c r="G1099" t="s">
        <v>5</v>
      </c>
      <c r="H1099">
        <v>63</v>
      </c>
      <c r="I1099" t="str">
        <f>IF($E1099&gt;$H1099,"Winner","Loser")</f>
        <v>Loser</v>
      </c>
      <c r="J1099" t="str">
        <f>IF($E1099&gt;$H1099,$C1099,$F1099)</f>
        <v>%%=Tournament.VisitTeamSeed</v>
      </c>
      <c r="K1099" t="str">
        <f si="0" t="shared"/>
        <v>Lower</v>
      </c>
    </row>
    <row r="1100" spans="1:11" x14ac:dyDescent="0.25">
      <c r="A1100">
        <v>1996</v>
      </c>
      <c r="B1100" t="s">
        <v>77</v>
      </c>
      <c r="C1100">
        <v>1</v>
      </c>
      <c r="D1100" t="s">
        <v>53</v>
      </c>
      <c r="E1100">
        <v>83</v>
      </c>
      <c r="F1100">
        <v>2</v>
      </c>
      <c r="G1100" t="s">
        <v>139</v>
      </c>
      <c r="H1100">
        <v>63</v>
      </c>
      <c r="I1100" t="str">
        <f>IF($E1100&gt;$H1100,"Winner","Loser")</f>
        <v>Loser</v>
      </c>
      <c r="J1100" t="str">
        <f>IF($E1100&gt;$H1100,$C1100,$F1100)</f>
        <v>%%=Tournament.VisitTeamSeed</v>
      </c>
      <c r="K1100" t="str">
        <f si="0" t="shared"/>
        <v>Lower</v>
      </c>
    </row>
    <row r="1101" spans="1:11" x14ac:dyDescent="0.25">
      <c r="A1101">
        <v>1996</v>
      </c>
      <c r="B1101" t="s">
        <v>77</v>
      </c>
      <c r="C1101">
        <v>1</v>
      </c>
      <c r="D1101" t="s">
        <v>55</v>
      </c>
      <c r="E1101">
        <v>86</v>
      </c>
      <c r="F1101">
        <v>2</v>
      </c>
      <c r="G1101" t="s">
        <v>91</v>
      </c>
      <c r="H1101">
        <v>62</v>
      </c>
      <c r="I1101" t="str">
        <f>IF($E1101&gt;$H1101,"Winner","Loser")</f>
        <v>Loser</v>
      </c>
      <c r="J1101" t="str">
        <f>IF($E1101&gt;$H1101,$C1101,$F1101)</f>
        <v>%%=Tournament.VisitTeamSeed</v>
      </c>
      <c r="K1101" t="str">
        <f si="0" t="shared"/>
        <v>Lower</v>
      </c>
    </row>
    <row r="1102" spans="1:11" x14ac:dyDescent="0.25">
      <c r="A1102">
        <v>1996</v>
      </c>
      <c r="B1102" t="s">
        <v>78</v>
      </c>
      <c r="C1102">
        <v>1</v>
      </c>
      <c r="D1102" t="s">
        <v>71</v>
      </c>
      <c r="E1102">
        <v>55</v>
      </c>
      <c r="F1102">
        <v>5</v>
      </c>
      <c r="G1102" t="s">
        <v>440</v>
      </c>
      <c r="H1102">
        <v>60</v>
      </c>
      <c r="I1102" t="str">
        <f>IF($E1102&gt;$H1102,"Winner","Loser")</f>
        <v>Loser</v>
      </c>
      <c r="J1102" t="str">
        <f>IF($E1102&gt;$H1102,$C1102,$F1102)</f>
        <v>%%=Tournament.VisitTeamSeed</v>
      </c>
      <c r="K1102" t="str">
        <f si="0" t="shared"/>
        <v>Lower</v>
      </c>
    </row>
    <row r="1103" spans="1:11" x14ac:dyDescent="0.25">
      <c r="A1103">
        <v>1996</v>
      </c>
      <c r="B1103" t="s">
        <v>78</v>
      </c>
      <c r="C1103">
        <v>3</v>
      </c>
      <c r="D1103" t="s">
        <v>14</v>
      </c>
      <c r="E1103">
        <v>80</v>
      </c>
      <c r="F1103">
        <v>2</v>
      </c>
      <c r="G1103" t="s">
        <v>0</v>
      </c>
      <c r="H1103">
        <v>83</v>
      </c>
      <c r="I1103" t="str">
        <f>IF($E1103&gt;$H1103,"Winner","Loser")</f>
        <v>Loser</v>
      </c>
      <c r="J1103" t="str">
        <f>IF($E1103&gt;$H1103,$C1103,$F1103)</f>
        <v>%%=Tournament.VisitTeamSeed</v>
      </c>
      <c r="K1103" t="str">
        <f si="0" t="shared"/>
        <v>Lower</v>
      </c>
    </row>
    <row r="1104" spans="1:11" x14ac:dyDescent="0.25">
      <c r="A1104">
        <v>1996</v>
      </c>
      <c r="B1104" t="s">
        <v>78</v>
      </c>
      <c r="C1104">
        <v>8</v>
      </c>
      <c r="D1104" t="s">
        <v>104</v>
      </c>
      <c r="E1104">
        <v>81</v>
      </c>
      <c r="F1104">
        <v>4</v>
      </c>
      <c r="G1104" t="s">
        <v>3</v>
      </c>
      <c r="H1104">
        <v>83</v>
      </c>
      <c r="I1104" t="str">
        <f>IF($E1104&gt;$H1104,"Winner","Loser")</f>
        <v>Loser</v>
      </c>
      <c r="J1104" t="str">
        <f>IF($E1104&gt;$H1104,$C1104,$F1104)</f>
        <v>%%=Tournament.VisitTeamSeed</v>
      </c>
      <c r="K1104" t="str">
        <f si="0" t="shared"/>
        <v>Lower</v>
      </c>
    </row>
    <row r="1105" spans="1:11" x14ac:dyDescent="0.25">
      <c r="A1105">
        <v>1996</v>
      </c>
      <c r="B1105" t="s">
        <v>78</v>
      </c>
      <c r="C1105">
        <v>3</v>
      </c>
      <c r="D1105" t="s">
        <v>136</v>
      </c>
      <c r="E1105">
        <v>70</v>
      </c>
      <c r="F1105">
        <v>2</v>
      </c>
      <c r="G1105" t="s">
        <v>5</v>
      </c>
      <c r="H1105">
        <v>87</v>
      </c>
      <c r="I1105" t="str">
        <f>IF($E1105&gt;$H1105,"Winner","Loser")</f>
        <v>Loser</v>
      </c>
      <c r="J1105" t="str">
        <f>IF($E1105&gt;$H1105,$C1105,$F1105)</f>
        <v>%%=Tournament.VisitTeamSeed</v>
      </c>
      <c r="K1105" t="str">
        <f si="0" t="shared"/>
        <v>Lower</v>
      </c>
    </row>
    <row r="1106" spans="1:11" x14ac:dyDescent="0.25">
      <c r="A1106">
        <v>1996</v>
      </c>
      <c r="B1106" t="s">
        <v>78</v>
      </c>
      <c r="C1106">
        <v>1</v>
      </c>
      <c r="D1106" t="s">
        <v>53</v>
      </c>
      <c r="E1106">
        <v>101</v>
      </c>
      <c r="F1106">
        <v>4</v>
      </c>
      <c r="G1106" t="s">
        <v>88</v>
      </c>
      <c r="H1106">
        <v>70</v>
      </c>
      <c r="I1106" t="str">
        <f>IF($E1106&gt;$H1106,"Winner","Loser")</f>
        <v>Loser</v>
      </c>
      <c r="J1106" t="str">
        <f>IF($E1106&gt;$H1106,$C1106,$F1106)</f>
        <v>%%=Tournament.VisitTeamSeed</v>
      </c>
      <c r="K1106" t="str">
        <f si="0" t="shared"/>
        <v>Lower</v>
      </c>
    </row>
    <row r="1107" spans="1:11" x14ac:dyDescent="0.25">
      <c r="A1107">
        <v>1996</v>
      </c>
      <c r="B1107" t="s">
        <v>78</v>
      </c>
      <c r="C1107">
        <v>6</v>
      </c>
      <c r="D1107" t="s">
        <v>1</v>
      </c>
      <c r="E1107">
        <v>59</v>
      </c>
      <c r="F1107">
        <v>2</v>
      </c>
      <c r="G1107" t="s">
        <v>139</v>
      </c>
      <c r="H1107">
        <v>60</v>
      </c>
      <c r="I1107" t="str">
        <f>IF($E1107&gt;$H1107,"Winner","Loser")</f>
        <v>Loser</v>
      </c>
      <c r="J1107" t="str">
        <f>IF($E1107&gt;$H1107,$C1107,$F1107)</f>
        <v>%%=Tournament.VisitTeamSeed</v>
      </c>
      <c r="K1107" t="str">
        <f si="0" t="shared"/>
        <v>Lower</v>
      </c>
    </row>
    <row r="1108" spans="1:11" x14ac:dyDescent="0.25">
      <c r="A1108">
        <v>1996</v>
      </c>
      <c r="B1108" t="s">
        <v>78</v>
      </c>
      <c r="C1108">
        <v>1</v>
      </c>
      <c r="D1108" t="s">
        <v>55</v>
      </c>
      <c r="E1108">
        <v>79</v>
      </c>
      <c r="F1108">
        <v>12</v>
      </c>
      <c r="G1108" t="s">
        <v>94</v>
      </c>
      <c r="H1108">
        <v>63</v>
      </c>
      <c r="I1108" t="str">
        <f>IF($E1108&gt;$H1108,"Winner","Loser")</f>
        <v>Loser</v>
      </c>
      <c r="J1108" t="str">
        <f>IF($E1108&gt;$H1108,$C1108,$F1108)</f>
        <v>%%=Tournament.VisitTeamSeed</v>
      </c>
      <c r="K1108" t="str">
        <f si="0" t="shared"/>
        <v>Lower</v>
      </c>
    </row>
    <row r="1109" spans="1:11" x14ac:dyDescent="0.25">
      <c r="A1109">
        <v>1996</v>
      </c>
      <c r="B1109" t="s">
        <v>78</v>
      </c>
      <c r="C1109">
        <v>3</v>
      </c>
      <c r="D1109" t="s">
        <v>112</v>
      </c>
      <c r="E1109">
        <v>90</v>
      </c>
      <c r="F1109">
        <v>2</v>
      </c>
      <c r="G1109" t="s">
        <v>91</v>
      </c>
      <c r="H1109">
        <v>98</v>
      </c>
      <c r="I1109" t="str">
        <f>IF($E1109&gt;$H1109,"Winner","Loser")</f>
        <v>Loser</v>
      </c>
      <c r="J1109" t="str">
        <f>IF($E1109&gt;$H1109,$C1109,$F1109)</f>
        <v>%%=Tournament.VisitTeamSeed</v>
      </c>
      <c r="K1109" t="str">
        <f si="0" t="shared"/>
        <v>Lower</v>
      </c>
    </row>
    <row r="1110" spans="1:11" x14ac:dyDescent="0.25">
      <c r="A1110">
        <v>1996</v>
      </c>
      <c r="B1110" t="s">
        <v>79</v>
      </c>
      <c r="C1110">
        <v>7</v>
      </c>
      <c r="D1110" t="s">
        <v>181</v>
      </c>
      <c r="E1110">
        <v>65</v>
      </c>
      <c r="F1110">
        <v>2</v>
      </c>
      <c r="G1110" t="s">
        <v>5</v>
      </c>
      <c r="H1110">
        <v>78</v>
      </c>
      <c r="I1110" t="str">
        <f>IF($E1110&gt;$H1110,"Winner","Loser")</f>
        <v>Loser</v>
      </c>
      <c r="J1110" t="str">
        <f>IF($E1110&gt;$H1110,$C1110,$F1110)</f>
        <v>%%=Tournament.VisitTeamSeed</v>
      </c>
      <c r="K1110" t="str">
        <f si="0" t="shared"/>
        <v>Lower</v>
      </c>
    </row>
    <row r="1111" spans="1:11" x14ac:dyDescent="0.25">
      <c r="A1111">
        <v>1996</v>
      </c>
      <c r="B1111" t="s">
        <v>79</v>
      </c>
      <c r="C1111">
        <v>10</v>
      </c>
      <c r="D1111" t="s">
        <v>174</v>
      </c>
      <c r="E1111">
        <v>51</v>
      </c>
      <c r="F1111">
        <v>2</v>
      </c>
      <c r="G1111" t="s">
        <v>0</v>
      </c>
      <c r="H1111">
        <v>76</v>
      </c>
      <c r="I1111" t="str">
        <f>IF($E1111&gt;$H1111,"Winner","Loser")</f>
        <v>Loser</v>
      </c>
      <c r="J1111" t="str">
        <f>IF($E1111&gt;$H1111,$C1111,$F1111)</f>
        <v>%%=Tournament.VisitTeamSeed</v>
      </c>
      <c r="K1111" t="str">
        <f si="0" t="shared"/>
        <v>Lower</v>
      </c>
    </row>
    <row r="1112" spans="1:11" x14ac:dyDescent="0.25">
      <c r="A1112">
        <v>1996</v>
      </c>
      <c r="B1112" t="s">
        <v>79</v>
      </c>
      <c r="C1112">
        <v>6</v>
      </c>
      <c r="D1112" t="s">
        <v>370</v>
      </c>
      <c r="E1112">
        <v>73</v>
      </c>
      <c r="F1112">
        <v>3</v>
      </c>
      <c r="G1112" t="s">
        <v>14</v>
      </c>
      <c r="H1112">
        <v>87</v>
      </c>
      <c r="I1112" t="str">
        <f>IF($E1112&gt;$H1112,"Winner","Loser")</f>
        <v>Loser</v>
      </c>
      <c r="J1112" t="str">
        <f>IF($E1112&gt;$H1112,$C1112,$F1112)</f>
        <v>%%=Tournament.VisitTeamSeed</v>
      </c>
      <c r="K1112" t="str">
        <f si="0" t="shared"/>
        <v>Lower</v>
      </c>
    </row>
    <row r="1113" spans="1:11" x14ac:dyDescent="0.25">
      <c r="A1113">
        <v>1996</v>
      </c>
      <c r="B1113" t="s">
        <v>79</v>
      </c>
      <c r="C1113">
        <v>10</v>
      </c>
      <c r="D1113" t="s">
        <v>57</v>
      </c>
      <c r="E1113">
        <v>62</v>
      </c>
      <c r="F1113">
        <v>2</v>
      </c>
      <c r="G1113" t="s">
        <v>139</v>
      </c>
      <c r="H1113">
        <v>65</v>
      </c>
      <c r="I1113" t="str">
        <f>IF($E1113&gt;$H1113,"Winner","Loser")</f>
        <v>Loser</v>
      </c>
      <c r="J1113" t="str">
        <f>IF($E1113&gt;$H1113,$C1113,$F1113)</f>
        <v>%%=Tournament.VisitTeamSeed</v>
      </c>
      <c r="K1113" t="str">
        <f si="0" t="shared"/>
        <v>Lower</v>
      </c>
    </row>
    <row r="1114" spans="1:11" x14ac:dyDescent="0.25">
      <c r="A1114">
        <v>1996</v>
      </c>
      <c r="B1114" t="s">
        <v>79</v>
      </c>
      <c r="C1114">
        <v>11</v>
      </c>
      <c r="D1114" t="s">
        <v>163</v>
      </c>
      <c r="E1114">
        <v>89</v>
      </c>
      <c r="F1114">
        <v>3</v>
      </c>
      <c r="G1114" t="s">
        <v>136</v>
      </c>
      <c r="H1114">
        <v>103</v>
      </c>
      <c r="I1114" t="str">
        <f>IF($E1114&gt;$H1114,"Winner","Loser")</f>
        <v>Loser</v>
      </c>
      <c r="J1114" t="str">
        <f>IF($E1114&gt;$H1114,$C1114,$F1114)</f>
        <v>%%=Tournament.VisitTeamSeed</v>
      </c>
      <c r="K1114" t="str">
        <f si="0" t="shared"/>
        <v>Lower</v>
      </c>
    </row>
    <row r="1115" spans="1:11" x14ac:dyDescent="0.25">
      <c r="A1115">
        <v>1996</v>
      </c>
      <c r="B1115" t="s">
        <v>79</v>
      </c>
      <c r="C1115">
        <v>6</v>
      </c>
      <c r="D1115" t="s">
        <v>1</v>
      </c>
      <c r="E1115">
        <v>68</v>
      </c>
      <c r="F1115">
        <v>3</v>
      </c>
      <c r="G1115" t="s">
        <v>17</v>
      </c>
      <c r="H1115">
        <v>64</v>
      </c>
      <c r="I1115" t="str">
        <f>IF($E1115&gt;$H1115,"Winner","Loser")</f>
        <v>Loser</v>
      </c>
      <c r="J1115" t="str">
        <f>IF($E1115&gt;$H1115,$C1115,$F1115)</f>
        <v>%%=Tournament.VisitTeamSeed</v>
      </c>
      <c r="K1115" t="str">
        <f si="0" t="shared"/>
        <v>Lower</v>
      </c>
    </row>
    <row r="1116" spans="1:11" x14ac:dyDescent="0.25">
      <c r="A1116">
        <v>1996</v>
      </c>
      <c r="B1116" t="s">
        <v>79</v>
      </c>
      <c r="C1116">
        <v>7</v>
      </c>
      <c r="D1116" t="s">
        <v>9</v>
      </c>
      <c r="E1116">
        <v>62</v>
      </c>
      <c r="F1116">
        <v>2</v>
      </c>
      <c r="G1116" t="s">
        <v>91</v>
      </c>
      <c r="H1116">
        <v>73</v>
      </c>
      <c r="I1116" t="str">
        <f>IF($E1116&gt;$H1116,"Winner","Loser")</f>
        <v>Loser</v>
      </c>
      <c r="J1116" t="str">
        <f>IF($E1116&gt;$H1116,$C1116,$F1116)</f>
        <v>%%=Tournament.VisitTeamSeed</v>
      </c>
      <c r="K1116" t="str">
        <f si="0" t="shared"/>
        <v>Lower</v>
      </c>
    </row>
    <row r="1117" spans="1:11" x14ac:dyDescent="0.25">
      <c r="A1117">
        <v>1996</v>
      </c>
      <c r="B1117" t="s">
        <v>79</v>
      </c>
      <c r="C1117">
        <v>6</v>
      </c>
      <c r="D1117" t="s">
        <v>369</v>
      </c>
      <c r="E1117">
        <v>73</v>
      </c>
      <c r="F1117">
        <v>3</v>
      </c>
      <c r="G1117" t="s">
        <v>112</v>
      </c>
      <c r="H1117">
        <v>92</v>
      </c>
      <c r="I1117" t="str">
        <f>IF($E1117&gt;$H1117,"Winner","Loser")</f>
        <v>Loser</v>
      </c>
      <c r="J1117" t="str">
        <f>IF($E1117&gt;$H1117,$C1117,$F1117)</f>
        <v>%%=Tournament.VisitTeamSeed</v>
      </c>
      <c r="K1117" t="str">
        <f si="0" t="shared"/>
        <v>Lower</v>
      </c>
    </row>
    <row r="1118" spans="1:11" x14ac:dyDescent="0.25">
      <c r="A1118">
        <v>1996</v>
      </c>
      <c r="B1118" t="s">
        <v>79</v>
      </c>
      <c r="C1118">
        <v>1</v>
      </c>
      <c r="D1118" t="s">
        <v>128</v>
      </c>
      <c r="E1118">
        <v>69</v>
      </c>
      <c r="F1118">
        <v>8</v>
      </c>
      <c r="G1118" t="s">
        <v>104</v>
      </c>
      <c r="H1118">
        <v>76</v>
      </c>
      <c r="I1118" t="str">
        <f>IF($E1118&gt;$H1118,"Winner","Loser")</f>
        <v>Loser</v>
      </c>
      <c r="J1118" t="str">
        <f>IF($E1118&gt;$H1118,$C1118,$F1118)</f>
        <v>%%=Tournament.VisitTeamSeed</v>
      </c>
      <c r="K1118" t="str">
        <f si="0" t="shared"/>
        <v>Lower</v>
      </c>
    </row>
    <row r="1119" spans="1:11" x14ac:dyDescent="0.25">
      <c r="A1119">
        <v>1996</v>
      </c>
      <c r="B1119" t="s">
        <v>79</v>
      </c>
      <c r="C1119">
        <v>5</v>
      </c>
      <c r="D1119" t="s">
        <v>397</v>
      </c>
      <c r="E1119">
        <v>67</v>
      </c>
      <c r="F1119">
        <v>4</v>
      </c>
      <c r="G1119" t="s">
        <v>88</v>
      </c>
      <c r="H1119">
        <v>73</v>
      </c>
      <c r="I1119" t="str">
        <f>IF($E1119&gt;$H1119,"Winner","Loser")</f>
        <v>Loser</v>
      </c>
      <c r="J1119" t="str">
        <f>IF($E1119&gt;$H1119,$C1119,$F1119)</f>
        <v>%%=Tournament.VisitTeamSeed</v>
      </c>
      <c r="K1119" t="str">
        <f si="0" t="shared"/>
        <v>Lower</v>
      </c>
    </row>
    <row r="1120" spans="1:11" x14ac:dyDescent="0.25">
      <c r="A1120">
        <v>1996</v>
      </c>
      <c r="B1120" t="s">
        <v>79</v>
      </c>
      <c r="C1120">
        <v>1</v>
      </c>
      <c r="D1120" t="s">
        <v>53</v>
      </c>
      <c r="E1120">
        <v>84</v>
      </c>
      <c r="F1120">
        <v>9</v>
      </c>
      <c r="G1120" t="s">
        <v>207</v>
      </c>
      <c r="H1120">
        <v>60</v>
      </c>
      <c r="I1120" t="str">
        <f>IF($E1120&gt;$H1120,"Winner","Loser")</f>
        <v>Loser</v>
      </c>
      <c r="J1120" t="str">
        <f>IF($E1120&gt;$H1120,$C1120,$F1120)</f>
        <v>%%=Tournament.VisitTeamSeed</v>
      </c>
      <c r="K1120" t="str">
        <f si="0" t="shared"/>
        <v>Lower</v>
      </c>
    </row>
    <row r="1121" spans="1:11" x14ac:dyDescent="0.25">
      <c r="A1121">
        <v>1996</v>
      </c>
      <c r="B1121" t="s">
        <v>79</v>
      </c>
      <c r="C1121">
        <v>12</v>
      </c>
      <c r="D1121" t="s">
        <v>156</v>
      </c>
      <c r="E1121">
        <v>58</v>
      </c>
      <c r="F1121">
        <v>4</v>
      </c>
      <c r="G1121" t="s">
        <v>3</v>
      </c>
      <c r="H1121">
        <v>69</v>
      </c>
      <c r="I1121" t="str">
        <f>IF($E1121&gt;$H1121,"Winner","Loser")</f>
        <v>Loser</v>
      </c>
      <c r="J1121" t="str">
        <f>IF($E1121&gt;$H1121,$C1121,$F1121)</f>
        <v>%%=Tournament.VisitTeamSeed</v>
      </c>
      <c r="K1121" t="str">
        <f si="0" t="shared"/>
        <v>Lower</v>
      </c>
    </row>
    <row r="1122" spans="1:11" x14ac:dyDescent="0.25">
      <c r="A1122">
        <v>1996</v>
      </c>
      <c r="B1122" t="s">
        <v>79</v>
      </c>
      <c r="C1122">
        <v>1</v>
      </c>
      <c r="D1122" t="s">
        <v>55</v>
      </c>
      <c r="E1122">
        <v>79</v>
      </c>
      <c r="F1122">
        <v>9</v>
      </c>
      <c r="G1122" t="s">
        <v>67</v>
      </c>
      <c r="H1122">
        <v>74</v>
      </c>
      <c r="I1122" t="str">
        <f>IF($E1122&gt;$H1122,"Winner","Loser")</f>
        <v>Loser</v>
      </c>
      <c r="J1122" t="str">
        <f>IF($E1122&gt;$H1122,$C1122,$F1122)</f>
        <v>%%=Tournament.VisitTeamSeed</v>
      </c>
      <c r="K1122" t="str">
        <f si="0" t="shared"/>
        <v>Lower</v>
      </c>
    </row>
    <row r="1123" spans="1:11" x14ac:dyDescent="0.25">
      <c r="A1123">
        <v>1996</v>
      </c>
      <c r="B1123" t="s">
        <v>79</v>
      </c>
      <c r="C1123">
        <v>12</v>
      </c>
      <c r="D1123" t="s">
        <v>94</v>
      </c>
      <c r="E1123">
        <v>65</v>
      </c>
      <c r="F1123">
        <v>4</v>
      </c>
      <c r="G1123" t="s">
        <v>96</v>
      </c>
      <c r="H1123">
        <v>56</v>
      </c>
      <c r="I1123" t="str">
        <f>IF($E1123&gt;$H1123,"Winner","Loser")</f>
        <v>Loser</v>
      </c>
      <c r="J1123" t="str">
        <f>IF($E1123&gt;$H1123,$C1123,$F1123)</f>
        <v>%%=Tournament.VisitTeamSeed</v>
      </c>
      <c r="K1123" t="str">
        <f si="0" t="shared"/>
        <v>Lower</v>
      </c>
    </row>
    <row r="1124" spans="1:11" x14ac:dyDescent="0.25">
      <c r="A1124">
        <v>1996</v>
      </c>
      <c r="B1124" t="s">
        <v>79</v>
      </c>
      <c r="C1124">
        <v>5</v>
      </c>
      <c r="D1124" t="s">
        <v>440</v>
      </c>
      <c r="E1124">
        <v>63</v>
      </c>
      <c r="F1124">
        <v>13</v>
      </c>
      <c r="G1124" t="s">
        <v>124</v>
      </c>
      <c r="H1124">
        <v>41</v>
      </c>
      <c r="I1124" t="str">
        <f>IF($E1124&gt;$H1124,"Winner","Loser")</f>
        <v>Loser</v>
      </c>
      <c r="J1124" t="str">
        <f>IF($E1124&gt;$H1124,$C1124,$F1124)</f>
        <v>%%=Tournament.VisitTeamSeed</v>
      </c>
      <c r="K1124" t="str">
        <f si="0" t="shared"/>
        <v>Lower</v>
      </c>
    </row>
    <row r="1125" spans="1:11" x14ac:dyDescent="0.25">
      <c r="A1125">
        <v>1996</v>
      </c>
      <c r="B1125" t="s">
        <v>79</v>
      </c>
      <c r="C1125">
        <v>1</v>
      </c>
      <c r="D1125" t="s">
        <v>71</v>
      </c>
      <c r="E1125">
        <v>95</v>
      </c>
      <c r="F1125">
        <v>9</v>
      </c>
      <c r="G1125" t="s">
        <v>145</v>
      </c>
      <c r="H1125">
        <v>81</v>
      </c>
      <c r="I1125" t="str">
        <f>IF($E1125&gt;$H1125,"Winner","Loser")</f>
        <v>Loser</v>
      </c>
      <c r="J1125" t="str">
        <f>IF($E1125&gt;$H1125,$C1125,$F1125)</f>
        <v>%%=Tournament.VisitTeamSeed</v>
      </c>
      <c r="K1125" t="str">
        <f si="0" t="shared"/>
        <v>Lower</v>
      </c>
    </row>
    <row r="1126" spans="1:11" x14ac:dyDescent="0.25">
      <c r="A1126">
        <v>1996</v>
      </c>
      <c r="B1126" t="s">
        <v>80</v>
      </c>
      <c r="C1126">
        <v>7</v>
      </c>
      <c r="D1126" t="s">
        <v>10</v>
      </c>
      <c r="E1126">
        <v>76</v>
      </c>
      <c r="F1126">
        <v>10</v>
      </c>
      <c r="G1126" t="s">
        <v>57</v>
      </c>
      <c r="H1126">
        <v>80</v>
      </c>
      <c r="I1126" t="str">
        <f>IF($E1126&gt;$H1126,"Winner","Loser")</f>
        <v>Loser</v>
      </c>
      <c r="J1126" t="str">
        <f>IF($E1126&gt;$H1126,$C1126,$F1126)</f>
        <v>%%=Tournament.VisitTeamSeed</v>
      </c>
      <c r="K1126" t="str">
        <f si="0" t="shared"/>
        <v>Lower</v>
      </c>
    </row>
    <row r="1127" spans="1:11" x14ac:dyDescent="0.25">
      <c r="A1127">
        <v>1996</v>
      </c>
      <c r="B1127" t="s">
        <v>80</v>
      </c>
      <c r="C1127">
        <v>6</v>
      </c>
      <c r="D1127" t="s">
        <v>103</v>
      </c>
      <c r="E1127">
        <v>51</v>
      </c>
      <c r="F1127">
        <v>11</v>
      </c>
      <c r="G1127" t="s">
        <v>163</v>
      </c>
      <c r="H1127">
        <v>64</v>
      </c>
      <c r="I1127" t="str">
        <f>IF($E1127&gt;$H1127,"Winner","Loser")</f>
        <v>Loser</v>
      </c>
      <c r="J1127" t="str">
        <f>IF($E1127&gt;$H1127,$C1127,$F1127)</f>
        <v>%%=Tournament.VisitTeamSeed</v>
      </c>
      <c r="K1127" t="str">
        <f si="0" t="shared"/>
        <v>Lower</v>
      </c>
    </row>
    <row r="1128" spans="1:11" x14ac:dyDescent="0.25">
      <c r="A1128">
        <v>1996</v>
      </c>
      <c r="B1128" t="s">
        <v>80</v>
      </c>
      <c r="C1128">
        <v>3</v>
      </c>
      <c r="D1128" t="s">
        <v>136</v>
      </c>
      <c r="E1128">
        <v>90</v>
      </c>
      <c r="F1128">
        <v>14</v>
      </c>
      <c r="G1128" t="s">
        <v>305</v>
      </c>
      <c r="H1128">
        <v>79</v>
      </c>
      <c r="I1128" t="str">
        <f>IF($E1128&gt;$H1128,"Winner","Loser")</f>
        <v>Loser</v>
      </c>
      <c r="J1128" t="str">
        <f>IF($E1128&gt;$H1128,$C1128,$F1128)</f>
        <v>%%=Tournament.VisitTeamSeed</v>
      </c>
      <c r="K1128" t="str">
        <f si="0" t="shared"/>
        <v>Lower</v>
      </c>
    </row>
    <row r="1129" spans="1:11" x14ac:dyDescent="0.25">
      <c r="A1129">
        <v>1996</v>
      </c>
      <c r="B1129" t="s">
        <v>80</v>
      </c>
      <c r="C1129">
        <v>7</v>
      </c>
      <c r="D1129" t="s">
        <v>181</v>
      </c>
      <c r="E1129">
        <v>61</v>
      </c>
      <c r="F1129">
        <v>10</v>
      </c>
      <c r="G1129" t="s">
        <v>18</v>
      </c>
      <c r="H1129">
        <v>43</v>
      </c>
      <c r="I1129" t="str">
        <f>IF($E1129&gt;$H1129,"Winner","Loser")</f>
        <v>Loser</v>
      </c>
      <c r="J1129" t="str">
        <f>IF($E1129&gt;$H1129,$C1129,$F1129)</f>
        <v>%%=Tournament.VisitTeamSeed</v>
      </c>
      <c r="K1129" t="str">
        <f si="0" t="shared"/>
        <v>Lower</v>
      </c>
    </row>
    <row r="1130" spans="1:11" x14ac:dyDescent="0.25">
      <c r="A1130">
        <v>1996</v>
      </c>
      <c r="B1130" t="s">
        <v>80</v>
      </c>
      <c r="C1130">
        <v>2</v>
      </c>
      <c r="D1130" t="s">
        <v>5</v>
      </c>
      <c r="E1130">
        <v>66</v>
      </c>
      <c r="F1130">
        <v>15</v>
      </c>
      <c r="G1130" t="s">
        <v>332</v>
      </c>
      <c r="H1130">
        <v>61</v>
      </c>
      <c r="I1130" t="str">
        <f>IF($E1130&gt;$H1130,"Winner","Loser")</f>
        <v>Loser</v>
      </c>
      <c r="J1130" t="str">
        <f>IF($E1130&gt;$H1130,$C1130,$F1130)</f>
        <v>%%=Tournament.VisitTeamSeed</v>
      </c>
      <c r="K1130" t="str">
        <f si="0" t="shared"/>
        <v>Lower</v>
      </c>
    </row>
    <row r="1131" spans="1:11" x14ac:dyDescent="0.25">
      <c r="A1131">
        <v>1996</v>
      </c>
      <c r="B1131" t="s">
        <v>80</v>
      </c>
      <c r="C1131">
        <v>6</v>
      </c>
      <c r="D1131" t="s">
        <v>370</v>
      </c>
      <c r="E1131">
        <v>81</v>
      </c>
      <c r="F1131">
        <v>11</v>
      </c>
      <c r="G1131" t="s">
        <v>375</v>
      </c>
      <c r="H1131">
        <v>79</v>
      </c>
      <c r="I1131" t="str">
        <f>IF($E1131&gt;$H1131,"Winner","Loser")</f>
        <v>Loser</v>
      </c>
      <c r="J1131" t="str">
        <f>IF($E1131&gt;$H1131,$C1131,$F1131)</f>
        <v>%%=Tournament.VisitTeamSeed</v>
      </c>
      <c r="K1131" t="str">
        <f si="0" t="shared"/>
        <v>Lower</v>
      </c>
    </row>
    <row r="1132" spans="1:11" x14ac:dyDescent="0.25">
      <c r="A1132">
        <v>1996</v>
      </c>
      <c r="B1132" t="s">
        <v>80</v>
      </c>
      <c r="C1132">
        <v>3</v>
      </c>
      <c r="D1132" t="s">
        <v>14</v>
      </c>
      <c r="E1132">
        <v>90</v>
      </c>
      <c r="F1132">
        <v>14</v>
      </c>
      <c r="G1132" t="s">
        <v>183</v>
      </c>
      <c r="H1132">
        <v>51</v>
      </c>
      <c r="I1132" t="str">
        <f>IF($E1132&gt;$H1132,"Winner","Loser")</f>
        <v>Loser</v>
      </c>
      <c r="J1132" t="str">
        <f>IF($E1132&gt;$H1132,$C1132,$F1132)</f>
        <v>%%=Tournament.VisitTeamSeed</v>
      </c>
      <c r="K1132" t="str">
        <f si="0" t="shared"/>
        <v>Lower</v>
      </c>
    </row>
    <row r="1133" spans="1:11" x14ac:dyDescent="0.25">
      <c r="A1133">
        <v>1996</v>
      </c>
      <c r="B1133" t="s">
        <v>80</v>
      </c>
      <c r="C1133">
        <v>7</v>
      </c>
      <c r="D1133" t="s">
        <v>89</v>
      </c>
      <c r="E1133">
        <v>79</v>
      </c>
      <c r="F1133">
        <v>10</v>
      </c>
      <c r="G1133" t="s">
        <v>174</v>
      </c>
      <c r="H1133">
        <v>91</v>
      </c>
      <c r="I1133" t="str">
        <f>IF($E1133&gt;$H1133,"Winner","Loser")</f>
        <v>Loser</v>
      </c>
      <c r="J1133" t="str">
        <f>IF($E1133&gt;$H1133,$C1133,$F1133)</f>
        <v>%%=Tournament.VisitTeamSeed</v>
      </c>
      <c r="K1133" t="str">
        <f si="0" t="shared"/>
        <v>Lower</v>
      </c>
    </row>
    <row r="1134" spans="1:11" x14ac:dyDescent="0.25">
      <c r="A1134">
        <v>1996</v>
      </c>
      <c r="B1134" t="s">
        <v>80</v>
      </c>
      <c r="C1134">
        <v>2</v>
      </c>
      <c r="D1134" t="s">
        <v>0</v>
      </c>
      <c r="E1134">
        <v>92</v>
      </c>
      <c r="F1134">
        <v>15</v>
      </c>
      <c r="G1134" t="s">
        <v>465</v>
      </c>
      <c r="H1134">
        <v>54</v>
      </c>
      <c r="I1134" t="str">
        <f>IF($E1134&gt;$H1134,"Winner","Loser")</f>
        <v>Loser</v>
      </c>
      <c r="J1134" t="str">
        <f>IF($E1134&gt;$H1134,$C1134,$F1134)</f>
        <v>%%=Tournament.VisitTeamSeed</v>
      </c>
      <c r="K1134" t="str">
        <f si="0" t="shared"/>
        <v>Lower</v>
      </c>
    </row>
    <row r="1135" spans="1:11" x14ac:dyDescent="0.25">
      <c r="A1135">
        <v>1996</v>
      </c>
      <c r="B1135" t="s">
        <v>80</v>
      </c>
      <c r="C1135">
        <v>2</v>
      </c>
      <c r="D1135" t="s">
        <v>91</v>
      </c>
      <c r="E1135">
        <v>93</v>
      </c>
      <c r="F1135">
        <v>15</v>
      </c>
      <c r="G1135" t="s">
        <v>416</v>
      </c>
      <c r="H1135">
        <v>56</v>
      </c>
      <c r="I1135" t="str">
        <f>IF($E1135&gt;$H1135,"Winner","Loser")</f>
        <v>Loser</v>
      </c>
      <c r="J1135" t="str">
        <f>IF($E1135&gt;$H1135,$C1135,$F1135)</f>
        <v>%%=Tournament.VisitTeamSeed</v>
      </c>
      <c r="K1135" t="str">
        <f si="0" t="shared"/>
        <v>Lower</v>
      </c>
    </row>
    <row r="1136" spans="1:11" x14ac:dyDescent="0.25">
      <c r="A1136">
        <v>1996</v>
      </c>
      <c r="B1136" t="s">
        <v>80</v>
      </c>
      <c r="C1136">
        <v>6</v>
      </c>
      <c r="D1136" t="s">
        <v>369</v>
      </c>
      <c r="E1136">
        <v>83</v>
      </c>
      <c r="F1136">
        <v>11</v>
      </c>
      <c r="G1136" t="s">
        <v>328</v>
      </c>
      <c r="H1136">
        <v>62</v>
      </c>
      <c r="I1136" t="str">
        <f>IF($E1136&gt;$H1136,"Winner","Loser")</f>
        <v>Loser</v>
      </c>
      <c r="J1136" t="str">
        <f>IF($E1136&gt;$H1136,$C1136,$F1136)</f>
        <v>%%=Tournament.VisitTeamSeed</v>
      </c>
      <c r="K1136" t="str">
        <f si="0" t="shared"/>
        <v>Lower</v>
      </c>
    </row>
    <row r="1137" spans="1:11" x14ac:dyDescent="0.25">
      <c r="A1137">
        <v>1996</v>
      </c>
      <c r="B1137" t="s">
        <v>80</v>
      </c>
      <c r="C1137">
        <v>3</v>
      </c>
      <c r="D1137" t="s">
        <v>112</v>
      </c>
      <c r="E1137">
        <v>74</v>
      </c>
      <c r="F1137">
        <v>14</v>
      </c>
      <c r="G1137" t="s">
        <v>223</v>
      </c>
      <c r="H1137">
        <v>73</v>
      </c>
      <c r="I1137" t="str">
        <f>IF($E1137&gt;$H1137,"Winner","Loser")</f>
        <v>Loser</v>
      </c>
      <c r="J1137" t="str">
        <f>IF($E1137&gt;$H1137,$C1137,$F1137)</f>
        <v>%%=Tournament.VisitTeamSeed</v>
      </c>
      <c r="K1137" t="str">
        <f si="0" t="shared"/>
        <v>Lower</v>
      </c>
    </row>
    <row r="1138" spans="1:11" x14ac:dyDescent="0.25">
      <c r="A1138">
        <v>1996</v>
      </c>
      <c r="B1138" t="s">
        <v>80</v>
      </c>
      <c r="C1138">
        <v>7</v>
      </c>
      <c r="D1138" t="s">
        <v>9</v>
      </c>
      <c r="E1138">
        <v>69</v>
      </c>
      <c r="F1138">
        <v>10</v>
      </c>
      <c r="G1138" t="s">
        <v>405</v>
      </c>
      <c r="H1138">
        <v>48</v>
      </c>
      <c r="I1138" t="str">
        <f>IF($E1138&gt;$H1138,"Winner","Loser")</f>
        <v>Loser</v>
      </c>
      <c r="J1138" t="str">
        <f>IF($E1138&gt;$H1138,$C1138,$F1138)</f>
        <v>%%=Tournament.VisitTeamSeed</v>
      </c>
      <c r="K1138" t="str">
        <f si="0" t="shared"/>
        <v>Lower</v>
      </c>
    </row>
    <row r="1139" spans="1:11" x14ac:dyDescent="0.25">
      <c r="A1139">
        <v>1996</v>
      </c>
      <c r="B1139" t="s">
        <v>80</v>
      </c>
      <c r="C1139">
        <v>2</v>
      </c>
      <c r="D1139" t="s">
        <v>139</v>
      </c>
      <c r="E1139">
        <v>62</v>
      </c>
      <c r="F1139">
        <v>15</v>
      </c>
      <c r="G1139" t="s">
        <v>487</v>
      </c>
      <c r="H1139">
        <v>50</v>
      </c>
      <c r="I1139" t="str">
        <f>IF($E1139&gt;$H1139,"Winner","Loser")</f>
        <v>Loser</v>
      </c>
      <c r="J1139" t="str">
        <f>IF($E1139&gt;$H1139,$C1139,$F1139)</f>
        <v>%%=Tournament.VisitTeamSeed</v>
      </c>
      <c r="K1139" t="str">
        <f si="0" t="shared"/>
        <v>Lower</v>
      </c>
    </row>
    <row r="1140" spans="1:11" x14ac:dyDescent="0.25">
      <c r="A1140">
        <v>1996</v>
      </c>
      <c r="B1140" t="s">
        <v>80</v>
      </c>
      <c r="C1140">
        <v>6</v>
      </c>
      <c r="D1140" t="s">
        <v>1</v>
      </c>
      <c r="E1140">
        <v>82</v>
      </c>
      <c r="F1140">
        <v>11</v>
      </c>
      <c r="G1140" t="s">
        <v>65</v>
      </c>
      <c r="H1140">
        <v>80</v>
      </c>
      <c r="I1140" t="str">
        <f>IF($E1140&gt;$H1140,"Winner","Loser")</f>
        <v>Loser</v>
      </c>
      <c r="J1140" t="str">
        <f>IF($E1140&gt;$H1140,$C1140,$F1140)</f>
        <v>%%=Tournament.VisitTeamSeed</v>
      </c>
      <c r="K1140" t="str">
        <f si="0" t="shared"/>
        <v>Lower</v>
      </c>
    </row>
    <row r="1141" spans="1:11" x14ac:dyDescent="0.25">
      <c r="A1141">
        <v>1996</v>
      </c>
      <c r="B1141" t="s">
        <v>80</v>
      </c>
      <c r="C1141">
        <v>3</v>
      </c>
      <c r="D1141" t="s">
        <v>17</v>
      </c>
      <c r="E1141">
        <v>92</v>
      </c>
      <c r="F1141">
        <v>14</v>
      </c>
      <c r="G1141" t="s">
        <v>137</v>
      </c>
      <c r="H1141">
        <v>58</v>
      </c>
      <c r="I1141" t="str">
        <f>IF($E1141&gt;$H1141,"Winner","Loser")</f>
        <v>Loser</v>
      </c>
      <c r="J1141" t="str">
        <f>IF($E1141&gt;$H1141,$C1141,$F1141)</f>
        <v>%%=Tournament.VisitTeamSeed</v>
      </c>
      <c r="K1141" t="str">
        <f si="0" t="shared"/>
        <v>Lower</v>
      </c>
    </row>
    <row r="1142" spans="1:11" x14ac:dyDescent="0.25">
      <c r="A1142">
        <v>1996</v>
      </c>
      <c r="B1142" t="s">
        <v>80</v>
      </c>
      <c r="C1142">
        <v>8</v>
      </c>
      <c r="D1142" t="s">
        <v>11</v>
      </c>
      <c r="E1142">
        <v>51</v>
      </c>
      <c r="F1142">
        <v>9</v>
      </c>
      <c r="G1142" t="s">
        <v>145</v>
      </c>
      <c r="H1142">
        <v>58</v>
      </c>
      <c r="I1142" t="str">
        <f>IF($E1142&gt;$H1142,"Winner","Loser")</f>
        <v>Loser</v>
      </c>
      <c r="J1142" t="str">
        <f>IF($E1142&gt;$H1142,$C1142,$F1142)</f>
        <v>%%=Tournament.VisitTeamSeed</v>
      </c>
      <c r="K1142" t="str">
        <f si="0" t="shared"/>
        <v>Lower</v>
      </c>
    </row>
    <row r="1143" spans="1:11" x14ac:dyDescent="0.25">
      <c r="A1143">
        <v>1996</v>
      </c>
      <c r="B1143" t="s">
        <v>80</v>
      </c>
      <c r="C1143">
        <v>4</v>
      </c>
      <c r="D1143" t="s">
        <v>3</v>
      </c>
      <c r="E1143">
        <v>88</v>
      </c>
      <c r="F1143">
        <v>13</v>
      </c>
      <c r="G1143" t="s">
        <v>488</v>
      </c>
      <c r="H1143">
        <v>55</v>
      </c>
      <c r="I1143" t="str">
        <f>IF($E1143&gt;$H1143,"Winner","Loser")</f>
        <v>Loser</v>
      </c>
      <c r="J1143" t="str">
        <f>IF($E1143&gt;$H1143,$C1143,$F1143)</f>
        <v>%%=Tournament.VisitTeamSeed</v>
      </c>
      <c r="K1143" t="str">
        <f si="0" t="shared"/>
        <v>Lower</v>
      </c>
    </row>
    <row r="1144" spans="1:11" x14ac:dyDescent="0.25">
      <c r="A1144">
        <v>1996</v>
      </c>
      <c r="B1144" t="s">
        <v>80</v>
      </c>
      <c r="C1144">
        <v>5</v>
      </c>
      <c r="D1144" t="s">
        <v>12</v>
      </c>
      <c r="E1144">
        <v>63</v>
      </c>
      <c r="F1144">
        <v>12</v>
      </c>
      <c r="G1144" t="s">
        <v>156</v>
      </c>
      <c r="H1144">
        <v>75</v>
      </c>
      <c r="I1144" t="str">
        <f>IF($E1144&gt;$H1144,"Winner","Loser")</f>
        <v>Loser</v>
      </c>
      <c r="J1144" t="str">
        <f>IF($E1144&gt;$H1144,$C1144,$F1144)</f>
        <v>%%=Tournament.VisitTeamSeed</v>
      </c>
      <c r="K1144" t="str">
        <f si="0" t="shared"/>
        <v>Lower</v>
      </c>
    </row>
    <row r="1145" spans="1:11" x14ac:dyDescent="0.25">
      <c r="A1145">
        <v>1996</v>
      </c>
      <c r="B1145" t="s">
        <v>80</v>
      </c>
      <c r="C1145">
        <v>8</v>
      </c>
      <c r="D1145" t="s">
        <v>104</v>
      </c>
      <c r="E1145">
        <v>81</v>
      </c>
      <c r="F1145">
        <v>9</v>
      </c>
      <c r="G1145" t="s">
        <v>90</v>
      </c>
      <c r="H1145">
        <v>74</v>
      </c>
      <c r="I1145" t="str">
        <f>IF($E1145&gt;$H1145,"Winner","Loser")</f>
        <v>Loser</v>
      </c>
      <c r="J1145" t="str">
        <f>IF($E1145&gt;$H1145,$C1145,$F1145)</f>
        <v>%%=Tournament.VisitTeamSeed</v>
      </c>
      <c r="K1145" t="str">
        <f si="0" t="shared"/>
        <v>Lower</v>
      </c>
    </row>
    <row r="1146" spans="1:11" x14ac:dyDescent="0.25">
      <c r="A1146">
        <v>1996</v>
      </c>
      <c r="B1146" t="s">
        <v>80</v>
      </c>
      <c r="C1146">
        <v>1</v>
      </c>
      <c r="D1146" t="s">
        <v>128</v>
      </c>
      <c r="E1146">
        <v>73</v>
      </c>
      <c r="F1146">
        <v>16</v>
      </c>
      <c r="G1146" t="s">
        <v>250</v>
      </c>
      <c r="H1146">
        <v>71</v>
      </c>
      <c r="I1146" t="str">
        <f>IF($E1146&gt;$H1146,"Winner","Loser")</f>
        <v>Loser</v>
      </c>
      <c r="J1146" t="str">
        <f>IF($E1146&gt;$H1146,$C1146,$F1146)</f>
        <v>%%=Tournament.VisitTeamSeed</v>
      </c>
      <c r="K1146" t="str">
        <f si="0" t="shared"/>
        <v>Lower</v>
      </c>
    </row>
    <row r="1147" spans="1:11" x14ac:dyDescent="0.25">
      <c r="A1147">
        <v>1996</v>
      </c>
      <c r="B1147" t="s">
        <v>80</v>
      </c>
      <c r="C1147">
        <v>4</v>
      </c>
      <c r="D1147" t="s">
        <v>15</v>
      </c>
      <c r="E1147">
        <v>41</v>
      </c>
      <c r="F1147">
        <v>13</v>
      </c>
      <c r="G1147" t="s">
        <v>124</v>
      </c>
      <c r="H1147">
        <v>43</v>
      </c>
      <c r="I1147" t="str">
        <f>IF($E1147&gt;$H1147,"Winner","Loser")</f>
        <v>Loser</v>
      </c>
      <c r="J1147" t="str">
        <f>IF($E1147&gt;$H1147,$C1147,$F1147)</f>
        <v>%%=Tournament.VisitTeamSeed</v>
      </c>
      <c r="K1147" t="str">
        <f si="0" t="shared"/>
        <v>Lower</v>
      </c>
    </row>
    <row r="1148" spans="1:11" x14ac:dyDescent="0.25">
      <c r="A1148">
        <v>1996</v>
      </c>
      <c r="B1148" t="s">
        <v>80</v>
      </c>
      <c r="C1148">
        <v>5</v>
      </c>
      <c r="D1148" t="s">
        <v>440</v>
      </c>
      <c r="E1148">
        <v>58</v>
      </c>
      <c r="F1148">
        <v>12</v>
      </c>
      <c r="G1148" t="s">
        <v>395</v>
      </c>
      <c r="H1148">
        <v>51</v>
      </c>
      <c r="I1148" t="str">
        <f>IF($E1148&gt;$H1148,"Winner","Loser")</f>
        <v>Loser</v>
      </c>
      <c r="J1148" t="str">
        <f>IF($E1148&gt;$H1148,$C1148,$F1148)</f>
        <v>%%=Tournament.VisitTeamSeed</v>
      </c>
      <c r="K1148" t="str">
        <f si="0" t="shared"/>
        <v>Lower</v>
      </c>
    </row>
    <row r="1149" spans="1:11" x14ac:dyDescent="0.25">
      <c r="A1149">
        <v>1996</v>
      </c>
      <c r="B1149" t="s">
        <v>80</v>
      </c>
      <c r="C1149">
        <v>1</v>
      </c>
      <c r="D1149" t="s">
        <v>71</v>
      </c>
      <c r="E1149">
        <v>68</v>
      </c>
      <c r="F1149">
        <v>16</v>
      </c>
      <c r="G1149" t="s">
        <v>199</v>
      </c>
      <c r="H1149">
        <v>59</v>
      </c>
      <c r="I1149" t="str">
        <f>IF($E1149&gt;$H1149,"Winner","Loser")</f>
        <v>Loser</v>
      </c>
      <c r="J1149" t="str">
        <f>IF($E1149&gt;$H1149,$C1149,$F1149)</f>
        <v>%%=Tournament.VisitTeamSeed</v>
      </c>
      <c r="K1149" t="str">
        <f si="0" t="shared"/>
        <v>Lower</v>
      </c>
    </row>
    <row r="1150" spans="1:11" x14ac:dyDescent="0.25">
      <c r="A1150">
        <v>1996</v>
      </c>
      <c r="B1150" t="s">
        <v>80</v>
      </c>
      <c r="C1150">
        <v>1</v>
      </c>
      <c r="D1150" t="s">
        <v>53</v>
      </c>
      <c r="E1150">
        <v>110</v>
      </c>
      <c r="F1150">
        <v>16</v>
      </c>
      <c r="G1150" t="s">
        <v>489</v>
      </c>
      <c r="H1150">
        <v>72</v>
      </c>
      <c r="I1150" t="str">
        <f>IF($E1150&gt;$H1150,"Winner","Loser")</f>
        <v>Loser</v>
      </c>
      <c r="J1150" t="str">
        <f>IF($E1150&gt;$H1150,$C1150,$F1150)</f>
        <v>%%=Tournament.VisitTeamSeed</v>
      </c>
      <c r="K1150" t="str">
        <f si="0" t="shared"/>
        <v>Lower</v>
      </c>
    </row>
    <row r="1151" spans="1:11" x14ac:dyDescent="0.25">
      <c r="A1151">
        <v>1996</v>
      </c>
      <c r="B1151" t="s">
        <v>80</v>
      </c>
      <c r="C1151">
        <v>4</v>
      </c>
      <c r="D1151" t="s">
        <v>96</v>
      </c>
      <c r="E1151">
        <v>68</v>
      </c>
      <c r="F1151">
        <v>13</v>
      </c>
      <c r="G1151" t="s">
        <v>291</v>
      </c>
      <c r="H1151">
        <v>44</v>
      </c>
      <c r="I1151" t="str">
        <f>IF($E1151&gt;$H1151,"Winner","Loser")</f>
        <v>Loser</v>
      </c>
      <c r="J1151" t="str">
        <f>IF($E1151&gt;$H1151,$C1151,$F1151)</f>
        <v>%%=Tournament.VisitTeamSeed</v>
      </c>
      <c r="K1151" t="str">
        <f si="0" t="shared"/>
        <v>Lower</v>
      </c>
    </row>
    <row r="1152" spans="1:11" x14ac:dyDescent="0.25">
      <c r="A1152">
        <v>1996</v>
      </c>
      <c r="B1152" t="s">
        <v>80</v>
      </c>
      <c r="C1152">
        <v>8</v>
      </c>
      <c r="D1152" t="s">
        <v>490</v>
      </c>
      <c r="E1152">
        <v>48</v>
      </c>
      <c r="F1152">
        <v>9</v>
      </c>
      <c r="G1152" t="s">
        <v>207</v>
      </c>
      <c r="H1152">
        <v>61</v>
      </c>
      <c r="I1152" t="str">
        <f>IF($E1152&gt;$H1152,"Winner","Loser")</f>
        <v>Loser</v>
      </c>
      <c r="J1152" t="str">
        <f>IF($E1152&gt;$H1152,$C1152,$F1152)</f>
        <v>%%=Tournament.VisitTeamSeed</v>
      </c>
      <c r="K1152" t="str">
        <f si="0" t="shared"/>
        <v>Lower</v>
      </c>
    </row>
    <row r="1153" spans="1:11" x14ac:dyDescent="0.25">
      <c r="A1153">
        <v>1996</v>
      </c>
      <c r="B1153" t="s">
        <v>80</v>
      </c>
      <c r="C1153">
        <v>5</v>
      </c>
      <c r="D1153" t="s">
        <v>397</v>
      </c>
      <c r="E1153">
        <v>74</v>
      </c>
      <c r="F1153">
        <v>12</v>
      </c>
      <c r="G1153" t="s">
        <v>102</v>
      </c>
      <c r="H1153">
        <v>64</v>
      </c>
      <c r="I1153" t="str">
        <f>IF($E1153&gt;$H1153,"Winner","Loser")</f>
        <v>Loser</v>
      </c>
      <c r="J1153" t="str">
        <f>IF($E1153&gt;$H1153,$C1153,$F1153)</f>
        <v>%%=Tournament.VisitTeamSeed</v>
      </c>
      <c r="K1153" t="str">
        <f si="0" t="shared"/>
        <v>Lower</v>
      </c>
    </row>
    <row r="1154" spans="1:11" x14ac:dyDescent="0.25">
      <c r="A1154">
        <v>1996</v>
      </c>
      <c r="B1154" t="s">
        <v>80</v>
      </c>
      <c r="C1154">
        <v>5</v>
      </c>
      <c r="D1154" t="s">
        <v>422</v>
      </c>
      <c r="E1154">
        <v>80</v>
      </c>
      <c r="F1154">
        <v>12</v>
      </c>
      <c r="G1154" t="s">
        <v>94</v>
      </c>
      <c r="H1154">
        <v>86</v>
      </c>
      <c r="I1154" t="str">
        <f>IF($E1154&gt;$H1154,"Winner","Loser")</f>
        <v>Loser</v>
      </c>
      <c r="J1154" t="str">
        <f>IF($E1154&gt;$H1154,$C1154,$F1154)</f>
        <v>%%=Tournament.VisitTeamSeed</v>
      </c>
      <c r="K1154" t="str">
        <f si="0" t="shared"/>
        <v>Lower</v>
      </c>
    </row>
    <row r="1155" spans="1:11" x14ac:dyDescent="0.25">
      <c r="A1155">
        <v>1996</v>
      </c>
      <c r="B1155" t="s">
        <v>80</v>
      </c>
      <c r="C1155">
        <v>8</v>
      </c>
      <c r="D1155" t="s">
        <v>225</v>
      </c>
      <c r="E1155">
        <v>58</v>
      </c>
      <c r="F1155">
        <v>9</v>
      </c>
      <c r="G1155" t="s">
        <v>67</v>
      </c>
      <c r="H1155">
        <v>66</v>
      </c>
      <c r="I1155" t="str">
        <f>IF($E1155&gt;$H1155,"Winner","Loser")</f>
        <v>Loser</v>
      </c>
      <c r="J1155" t="str">
        <f>IF($E1155&gt;$H1155,$C1155,$F1155)</f>
        <v>%%=Tournament.VisitTeamSeed</v>
      </c>
      <c r="K1155" t="str">
        <f si="0" t="shared"/>
        <v>Lower</v>
      </c>
    </row>
    <row r="1156" spans="1:11" x14ac:dyDescent="0.25">
      <c r="A1156">
        <v>1996</v>
      </c>
      <c r="B1156" t="s">
        <v>80</v>
      </c>
      <c r="C1156">
        <v>4</v>
      </c>
      <c r="D1156" t="s">
        <v>88</v>
      </c>
      <c r="E1156">
        <v>72</v>
      </c>
      <c r="F1156">
        <v>13</v>
      </c>
      <c r="G1156" t="s">
        <v>135</v>
      </c>
      <c r="H1156">
        <v>43</v>
      </c>
      <c r="I1156" t="str">
        <f>IF($E1156&gt;$H1156,"Winner","Loser")</f>
        <v>Loser</v>
      </c>
      <c r="J1156" t="str">
        <f>IF($E1156&gt;$H1156,$C1156,$F1156)</f>
        <v>%%=Tournament.VisitTeamSeed</v>
      </c>
      <c r="K1156" t="str">
        <f si="0" t="shared"/>
        <v>Lower</v>
      </c>
    </row>
    <row r="1157" spans="1:11" x14ac:dyDescent="0.25">
      <c r="A1157">
        <v>1996</v>
      </c>
      <c r="B1157" t="s">
        <v>80</v>
      </c>
      <c r="C1157">
        <v>1</v>
      </c>
      <c r="D1157" t="s">
        <v>55</v>
      </c>
      <c r="E1157">
        <v>92</v>
      </c>
      <c r="F1157">
        <v>16</v>
      </c>
      <c r="G1157" t="s">
        <v>460</v>
      </c>
      <c r="H1157">
        <v>70</v>
      </c>
      <c r="I1157" t="str">
        <f>IF($E1157&gt;$H1157,"Winner","Loser")</f>
        <v>Loser</v>
      </c>
      <c r="J1157" t="str">
        <f>IF($E1157&gt;$H1157,$C1157,$F1157)</f>
        <v>%%=Tournament.VisitTeamSeed</v>
      </c>
      <c r="K1157" t="str">
        <f si="0" t="shared"/>
        <v>Lower</v>
      </c>
    </row>
    <row r="1158" spans="1:11" x14ac:dyDescent="0.25">
      <c r="A1158">
        <v>1995</v>
      </c>
      <c r="B1158" t="s">
        <v>74</v>
      </c>
      <c r="C1158">
        <v>2</v>
      </c>
      <c r="D1158" t="s">
        <v>94</v>
      </c>
      <c r="E1158">
        <v>78</v>
      </c>
      <c r="F1158">
        <v>1</v>
      </c>
      <c r="G1158" t="s">
        <v>15</v>
      </c>
      <c r="H1158">
        <v>89</v>
      </c>
      <c r="I1158" t="str">
        <f>IF($E1158&gt;$H1158,"Winner","Loser")</f>
        <v>Loser</v>
      </c>
      <c r="J1158" t="str">
        <f>IF($E1158&gt;$H1158,$C1158,$F1158)</f>
        <v>%%=Tournament.VisitTeamSeed</v>
      </c>
      <c r="K1158" t="str">
        <f si="0" t="shared"/>
        <v>Lower</v>
      </c>
    </row>
    <row r="1159" spans="1:11" x14ac:dyDescent="0.25">
      <c r="A1159">
        <v>1995</v>
      </c>
      <c r="B1159" t="s">
        <v>76</v>
      </c>
      <c r="C1159">
        <v>4</v>
      </c>
      <c r="D1159" t="s">
        <v>398</v>
      </c>
      <c r="E1159">
        <v>61</v>
      </c>
      <c r="F1159">
        <v>1</v>
      </c>
      <c r="G1159" t="s">
        <v>15</v>
      </c>
      <c r="H1159">
        <v>74</v>
      </c>
      <c r="I1159" t="str">
        <f>IF($E1159&gt;$H1159,"Winner","Loser")</f>
        <v>Loser</v>
      </c>
      <c r="J1159" t="str">
        <f>IF($E1159&gt;$H1159,$C1159,$F1159)</f>
        <v>%%=Tournament.VisitTeamSeed</v>
      </c>
      <c r="K1159" t="str">
        <f si="0" t="shared"/>
        <v>Lower</v>
      </c>
    </row>
    <row r="1160" spans="1:11" x14ac:dyDescent="0.25">
      <c r="A1160">
        <v>1995</v>
      </c>
      <c r="B1160" t="s">
        <v>76</v>
      </c>
      <c r="C1160">
        <v>2</v>
      </c>
      <c r="D1160" t="s">
        <v>94</v>
      </c>
      <c r="E1160">
        <v>75</v>
      </c>
      <c r="F1160">
        <v>2</v>
      </c>
      <c r="G1160" t="s">
        <v>369</v>
      </c>
      <c r="H1160">
        <v>68</v>
      </c>
      <c r="I1160" t="str">
        <f>IF($E1160&gt;$H1160,"Winner","Loser")</f>
        <v>Loser</v>
      </c>
      <c r="J1160" t="str">
        <f>IF($E1160&gt;$H1160,$C1160,$F1160)</f>
        <v>%%=Tournament.VisitTeamSeed</v>
      </c>
      <c r="K1160" t="str">
        <f si="0" t="shared"/>
        <v>Lower</v>
      </c>
    </row>
    <row r="1161" spans="1:11" x14ac:dyDescent="0.25">
      <c r="A1161">
        <v>1995</v>
      </c>
      <c r="B1161" t="s">
        <v>77</v>
      </c>
      <c r="C1161">
        <v>4</v>
      </c>
      <c r="D1161" t="s">
        <v>398</v>
      </c>
      <c r="E1161">
        <v>68</v>
      </c>
      <c r="F1161">
        <v>2</v>
      </c>
      <c r="G1161" t="s">
        <v>55</v>
      </c>
      <c r="H1161">
        <v>54</v>
      </c>
      <c r="I1161" t="str">
        <f>IF($E1161&gt;$H1161,"Winner","Loser")</f>
        <v>Loser</v>
      </c>
      <c r="J1161" t="str">
        <f>IF($E1161&gt;$H1161,$C1161,$F1161)</f>
        <v>%%=Tournament.VisitTeamSeed</v>
      </c>
      <c r="K1161" t="str">
        <f si="0" t="shared"/>
        <v>Lower</v>
      </c>
    </row>
    <row r="1162" spans="1:11" x14ac:dyDescent="0.25">
      <c r="A1162">
        <v>1995</v>
      </c>
      <c r="B1162" t="s">
        <v>77</v>
      </c>
      <c r="C1162">
        <v>4</v>
      </c>
      <c r="D1162" t="s">
        <v>68</v>
      </c>
      <c r="E1162">
        <v>61</v>
      </c>
      <c r="F1162">
        <v>2</v>
      </c>
      <c r="G1162" t="s">
        <v>94</v>
      </c>
      <c r="H1162">
        <v>68</v>
      </c>
      <c r="I1162" t="str">
        <f>IF($E1162&gt;$H1162,"Winner","Loser")</f>
        <v>Loser</v>
      </c>
      <c r="J1162" t="str">
        <f>IF($E1162&gt;$H1162,$C1162,$F1162)</f>
        <v>%%=Tournament.VisitTeamSeed</v>
      </c>
      <c r="K1162" t="str">
        <f si="0" t="shared"/>
        <v>Lower</v>
      </c>
    </row>
    <row r="1163" spans="1:11" x14ac:dyDescent="0.25">
      <c r="A1163">
        <v>1995</v>
      </c>
      <c r="B1163" t="s">
        <v>77</v>
      </c>
      <c r="C1163">
        <v>1</v>
      </c>
      <c r="D1163" t="s">
        <v>53</v>
      </c>
      <c r="E1163">
        <v>61</v>
      </c>
      <c r="F1163">
        <v>2</v>
      </c>
      <c r="G1163" t="s">
        <v>369</v>
      </c>
      <c r="H1163">
        <v>74</v>
      </c>
      <c r="I1163" t="str">
        <f>IF($E1163&gt;$H1163,"Winner","Loser")</f>
        <v>Loser</v>
      </c>
      <c r="J1163" t="str">
        <f>IF($E1163&gt;$H1163,$C1163,$F1163)</f>
        <v>%%=Tournament.VisitTeamSeed</v>
      </c>
      <c r="K1163" t="str">
        <f si="0" t="shared"/>
        <v>Lower</v>
      </c>
    </row>
    <row r="1164" spans="1:11" x14ac:dyDescent="0.25">
      <c r="A1164">
        <v>1995</v>
      </c>
      <c r="B1164" t="s">
        <v>77</v>
      </c>
      <c r="C1164">
        <v>1</v>
      </c>
      <c r="D1164" t="s">
        <v>15</v>
      </c>
      <c r="E1164">
        <v>102</v>
      </c>
      <c r="F1164">
        <v>2</v>
      </c>
      <c r="G1164" t="s">
        <v>71</v>
      </c>
      <c r="H1164">
        <v>96</v>
      </c>
      <c r="I1164" t="str">
        <f>IF($E1164&gt;$H1164,"Winner","Loser")</f>
        <v>Loser</v>
      </c>
      <c r="J1164" t="str">
        <f>IF($E1164&gt;$H1164,$C1164,$F1164)</f>
        <v>%%=Tournament.VisitTeamSeed</v>
      </c>
      <c r="K1164" t="str">
        <f si="0" t="shared"/>
        <v>Lower</v>
      </c>
    </row>
    <row r="1165" spans="1:11" x14ac:dyDescent="0.25">
      <c r="A1165">
        <v>1995</v>
      </c>
      <c r="B1165" t="s">
        <v>78</v>
      </c>
      <c r="C1165">
        <v>1</v>
      </c>
      <c r="D1165" t="s">
        <v>0</v>
      </c>
      <c r="E1165">
        <v>58</v>
      </c>
      <c r="F1165">
        <v>4</v>
      </c>
      <c r="G1165" t="s">
        <v>68</v>
      </c>
      <c r="H1165">
        <v>67</v>
      </c>
      <c r="I1165" t="str">
        <f>IF($E1165&gt;$H1165,"Winner","Loser")</f>
        <v>Loser</v>
      </c>
      <c r="J1165" t="str">
        <f>IF($E1165&gt;$H1165,$C1165,$F1165)</f>
        <v>%%=Tournament.VisitTeamSeed</v>
      </c>
      <c r="K1165" t="str">
        <f si="0" t="shared"/>
        <v>Lower</v>
      </c>
    </row>
    <row r="1166" spans="1:11" x14ac:dyDescent="0.25">
      <c r="A1166">
        <v>1995</v>
      </c>
      <c r="B1166" t="s">
        <v>78</v>
      </c>
      <c r="C1166">
        <v>1</v>
      </c>
      <c r="D1166" t="s">
        <v>139</v>
      </c>
      <c r="E1166">
        <v>66</v>
      </c>
      <c r="F1166">
        <v>4</v>
      </c>
      <c r="G1166" t="s">
        <v>398</v>
      </c>
      <c r="H1166">
        <v>71</v>
      </c>
      <c r="I1166" t="str">
        <f>IF($E1166&gt;$H1166,"Winner","Loser")</f>
        <v>Loser</v>
      </c>
      <c r="J1166" t="str">
        <f>IF($E1166&gt;$H1166,$C1166,$F1166)</f>
        <v>%%=Tournament.VisitTeamSeed</v>
      </c>
      <c r="K1166" t="str">
        <f si="0" t="shared"/>
        <v>Lower</v>
      </c>
    </row>
    <row r="1167" spans="1:11" x14ac:dyDescent="0.25">
      <c r="A1167">
        <v>1995</v>
      </c>
      <c r="B1167" t="s">
        <v>78</v>
      </c>
      <c r="C1167">
        <v>6</v>
      </c>
      <c r="D1167" t="s">
        <v>12</v>
      </c>
      <c r="E1167">
        <v>91</v>
      </c>
      <c r="F1167">
        <v>2</v>
      </c>
      <c r="G1167" t="s">
        <v>94</v>
      </c>
      <c r="H1167">
        <v>96</v>
      </c>
      <c r="I1167" t="str">
        <f>IF($E1167&gt;$H1167,"Winner","Loser")</f>
        <v>Loser</v>
      </c>
      <c r="J1167" t="str">
        <f>IF($E1167&gt;$H1167,$C1167,$F1167)</f>
        <v>%%=Tournament.VisitTeamSeed</v>
      </c>
      <c r="K1167" t="str">
        <f si="0" t="shared"/>
        <v>Lower</v>
      </c>
    </row>
    <row r="1168" spans="1:11" x14ac:dyDescent="0.25">
      <c r="A1168">
        <v>1995</v>
      </c>
      <c r="B1168" t="s">
        <v>78</v>
      </c>
      <c r="C1168">
        <v>6</v>
      </c>
      <c r="D1168" t="s">
        <v>65</v>
      </c>
      <c r="E1168">
        <v>51</v>
      </c>
      <c r="F1168">
        <v>2</v>
      </c>
      <c r="G1168" t="s">
        <v>55</v>
      </c>
      <c r="H1168">
        <v>76</v>
      </c>
      <c r="I1168" t="str">
        <f>IF($E1168&gt;$H1168,"Winner","Loser")</f>
        <v>Loser</v>
      </c>
      <c r="J1168" t="str">
        <f>IF($E1168&gt;$H1168,$C1168,$F1168)</f>
        <v>%%=Tournament.VisitTeamSeed</v>
      </c>
      <c r="K1168" t="str">
        <f si="0" t="shared"/>
        <v>Lower</v>
      </c>
    </row>
    <row r="1169" spans="1:11" x14ac:dyDescent="0.25">
      <c r="A1169">
        <v>1995</v>
      </c>
      <c r="B1169" t="s">
        <v>78</v>
      </c>
      <c r="C1169">
        <v>3</v>
      </c>
      <c r="D1169" t="s">
        <v>89</v>
      </c>
      <c r="E1169">
        <v>89</v>
      </c>
      <c r="F1169">
        <v>2</v>
      </c>
      <c r="G1169" t="s">
        <v>71</v>
      </c>
      <c r="H1169">
        <v>99</v>
      </c>
      <c r="I1169" t="str">
        <f>IF($E1169&gt;$H1169,"Winner","Loser")</f>
        <v>Loser</v>
      </c>
      <c r="J1169" t="str">
        <f>IF($E1169&gt;$H1169,$C1169,$F1169)</f>
        <v>%%=Tournament.VisitTeamSeed</v>
      </c>
      <c r="K1169" t="str">
        <f si="0" t="shared"/>
        <v>Lower</v>
      </c>
    </row>
    <row r="1170" spans="1:11" x14ac:dyDescent="0.25">
      <c r="A1170">
        <v>1995</v>
      </c>
      <c r="B1170" t="s">
        <v>78</v>
      </c>
      <c r="C1170">
        <v>6</v>
      </c>
      <c r="D1170" t="s">
        <v>91</v>
      </c>
      <c r="E1170">
        <v>64</v>
      </c>
      <c r="F1170">
        <v>2</v>
      </c>
      <c r="G1170" t="s">
        <v>369</v>
      </c>
      <c r="H1170">
        <v>74</v>
      </c>
      <c r="I1170" t="str">
        <f>IF($E1170&gt;$H1170,"Winner","Loser")</f>
        <v>Loser</v>
      </c>
      <c r="J1170" t="str">
        <f>IF($E1170&gt;$H1170,$C1170,$F1170)</f>
        <v>%%=Tournament.VisitTeamSeed</v>
      </c>
      <c r="K1170" t="str">
        <f si="0" t="shared"/>
        <v>Lower</v>
      </c>
    </row>
    <row r="1171" spans="1:11" x14ac:dyDescent="0.25">
      <c r="A1171">
        <v>1995</v>
      </c>
      <c r="B1171" t="s">
        <v>78</v>
      </c>
      <c r="C1171">
        <v>1</v>
      </c>
      <c r="D1171" t="s">
        <v>15</v>
      </c>
      <c r="E1171">
        <v>86</v>
      </c>
      <c r="F1171">
        <v>5</v>
      </c>
      <c r="G1171" t="s">
        <v>440</v>
      </c>
      <c r="H1171">
        <v>67</v>
      </c>
      <c r="I1171" t="str">
        <f>IF($E1171&gt;$H1171,"Winner","Loser")</f>
        <v>Loser</v>
      </c>
      <c r="J1171" t="str">
        <f>IF($E1171&gt;$H1171,$C1171,$F1171)</f>
        <v>%%=Tournament.VisitTeamSeed</v>
      </c>
      <c r="K1171" t="str">
        <f si="0" t="shared"/>
        <v>Lower</v>
      </c>
    </row>
    <row r="1172" spans="1:11" x14ac:dyDescent="0.25">
      <c r="A1172">
        <v>1995</v>
      </c>
      <c r="B1172" t="s">
        <v>78</v>
      </c>
      <c r="C1172">
        <v>1</v>
      </c>
      <c r="D1172" t="s">
        <v>53</v>
      </c>
      <c r="E1172">
        <v>97</v>
      </c>
      <c r="F1172">
        <v>5</v>
      </c>
      <c r="G1172" t="s">
        <v>436</v>
      </c>
      <c r="H1172">
        <v>73</v>
      </c>
      <c r="I1172" t="str">
        <f>IF($E1172&gt;$H1172,"Winner","Loser")</f>
        <v>Loser</v>
      </c>
      <c r="J1172" t="str">
        <f>IF($E1172&gt;$H1172,$C1172,$F1172)</f>
        <v>%%=Tournament.VisitTeamSeed</v>
      </c>
      <c r="K1172" t="str">
        <f si="0" t="shared"/>
        <v>Lower</v>
      </c>
    </row>
    <row r="1173" spans="1:11" x14ac:dyDescent="0.25">
      <c r="A1173">
        <v>1995</v>
      </c>
      <c r="B1173" t="s">
        <v>79</v>
      </c>
      <c r="C1173">
        <v>1</v>
      </c>
      <c r="D1173" t="s">
        <v>15</v>
      </c>
      <c r="E1173">
        <v>75</v>
      </c>
      <c r="F1173">
        <v>8</v>
      </c>
      <c r="G1173" t="s">
        <v>106</v>
      </c>
      <c r="H1173">
        <v>74</v>
      </c>
      <c r="I1173" t="str">
        <f>IF($E1173&gt;$H1173,"Winner","Loser")</f>
        <v>Loser</v>
      </c>
      <c r="J1173" t="str">
        <f>IF($E1173&gt;$H1173,$C1173,$F1173)</f>
        <v>%%=Tournament.VisitTeamSeed</v>
      </c>
      <c r="K1173" t="str">
        <f si="0" t="shared"/>
        <v>Lower</v>
      </c>
    </row>
    <row r="1174" spans="1:11" x14ac:dyDescent="0.25">
      <c r="A1174">
        <v>1995</v>
      </c>
      <c r="B1174" t="s">
        <v>79</v>
      </c>
      <c r="C1174">
        <v>6</v>
      </c>
      <c r="D1174" t="s">
        <v>91</v>
      </c>
      <c r="E1174">
        <v>53</v>
      </c>
      <c r="F1174">
        <v>14</v>
      </c>
      <c r="G1174" t="s">
        <v>453</v>
      </c>
      <c r="H1174">
        <v>51</v>
      </c>
      <c r="I1174" t="str">
        <f>IF($E1174&gt;$H1174,"Winner","Loser")</f>
        <v>Loser</v>
      </c>
      <c r="J1174" t="str">
        <f>IF($E1174&gt;$H1174,$C1174,$F1174)</f>
        <v>%%=Tournament.VisitTeamSeed</v>
      </c>
      <c r="K1174" t="str">
        <f si="0" t="shared"/>
        <v>Lower</v>
      </c>
    </row>
    <row r="1175" spans="1:11" x14ac:dyDescent="0.25">
      <c r="A1175">
        <v>1995</v>
      </c>
      <c r="B1175" t="s">
        <v>79</v>
      </c>
      <c r="C1175">
        <v>6</v>
      </c>
      <c r="D1175" t="s">
        <v>12</v>
      </c>
      <c r="E1175">
        <v>75</v>
      </c>
      <c r="F1175">
        <v>3</v>
      </c>
      <c r="G1175" t="s">
        <v>128</v>
      </c>
      <c r="H1175">
        <v>73</v>
      </c>
      <c r="I1175" t="str">
        <f>IF($E1175&gt;$H1175,"Winner","Loser")</f>
        <v>Loser</v>
      </c>
      <c r="J1175" t="str">
        <f>IF($E1175&gt;$H1175,$C1175,$F1175)</f>
        <v>%%=Tournament.VisitTeamSeed</v>
      </c>
      <c r="K1175" t="str">
        <f si="0" t="shared"/>
        <v>Lower</v>
      </c>
    </row>
    <row r="1176" spans="1:11" x14ac:dyDescent="0.25">
      <c r="A1176">
        <v>1995</v>
      </c>
      <c r="B1176" t="s">
        <v>79</v>
      </c>
      <c r="C1176">
        <v>10</v>
      </c>
      <c r="D1176" t="s">
        <v>67</v>
      </c>
      <c r="E1176">
        <v>53</v>
      </c>
      <c r="F1176">
        <v>2</v>
      </c>
      <c r="G1176" t="s">
        <v>55</v>
      </c>
      <c r="H1176">
        <v>75</v>
      </c>
      <c r="I1176" t="str">
        <f>IF($E1176&gt;$H1176,"Winner","Loser")</f>
        <v>Loser</v>
      </c>
      <c r="J1176" t="str">
        <f>IF($E1176&gt;$H1176,$C1176,$F1176)</f>
        <v>%%=Tournament.VisitTeamSeed</v>
      </c>
      <c r="K1176" t="str">
        <f si="0" t="shared"/>
        <v>Lower</v>
      </c>
    </row>
    <row r="1177" spans="1:11" x14ac:dyDescent="0.25">
      <c r="A1177">
        <v>1995</v>
      </c>
      <c r="B1177" t="s">
        <v>79</v>
      </c>
      <c r="C1177">
        <v>7</v>
      </c>
      <c r="D1177" t="s">
        <v>3</v>
      </c>
      <c r="E1177">
        <v>94</v>
      </c>
      <c r="F1177">
        <v>2</v>
      </c>
      <c r="G1177" t="s">
        <v>94</v>
      </c>
      <c r="H1177">
        <v>96</v>
      </c>
      <c r="I1177" t="str">
        <f>IF($E1177&gt;$H1177,"Winner","Loser")</f>
        <v>Loser</v>
      </c>
      <c r="J1177" t="str">
        <f>IF($E1177&gt;$H1177,$C1177,$F1177)</f>
        <v>%%=Tournament.VisitTeamSeed</v>
      </c>
      <c r="K1177" t="str">
        <f si="0" t="shared"/>
        <v>Lower</v>
      </c>
    </row>
    <row r="1178" spans="1:11" x14ac:dyDescent="0.25">
      <c r="A1178">
        <v>1995</v>
      </c>
      <c r="B1178" t="s">
        <v>79</v>
      </c>
      <c r="C1178">
        <v>5</v>
      </c>
      <c r="D1178" t="s">
        <v>440</v>
      </c>
      <c r="E1178">
        <v>78</v>
      </c>
      <c r="F1178">
        <v>4</v>
      </c>
      <c r="G1178" t="s">
        <v>88</v>
      </c>
      <c r="H1178">
        <v>64</v>
      </c>
      <c r="I1178" t="str">
        <f>IF($E1178&gt;$H1178,"Winner","Loser")</f>
        <v>Loser</v>
      </c>
      <c r="J1178" t="str">
        <f>IF($E1178&gt;$H1178,$C1178,$F1178)</f>
        <v>%%=Tournament.VisitTeamSeed</v>
      </c>
      <c r="K1178" t="str">
        <f si="0" t="shared"/>
        <v>Lower</v>
      </c>
    </row>
    <row r="1179" spans="1:11" x14ac:dyDescent="0.25">
      <c r="A1179">
        <v>1995</v>
      </c>
      <c r="B1179" t="s">
        <v>79</v>
      </c>
      <c r="C1179">
        <v>6</v>
      </c>
      <c r="D1179" t="s">
        <v>65</v>
      </c>
      <c r="E1179">
        <v>64</v>
      </c>
      <c r="F1179">
        <v>14</v>
      </c>
      <c r="G1179" t="s">
        <v>200</v>
      </c>
      <c r="H1179">
        <v>52</v>
      </c>
      <c r="I1179" t="str">
        <f>IF($E1179&gt;$H1179,"Winner","Loser")</f>
        <v>Loser</v>
      </c>
      <c r="J1179" t="str">
        <f>IF($E1179&gt;$H1179,$C1179,$F1179)</f>
        <v>%%=Tournament.VisitTeamSeed</v>
      </c>
      <c r="K1179" t="str">
        <f si="0" t="shared"/>
        <v>Lower</v>
      </c>
    </row>
    <row r="1180" spans="1:11" x14ac:dyDescent="0.25">
      <c r="A1180">
        <v>1995</v>
      </c>
      <c r="B1180" t="s">
        <v>79</v>
      </c>
      <c r="C1180">
        <v>7</v>
      </c>
      <c r="D1180" t="s">
        <v>397</v>
      </c>
      <c r="E1180">
        <v>51</v>
      </c>
      <c r="F1180">
        <v>2</v>
      </c>
      <c r="G1180" t="s">
        <v>369</v>
      </c>
      <c r="H1180">
        <v>73</v>
      </c>
      <c r="I1180" t="str">
        <f>IF($E1180&gt;$H1180,"Winner","Loser")</f>
        <v>Loser</v>
      </c>
      <c r="J1180" t="str">
        <f>IF($E1180&gt;$H1180,$C1180,$F1180)</f>
        <v>%%=Tournament.VisitTeamSeed</v>
      </c>
      <c r="K1180" t="str">
        <f si="0" t="shared"/>
        <v>Lower</v>
      </c>
    </row>
    <row r="1181" spans="1:11" x14ac:dyDescent="0.25">
      <c r="A1181">
        <v>1995</v>
      </c>
      <c r="B1181" t="s">
        <v>79</v>
      </c>
      <c r="C1181">
        <v>5</v>
      </c>
      <c r="D1181" t="s">
        <v>125</v>
      </c>
      <c r="E1181">
        <v>52</v>
      </c>
      <c r="F1181">
        <v>4</v>
      </c>
      <c r="G1181" t="s">
        <v>398</v>
      </c>
      <c r="H1181">
        <v>66</v>
      </c>
      <c r="I1181" t="str">
        <f>IF($E1181&gt;$H1181,"Winner","Loser")</f>
        <v>Loser</v>
      </c>
      <c r="J1181" t="str">
        <f>IF($E1181&gt;$H1181,$C1181,$F1181)</f>
        <v>%%=Tournament.VisitTeamSeed</v>
      </c>
      <c r="K1181" t="str">
        <f si="0" t="shared"/>
        <v>Lower</v>
      </c>
    </row>
    <row r="1182" spans="1:11" x14ac:dyDescent="0.25">
      <c r="A1182">
        <v>1995</v>
      </c>
      <c r="B1182" t="s">
        <v>79</v>
      </c>
      <c r="C1182">
        <v>1</v>
      </c>
      <c r="D1182" t="s">
        <v>53</v>
      </c>
      <c r="E1182">
        <v>82</v>
      </c>
      <c r="F1182">
        <v>9</v>
      </c>
      <c r="G1182" t="s">
        <v>298</v>
      </c>
      <c r="H1182">
        <v>60</v>
      </c>
      <c r="I1182" t="str">
        <f>IF($E1182&gt;$H1182,"Winner","Loser")</f>
        <v>Loser</v>
      </c>
      <c r="J1182" t="str">
        <f>IF($E1182&gt;$H1182,$C1182,$F1182)</f>
        <v>%%=Tournament.VisitTeamSeed</v>
      </c>
      <c r="K1182" t="str">
        <f si="0" t="shared"/>
        <v>Lower</v>
      </c>
    </row>
    <row r="1183" spans="1:11" x14ac:dyDescent="0.25">
      <c r="A1183">
        <v>1995</v>
      </c>
      <c r="B1183" t="s">
        <v>79</v>
      </c>
      <c r="C1183">
        <v>1</v>
      </c>
      <c r="D1183" t="s">
        <v>0</v>
      </c>
      <c r="E1183">
        <v>75</v>
      </c>
      <c r="F1183">
        <v>8</v>
      </c>
      <c r="G1183" t="s">
        <v>197</v>
      </c>
      <c r="H1183">
        <v>70</v>
      </c>
      <c r="I1183" t="str">
        <f>IF($E1183&gt;$H1183,"Winner","Loser")</f>
        <v>Loser</v>
      </c>
      <c r="J1183" t="str">
        <f>IF($E1183&gt;$H1183,$C1183,$F1183)</f>
        <v>%%=Tournament.VisitTeamSeed</v>
      </c>
      <c r="K1183" t="str">
        <f si="0" t="shared"/>
        <v>Lower</v>
      </c>
    </row>
    <row r="1184" spans="1:11" x14ac:dyDescent="0.25">
      <c r="A1184">
        <v>1995</v>
      </c>
      <c r="B1184" t="s">
        <v>79</v>
      </c>
      <c r="C1184">
        <v>12</v>
      </c>
      <c r="D1184" t="s">
        <v>451</v>
      </c>
      <c r="E1184">
        <v>54</v>
      </c>
      <c r="F1184">
        <v>4</v>
      </c>
      <c r="G1184" t="s">
        <v>68</v>
      </c>
      <c r="H1184">
        <v>60</v>
      </c>
      <c r="I1184" t="str">
        <f>IF($E1184&gt;$H1184,"Winner","Loser")</f>
        <v>Loser</v>
      </c>
      <c r="J1184" t="str">
        <f>IF($E1184&gt;$H1184,$C1184,$F1184)</f>
        <v>%%=Tournament.VisitTeamSeed</v>
      </c>
      <c r="K1184" t="str">
        <f si="0" t="shared"/>
        <v>Lower</v>
      </c>
    </row>
    <row r="1185" spans="1:11" x14ac:dyDescent="0.25">
      <c r="A1185">
        <v>1995</v>
      </c>
      <c r="B1185" t="s">
        <v>79</v>
      </c>
      <c r="C1185">
        <v>1</v>
      </c>
      <c r="D1185" t="s">
        <v>139</v>
      </c>
      <c r="E1185">
        <v>64</v>
      </c>
      <c r="F1185">
        <v>9</v>
      </c>
      <c r="G1185" t="s">
        <v>393</v>
      </c>
      <c r="H1185">
        <v>59</v>
      </c>
      <c r="I1185" t="str">
        <f>IF($E1185&gt;$H1185,"Winner","Loser")</f>
        <v>Loser</v>
      </c>
      <c r="J1185" t="str">
        <f>IF($E1185&gt;$H1185,$C1185,$F1185)</f>
        <v>%%=Tournament.VisitTeamSeed</v>
      </c>
      <c r="K1185" t="str">
        <f si="0" t="shared"/>
        <v>Lower</v>
      </c>
    </row>
    <row r="1186" spans="1:11" x14ac:dyDescent="0.25">
      <c r="A1186">
        <v>1995</v>
      </c>
      <c r="B1186" t="s">
        <v>79</v>
      </c>
      <c r="C1186">
        <v>5</v>
      </c>
      <c r="D1186" t="s">
        <v>436</v>
      </c>
      <c r="E1186">
        <v>64</v>
      </c>
      <c r="F1186">
        <v>13</v>
      </c>
      <c r="G1186" t="s">
        <v>54</v>
      </c>
      <c r="H1186">
        <v>54</v>
      </c>
      <c r="I1186" t="str">
        <f>IF($E1186&gt;$H1186,"Winner","Loser")</f>
        <v>Loser</v>
      </c>
      <c r="J1186" t="str">
        <f>IF($E1186&gt;$H1186,$C1186,$F1186)</f>
        <v>%%=Tournament.VisitTeamSeed</v>
      </c>
      <c r="K1186" t="str">
        <f si="0" t="shared"/>
        <v>Lower</v>
      </c>
    </row>
    <row r="1187" spans="1:11" x14ac:dyDescent="0.25">
      <c r="A1187">
        <v>1995</v>
      </c>
      <c r="B1187" t="s">
        <v>79</v>
      </c>
      <c r="C1187">
        <v>7</v>
      </c>
      <c r="D1187" t="s">
        <v>5</v>
      </c>
      <c r="E1187">
        <v>91</v>
      </c>
      <c r="F1187">
        <v>2</v>
      </c>
      <c r="G1187" t="s">
        <v>71</v>
      </c>
      <c r="H1187">
        <v>96</v>
      </c>
      <c r="I1187" t="str">
        <f>IF($E1187&gt;$H1187,"Winner","Loser")</f>
        <v>Loser</v>
      </c>
      <c r="J1187" t="str">
        <f>IF($E1187&gt;$H1187,$C1187,$F1187)</f>
        <v>%%=Tournament.VisitTeamSeed</v>
      </c>
      <c r="K1187" t="str">
        <f si="0" t="shared"/>
        <v>Lower</v>
      </c>
    </row>
    <row r="1188" spans="1:11" x14ac:dyDescent="0.25">
      <c r="A1188">
        <v>1995</v>
      </c>
      <c r="B1188" t="s">
        <v>79</v>
      </c>
      <c r="C1188">
        <v>11</v>
      </c>
      <c r="D1188" t="s">
        <v>57</v>
      </c>
      <c r="E1188">
        <v>68</v>
      </c>
      <c r="F1188">
        <v>3</v>
      </c>
      <c r="G1188" t="s">
        <v>89</v>
      </c>
      <c r="H1188">
        <v>82</v>
      </c>
      <c r="I1188" t="str">
        <f>IF($E1188&gt;$H1188,"Winner","Loser")</f>
        <v>Loser</v>
      </c>
      <c r="J1188" t="str">
        <f>IF($E1188&gt;$H1188,$C1188,$F1188)</f>
        <v>%%=Tournament.VisitTeamSeed</v>
      </c>
      <c r="K1188" t="str">
        <f si="0" t="shared"/>
        <v>Lower</v>
      </c>
    </row>
    <row r="1189" spans="1:11" x14ac:dyDescent="0.25">
      <c r="A1189">
        <v>1995</v>
      </c>
      <c r="B1189" t="s">
        <v>80</v>
      </c>
      <c r="C1189">
        <v>3</v>
      </c>
      <c r="D1189" t="s">
        <v>391</v>
      </c>
      <c r="E1189">
        <v>72</v>
      </c>
      <c r="F1189">
        <v>14</v>
      </c>
      <c r="G1189" t="s">
        <v>453</v>
      </c>
      <c r="H1189">
        <v>79</v>
      </c>
      <c r="I1189" t="str">
        <f>IF($E1189&gt;$H1189,"Winner","Loser")</f>
        <v>Loser</v>
      </c>
      <c r="J1189" t="str">
        <f>IF($E1189&gt;$H1189,$C1189,$F1189)</f>
        <v>%%=Tournament.VisitTeamSeed</v>
      </c>
      <c r="K1189" t="str">
        <f si="0" t="shared"/>
        <v>Lower</v>
      </c>
    </row>
    <row r="1190" spans="1:11" x14ac:dyDescent="0.25">
      <c r="A1190">
        <v>1995</v>
      </c>
      <c r="B1190" t="s">
        <v>80</v>
      </c>
      <c r="C1190">
        <v>6</v>
      </c>
      <c r="D1190" t="s">
        <v>91</v>
      </c>
      <c r="E1190">
        <v>68</v>
      </c>
      <c r="F1190">
        <v>11</v>
      </c>
      <c r="G1190" t="s">
        <v>374</v>
      </c>
      <c r="H1190">
        <v>63</v>
      </c>
      <c r="I1190" t="str">
        <f>IF($E1190&gt;$H1190,"Winner","Loser")</f>
        <v>Loser</v>
      </c>
      <c r="J1190" t="str">
        <f>IF($E1190&gt;$H1190,$C1190,$F1190)</f>
        <v>%%=Tournament.VisitTeamSeed</v>
      </c>
      <c r="K1190" t="str">
        <f si="0" t="shared"/>
        <v>Lower</v>
      </c>
    </row>
    <row r="1191" spans="1:11" x14ac:dyDescent="0.25">
      <c r="A1191">
        <v>1995</v>
      </c>
      <c r="B1191" t="s">
        <v>80</v>
      </c>
      <c r="C1191">
        <v>2</v>
      </c>
      <c r="D1191" t="s">
        <v>94</v>
      </c>
      <c r="E1191">
        <v>79</v>
      </c>
      <c r="F1191">
        <v>15</v>
      </c>
      <c r="G1191" t="s">
        <v>466</v>
      </c>
      <c r="H1191">
        <v>78</v>
      </c>
      <c r="I1191" t="str">
        <f>IF($E1191&gt;$H1191,"Winner","Loser")</f>
        <v>Loser</v>
      </c>
      <c r="J1191" t="str">
        <f>IF($E1191&gt;$H1191,$C1191,$F1191)</f>
        <v>%%=Tournament.VisitTeamSeed</v>
      </c>
      <c r="K1191" t="str">
        <f si="0" t="shared"/>
        <v>Lower</v>
      </c>
    </row>
    <row r="1192" spans="1:11" x14ac:dyDescent="0.25">
      <c r="A1192">
        <v>1995</v>
      </c>
      <c r="B1192" t="s">
        <v>80</v>
      </c>
      <c r="C1192">
        <v>7</v>
      </c>
      <c r="D1192" t="s">
        <v>3</v>
      </c>
      <c r="E1192">
        <v>96</v>
      </c>
      <c r="F1192">
        <v>10</v>
      </c>
      <c r="G1192" t="s">
        <v>175</v>
      </c>
      <c r="H1192">
        <v>92</v>
      </c>
      <c r="I1192" t="str">
        <f>IF($E1192&gt;$H1192,"Winner","Loser")</f>
        <v>Loser</v>
      </c>
      <c r="J1192" t="str">
        <f>IF($E1192&gt;$H1192,$C1192,$F1192)</f>
        <v>%%=Tournament.VisitTeamSeed</v>
      </c>
      <c r="K1192" t="str">
        <f si="0" t="shared"/>
        <v>Lower</v>
      </c>
    </row>
    <row r="1193" spans="1:11" x14ac:dyDescent="0.25">
      <c r="A1193">
        <v>1995</v>
      </c>
      <c r="B1193" t="s">
        <v>80</v>
      </c>
      <c r="C1193">
        <v>3</v>
      </c>
      <c r="D1193" t="s">
        <v>128</v>
      </c>
      <c r="E1193">
        <v>49</v>
      </c>
      <c r="F1193">
        <v>14</v>
      </c>
      <c r="G1193" t="s">
        <v>490</v>
      </c>
      <c r="H1193">
        <v>48</v>
      </c>
      <c r="I1193" t="str">
        <f>IF($E1193&gt;$H1193,"Winner","Loser")</f>
        <v>Loser</v>
      </c>
      <c r="J1193" t="str">
        <f>IF($E1193&gt;$H1193,$C1193,$F1193)</f>
        <v>%%=Tournament.VisitTeamSeed</v>
      </c>
      <c r="K1193" t="str">
        <f si="0" t="shared"/>
        <v>Lower</v>
      </c>
    </row>
    <row r="1194" spans="1:11" x14ac:dyDescent="0.25">
      <c r="A1194">
        <v>1995</v>
      </c>
      <c r="B1194" t="s">
        <v>80</v>
      </c>
      <c r="C1194">
        <v>6</v>
      </c>
      <c r="D1194" t="s">
        <v>12</v>
      </c>
      <c r="E1194">
        <v>77</v>
      </c>
      <c r="F1194">
        <v>11</v>
      </c>
      <c r="G1194" t="s">
        <v>1</v>
      </c>
      <c r="H1194">
        <v>56</v>
      </c>
      <c r="I1194" t="str">
        <f>IF($E1194&gt;$H1194,"Winner","Loser")</f>
        <v>Loser</v>
      </c>
      <c r="J1194" t="str">
        <f>IF($E1194&gt;$H1194,$C1194,$F1194)</f>
        <v>%%=Tournament.VisitTeamSeed</v>
      </c>
      <c r="K1194" t="str">
        <f si="0" t="shared"/>
        <v>Lower</v>
      </c>
    </row>
    <row r="1195" spans="1:11" x14ac:dyDescent="0.25">
      <c r="A1195">
        <v>1995</v>
      </c>
      <c r="B1195" t="s">
        <v>80</v>
      </c>
      <c r="C1195">
        <v>4</v>
      </c>
      <c r="D1195" t="s">
        <v>88</v>
      </c>
      <c r="E1195">
        <v>76</v>
      </c>
      <c r="F1195">
        <v>13</v>
      </c>
      <c r="G1195" t="s">
        <v>414</v>
      </c>
      <c r="H1195">
        <v>64</v>
      </c>
      <c r="I1195" t="str">
        <f>IF($E1195&gt;$H1195,"Winner","Loser")</f>
        <v>Loser</v>
      </c>
      <c r="J1195" t="str">
        <f>IF($E1195&gt;$H1195,$C1195,$F1195)</f>
        <v>%%=Tournament.VisitTeamSeed</v>
      </c>
      <c r="K1195" t="str">
        <f si="0" t="shared"/>
        <v>Lower</v>
      </c>
    </row>
    <row r="1196" spans="1:11" x14ac:dyDescent="0.25">
      <c r="A1196">
        <v>1995</v>
      </c>
      <c r="B1196" t="s">
        <v>80</v>
      </c>
      <c r="C1196">
        <v>5</v>
      </c>
      <c r="D1196" t="s">
        <v>440</v>
      </c>
      <c r="E1196">
        <v>65</v>
      </c>
      <c r="F1196">
        <v>12</v>
      </c>
      <c r="G1196" t="s">
        <v>174</v>
      </c>
      <c r="H1196">
        <v>60</v>
      </c>
      <c r="I1196" t="str">
        <f>IF($E1196&gt;$H1196,"Winner","Loser")</f>
        <v>Loser</v>
      </c>
      <c r="J1196" t="str">
        <f>IF($E1196&gt;$H1196,$C1196,$F1196)</f>
        <v>%%=Tournament.VisitTeamSeed</v>
      </c>
      <c r="K1196" t="str">
        <f si="0" t="shared"/>
        <v>Lower</v>
      </c>
    </row>
    <row r="1197" spans="1:11" x14ac:dyDescent="0.25">
      <c r="A1197">
        <v>1995</v>
      </c>
      <c r="B1197" t="s">
        <v>80</v>
      </c>
      <c r="C1197">
        <v>8</v>
      </c>
      <c r="D1197" t="s">
        <v>106</v>
      </c>
      <c r="E1197">
        <v>65</v>
      </c>
      <c r="F1197">
        <v>9</v>
      </c>
      <c r="G1197" t="s">
        <v>103</v>
      </c>
      <c r="H1197">
        <v>60</v>
      </c>
      <c r="I1197" t="str">
        <f>IF($E1197&gt;$H1197,"Winner","Loser")</f>
        <v>Loser</v>
      </c>
      <c r="J1197" t="str">
        <f>IF($E1197&gt;$H1197,$C1197,$F1197)</f>
        <v>%%=Tournament.VisitTeamSeed</v>
      </c>
      <c r="K1197" t="str">
        <f si="0" t="shared"/>
        <v>Lower</v>
      </c>
    </row>
    <row r="1198" spans="1:11" x14ac:dyDescent="0.25">
      <c r="A1198">
        <v>1995</v>
      </c>
      <c r="B1198" t="s">
        <v>80</v>
      </c>
      <c r="C1198">
        <v>1</v>
      </c>
      <c r="D1198" t="s">
        <v>15</v>
      </c>
      <c r="E1198">
        <v>92</v>
      </c>
      <c r="F1198">
        <v>16</v>
      </c>
      <c r="G1198" t="s">
        <v>492</v>
      </c>
      <c r="H1198">
        <v>56</v>
      </c>
      <c r="I1198" t="str">
        <f>IF($E1198&gt;$H1198,"Winner","Loser")</f>
        <v>Loser</v>
      </c>
      <c r="J1198" t="str">
        <f>IF($E1198&gt;$H1198,$C1198,$F1198)</f>
        <v>%%=Tournament.VisitTeamSeed</v>
      </c>
      <c r="K1198" t="str">
        <f si="0" t="shared"/>
        <v>Lower</v>
      </c>
    </row>
    <row r="1199" spans="1:11" x14ac:dyDescent="0.25">
      <c r="A1199">
        <v>1995</v>
      </c>
      <c r="B1199" t="s">
        <v>80</v>
      </c>
      <c r="C1199">
        <v>2</v>
      </c>
      <c r="D1199" t="s">
        <v>55</v>
      </c>
      <c r="E1199">
        <v>68</v>
      </c>
      <c r="F1199">
        <v>15</v>
      </c>
      <c r="G1199" t="s">
        <v>419</v>
      </c>
      <c r="H1199">
        <v>51</v>
      </c>
      <c r="I1199" t="str">
        <f>IF($E1199&gt;$H1199,"Winner","Loser")</f>
        <v>Loser</v>
      </c>
      <c r="J1199" t="str">
        <f>IF($E1199&gt;$H1199,$C1199,$F1199)</f>
        <v>%%=Tournament.VisitTeamSeed</v>
      </c>
      <c r="K1199" t="str">
        <f si="0" t="shared"/>
        <v>Lower</v>
      </c>
    </row>
    <row r="1200" spans="1:11" x14ac:dyDescent="0.25">
      <c r="A1200">
        <v>1995</v>
      </c>
      <c r="B1200" t="s">
        <v>80</v>
      </c>
      <c r="C1200">
        <v>7</v>
      </c>
      <c r="D1200" t="s">
        <v>195</v>
      </c>
      <c r="E1200">
        <v>68</v>
      </c>
      <c r="F1200">
        <v>10</v>
      </c>
      <c r="G1200" t="s">
        <v>67</v>
      </c>
      <c r="H1200">
        <v>70</v>
      </c>
      <c r="I1200" t="str">
        <f>IF($E1200&gt;$H1200,"Winner","Loser")</f>
        <v>Loser</v>
      </c>
      <c r="J1200" t="str">
        <f>IF($E1200&gt;$H1200,$C1200,$F1200)</f>
        <v>%%=Tournament.VisitTeamSeed</v>
      </c>
      <c r="K1200" t="str">
        <f si="0" t="shared"/>
        <v>Lower</v>
      </c>
    </row>
    <row r="1201" spans="1:11" x14ac:dyDescent="0.25">
      <c r="A1201">
        <v>1995</v>
      </c>
      <c r="B1201" t="s">
        <v>80</v>
      </c>
      <c r="C1201">
        <v>3</v>
      </c>
      <c r="D1201" t="s">
        <v>17</v>
      </c>
      <c r="E1201">
        <v>81</v>
      </c>
      <c r="F1201">
        <v>14</v>
      </c>
      <c r="G1201" t="s">
        <v>200</v>
      </c>
      <c r="H1201">
        <v>89</v>
      </c>
      <c r="I1201" t="str">
        <f>IF($E1201&gt;$H1201,"Winner","Loser")</f>
        <v>Loser</v>
      </c>
      <c r="J1201" t="str">
        <f>IF($E1201&gt;$H1201,$C1201,$F1201)</f>
        <v>%%=Tournament.VisitTeamSeed</v>
      </c>
      <c r="K1201" t="str">
        <f si="0" t="shared"/>
        <v>Lower</v>
      </c>
    </row>
    <row r="1202" spans="1:11" x14ac:dyDescent="0.25">
      <c r="A1202">
        <v>1995</v>
      </c>
      <c r="B1202" t="s">
        <v>80</v>
      </c>
      <c r="C1202">
        <v>6</v>
      </c>
      <c r="D1202" t="s">
        <v>65</v>
      </c>
      <c r="E1202">
        <v>68</v>
      </c>
      <c r="F1202">
        <v>11</v>
      </c>
      <c r="G1202" t="s">
        <v>92</v>
      </c>
      <c r="H1202">
        <v>62</v>
      </c>
      <c r="I1202" t="str">
        <f>IF($E1202&gt;$H1202,"Winner","Loser")</f>
        <v>Loser</v>
      </c>
      <c r="J1202" t="str">
        <f>IF($E1202&gt;$H1202,$C1202,$F1202)</f>
        <v>%%=Tournament.VisitTeamSeed</v>
      </c>
      <c r="K1202" t="str">
        <f si="0" t="shared"/>
        <v>Lower</v>
      </c>
    </row>
    <row r="1203" spans="1:11" x14ac:dyDescent="0.25">
      <c r="A1203">
        <v>1995</v>
      </c>
      <c r="B1203" t="s">
        <v>80</v>
      </c>
      <c r="C1203">
        <v>2</v>
      </c>
      <c r="D1203" t="s">
        <v>369</v>
      </c>
      <c r="E1203">
        <v>80</v>
      </c>
      <c r="F1203">
        <v>15</v>
      </c>
      <c r="G1203" t="s">
        <v>178</v>
      </c>
      <c r="H1203">
        <v>70</v>
      </c>
      <c r="I1203" t="str">
        <f>IF($E1203&gt;$H1203,"Winner","Loser")</f>
        <v>Loser</v>
      </c>
      <c r="J1203" t="str">
        <f>IF($E1203&gt;$H1203,$C1203,$F1203)</f>
        <v>%%=Tournament.VisitTeamSeed</v>
      </c>
      <c r="K1203" t="str">
        <f si="0" t="shared"/>
        <v>Lower</v>
      </c>
    </row>
    <row r="1204" spans="1:11" x14ac:dyDescent="0.25">
      <c r="A1204">
        <v>1995</v>
      </c>
      <c r="B1204" t="s">
        <v>80</v>
      </c>
      <c r="C1204">
        <v>7</v>
      </c>
      <c r="D1204" t="s">
        <v>397</v>
      </c>
      <c r="E1204">
        <v>64</v>
      </c>
      <c r="F1204">
        <v>10</v>
      </c>
      <c r="G1204" t="s">
        <v>2</v>
      </c>
      <c r="H1204">
        <v>61</v>
      </c>
      <c r="I1204" t="str">
        <f>IF($E1204&gt;$H1204,"Winner","Loser")</f>
        <v>Loser</v>
      </c>
      <c r="J1204" t="str">
        <f>IF($E1204&gt;$H1204,$C1204,$F1204)</f>
        <v>%%=Tournament.VisitTeamSeed</v>
      </c>
      <c r="K1204" t="str">
        <f si="0" t="shared"/>
        <v>Lower</v>
      </c>
    </row>
    <row r="1205" spans="1:11" x14ac:dyDescent="0.25">
      <c r="A1205">
        <v>1995</v>
      </c>
      <c r="B1205" t="s">
        <v>80</v>
      </c>
      <c r="C1205">
        <v>5</v>
      </c>
      <c r="D1205" t="s">
        <v>125</v>
      </c>
      <c r="E1205">
        <v>91</v>
      </c>
      <c r="F1205">
        <v>12</v>
      </c>
      <c r="G1205" t="s">
        <v>284</v>
      </c>
      <c r="H1205">
        <v>85</v>
      </c>
      <c r="I1205" t="str">
        <f>IF($E1205&gt;$H1205,"Winner","Loser")</f>
        <v>Loser</v>
      </c>
      <c r="J1205" t="str">
        <f>IF($E1205&gt;$H1205,$C1205,$F1205)</f>
        <v>%%=Tournament.VisitTeamSeed</v>
      </c>
      <c r="K1205" t="str">
        <f si="0" t="shared"/>
        <v>Lower</v>
      </c>
    </row>
    <row r="1206" spans="1:11" x14ac:dyDescent="0.25">
      <c r="A1206">
        <v>1995</v>
      </c>
      <c r="B1206" t="s">
        <v>80</v>
      </c>
      <c r="C1206">
        <v>8</v>
      </c>
      <c r="D1206" t="s">
        <v>93</v>
      </c>
      <c r="E1206">
        <v>61</v>
      </c>
      <c r="F1206">
        <v>9</v>
      </c>
      <c r="G1206" t="s">
        <v>393</v>
      </c>
      <c r="H1206">
        <v>64</v>
      </c>
      <c r="I1206" t="str">
        <f>IF($E1206&gt;$H1206,"Winner","Loser")</f>
        <v>Loser</v>
      </c>
      <c r="J1206" t="str">
        <f>IF($E1206&gt;$H1206,$C1206,$F1206)</f>
        <v>%%=Tournament.VisitTeamSeed</v>
      </c>
      <c r="K1206" t="str">
        <f si="0" t="shared"/>
        <v>Lower</v>
      </c>
    </row>
    <row r="1207" spans="1:11" x14ac:dyDescent="0.25">
      <c r="A1207">
        <v>1995</v>
      </c>
      <c r="B1207" t="s">
        <v>80</v>
      </c>
      <c r="C1207">
        <v>5</v>
      </c>
      <c r="D1207" t="s">
        <v>14</v>
      </c>
      <c r="E1207">
        <v>62</v>
      </c>
      <c r="F1207">
        <v>12</v>
      </c>
      <c r="G1207" t="s">
        <v>451</v>
      </c>
      <c r="H1207">
        <v>71</v>
      </c>
      <c r="I1207" t="str">
        <f>IF($E1207&gt;$H1207,"Winner","Loser")</f>
        <v>Loser</v>
      </c>
      <c r="J1207" t="str">
        <f>IF($E1207&gt;$H1207,$C1207,$F1207)</f>
        <v>%%=Tournament.VisitTeamSeed</v>
      </c>
      <c r="K1207" t="str">
        <f si="0" t="shared"/>
        <v>Lower</v>
      </c>
    </row>
    <row r="1208" spans="1:11" x14ac:dyDescent="0.25">
      <c r="A1208">
        <v>1995</v>
      </c>
      <c r="B1208" t="s">
        <v>80</v>
      </c>
      <c r="C1208">
        <v>4</v>
      </c>
      <c r="D1208" t="s">
        <v>68</v>
      </c>
      <c r="E1208">
        <v>96</v>
      </c>
      <c r="F1208">
        <v>13</v>
      </c>
      <c r="G1208" t="s">
        <v>483</v>
      </c>
      <c r="H1208">
        <v>72</v>
      </c>
      <c r="I1208" t="str">
        <f>IF($E1208&gt;$H1208,"Winner","Loser")</f>
        <v>Loser</v>
      </c>
      <c r="J1208" t="str">
        <f>IF($E1208&gt;$H1208,$C1208,$F1208)</f>
        <v>%%=Tournament.VisitTeamSeed</v>
      </c>
      <c r="K1208" t="str">
        <f si="0" t="shared"/>
        <v>Lower</v>
      </c>
    </row>
    <row r="1209" spans="1:11" x14ac:dyDescent="0.25">
      <c r="A1209">
        <v>1995</v>
      </c>
      <c r="B1209" t="s">
        <v>80</v>
      </c>
      <c r="C1209">
        <v>4</v>
      </c>
      <c r="D1209" t="s">
        <v>18</v>
      </c>
      <c r="E1209">
        <v>67</v>
      </c>
      <c r="F1209">
        <v>13</v>
      </c>
      <c r="G1209" t="s">
        <v>54</v>
      </c>
      <c r="H1209">
        <v>77</v>
      </c>
      <c r="I1209" t="str">
        <f>IF($E1209&gt;$H1209,"Winner","Loser")</f>
        <v>Loser</v>
      </c>
      <c r="J1209" t="str">
        <f>IF($E1209&gt;$H1209,$C1209,$F1209)</f>
        <v>%%=Tournament.VisitTeamSeed</v>
      </c>
      <c r="K1209" t="str">
        <f si="0" t="shared"/>
        <v>Lower</v>
      </c>
    </row>
    <row r="1210" spans="1:11" x14ac:dyDescent="0.25">
      <c r="A1210">
        <v>1995</v>
      </c>
      <c r="B1210" t="s">
        <v>80</v>
      </c>
      <c r="C1210">
        <v>5</v>
      </c>
      <c r="D1210" t="s">
        <v>436</v>
      </c>
      <c r="E1210">
        <v>81</v>
      </c>
      <c r="F1210">
        <v>12</v>
      </c>
      <c r="G1210" t="s">
        <v>475</v>
      </c>
      <c r="H1210">
        <v>66</v>
      </c>
      <c r="I1210" t="str">
        <f>IF($E1210&gt;$H1210,"Winner","Loser")</f>
        <v>Loser</v>
      </c>
      <c r="J1210" t="str">
        <f>IF($E1210&gt;$H1210,$C1210,$F1210)</f>
        <v>%%=Tournament.VisitTeamSeed</v>
      </c>
      <c r="K1210" t="str">
        <f si="0" t="shared"/>
        <v>Lower</v>
      </c>
    </row>
    <row r="1211" spans="1:11" x14ac:dyDescent="0.25">
      <c r="A1211">
        <v>1995</v>
      </c>
      <c r="B1211" t="s">
        <v>80</v>
      </c>
      <c r="C1211">
        <v>8</v>
      </c>
      <c r="D1211" t="s">
        <v>413</v>
      </c>
      <c r="E1211">
        <v>70</v>
      </c>
      <c r="F1211">
        <v>9</v>
      </c>
      <c r="G1211" t="s">
        <v>298</v>
      </c>
      <c r="H1211">
        <v>76</v>
      </c>
      <c r="I1211" t="str">
        <f>IF($E1211&gt;$H1211,"Winner","Loser")</f>
        <v>Loser</v>
      </c>
      <c r="J1211" t="str">
        <f>IF($E1211&gt;$H1211,$C1211,$F1211)</f>
        <v>%%=Tournament.VisitTeamSeed</v>
      </c>
      <c r="K1211" t="str">
        <f si="0" t="shared"/>
        <v>Lower</v>
      </c>
    </row>
    <row r="1212" spans="1:11" x14ac:dyDescent="0.25">
      <c r="A1212">
        <v>1995</v>
      </c>
      <c r="B1212" t="s">
        <v>80</v>
      </c>
      <c r="C1212">
        <v>1</v>
      </c>
      <c r="D1212" t="s">
        <v>53</v>
      </c>
      <c r="E1212">
        <v>113</v>
      </c>
      <c r="F1212">
        <v>16</v>
      </c>
      <c r="G1212" t="s">
        <v>386</v>
      </c>
      <c r="H1212">
        <v>67</v>
      </c>
      <c r="I1212" t="str">
        <f>IF($E1212&gt;$H1212,"Winner","Loser")</f>
        <v>Loser</v>
      </c>
      <c r="J1212" t="str">
        <f>IF($E1212&gt;$H1212,$C1212,$F1212)</f>
        <v>%%=Tournament.VisitTeamSeed</v>
      </c>
      <c r="K1212" t="str">
        <f si="0" t="shared"/>
        <v>Lower</v>
      </c>
    </row>
    <row r="1213" spans="1:11" x14ac:dyDescent="0.25">
      <c r="A1213">
        <v>1995</v>
      </c>
      <c r="B1213" t="s">
        <v>80</v>
      </c>
      <c r="C1213">
        <v>1</v>
      </c>
      <c r="D1213" t="s">
        <v>139</v>
      </c>
      <c r="E1213">
        <v>79</v>
      </c>
      <c r="F1213">
        <v>16</v>
      </c>
      <c r="G1213" t="s">
        <v>356</v>
      </c>
      <c r="H1213">
        <v>47</v>
      </c>
      <c r="I1213" t="str">
        <f>IF($E1213&gt;$H1213,"Winner","Loser")</f>
        <v>Loser</v>
      </c>
      <c r="J1213" t="str">
        <f>IF($E1213&gt;$H1213,$C1213,$F1213)</f>
        <v>%%=Tournament.VisitTeamSeed</v>
      </c>
      <c r="K1213" t="str">
        <f si="0" t="shared"/>
        <v>Lower</v>
      </c>
    </row>
    <row r="1214" spans="1:11" x14ac:dyDescent="0.25">
      <c r="A1214">
        <v>1995</v>
      </c>
      <c r="B1214" t="s">
        <v>80</v>
      </c>
      <c r="C1214">
        <v>4</v>
      </c>
      <c r="D1214" t="s">
        <v>398</v>
      </c>
      <c r="E1214">
        <v>73</v>
      </c>
      <c r="F1214">
        <v>13</v>
      </c>
      <c r="G1214" t="s">
        <v>156</v>
      </c>
      <c r="H1214">
        <v>49</v>
      </c>
      <c r="I1214" t="str">
        <f>IF($E1214&gt;$H1214,"Winner","Loser")</f>
        <v>Loser</v>
      </c>
      <c r="J1214" t="str">
        <f>IF($E1214&gt;$H1214,$C1214,$F1214)</f>
        <v>%%=Tournament.VisitTeamSeed</v>
      </c>
      <c r="K1214" t="str">
        <f si="0" t="shared"/>
        <v>Lower</v>
      </c>
    </row>
    <row r="1215" spans="1:11" x14ac:dyDescent="0.25">
      <c r="A1215">
        <v>1995</v>
      </c>
      <c r="B1215" t="s">
        <v>80</v>
      </c>
      <c r="C1215">
        <v>6</v>
      </c>
      <c r="D1215" t="s">
        <v>19</v>
      </c>
      <c r="E1215">
        <v>73</v>
      </c>
      <c r="F1215">
        <v>11</v>
      </c>
      <c r="G1215" t="s">
        <v>57</v>
      </c>
      <c r="H1215">
        <v>90</v>
      </c>
      <c r="I1215" t="str">
        <f>IF($E1215&gt;$H1215,"Winner","Loser")</f>
        <v>Loser</v>
      </c>
      <c r="J1215" t="str">
        <f>IF($E1215&gt;$H1215,$C1215,$F1215)</f>
        <v>%%=Tournament.VisitTeamSeed</v>
      </c>
      <c r="K1215" t="str">
        <f si="0" t="shared"/>
        <v>Lower</v>
      </c>
    </row>
    <row r="1216" spans="1:11" x14ac:dyDescent="0.25">
      <c r="A1216">
        <v>1995</v>
      </c>
      <c r="B1216" t="s">
        <v>80</v>
      </c>
      <c r="C1216">
        <v>1</v>
      </c>
      <c r="D1216" t="s">
        <v>0</v>
      </c>
      <c r="E1216">
        <v>82</v>
      </c>
      <c r="F1216">
        <v>16</v>
      </c>
      <c r="G1216" t="s">
        <v>199</v>
      </c>
      <c r="H1216">
        <v>68</v>
      </c>
      <c r="I1216" t="str">
        <f>IF($E1216&gt;$H1216,"Winner","Loser")</f>
        <v>Loser</v>
      </c>
      <c r="J1216" t="str">
        <f>IF($E1216&gt;$H1216,$C1216,$F1216)</f>
        <v>%%=Tournament.VisitTeamSeed</v>
      </c>
      <c r="K1216" t="str">
        <f si="0" t="shared"/>
        <v>Lower</v>
      </c>
    </row>
    <row r="1217" spans="1:11" x14ac:dyDescent="0.25">
      <c r="A1217">
        <v>1995</v>
      </c>
      <c r="B1217" t="s">
        <v>80</v>
      </c>
      <c r="C1217">
        <v>8</v>
      </c>
      <c r="D1217" t="s">
        <v>197</v>
      </c>
      <c r="E1217">
        <v>82</v>
      </c>
      <c r="F1217">
        <v>9</v>
      </c>
      <c r="G1217" t="s">
        <v>10</v>
      </c>
      <c r="H1217">
        <v>76</v>
      </c>
      <c r="I1217" t="str">
        <f>IF($E1217&gt;$H1217,"Winner","Loser")</f>
        <v>Loser</v>
      </c>
      <c r="J1217" t="str">
        <f>IF($E1217&gt;$H1217,$C1217,$F1217)</f>
        <v>%%=Tournament.VisitTeamSeed</v>
      </c>
      <c r="K1217" t="str">
        <f si="0" t="shared"/>
        <v>Lower</v>
      </c>
    </row>
    <row r="1218" spans="1:11" x14ac:dyDescent="0.25">
      <c r="A1218">
        <v>1995</v>
      </c>
      <c r="B1218" t="s">
        <v>80</v>
      </c>
      <c r="C1218">
        <v>3</v>
      </c>
      <c r="D1218" t="s">
        <v>89</v>
      </c>
      <c r="E1218">
        <v>87</v>
      </c>
      <c r="F1218">
        <v>14</v>
      </c>
      <c r="G1218" t="s">
        <v>7</v>
      </c>
      <c r="H1218">
        <v>63</v>
      </c>
      <c r="I1218" t="str">
        <f>IF($E1218&gt;$H1218,"Winner","Loser")</f>
        <v>Loser</v>
      </c>
      <c r="J1218" t="str">
        <f>IF($E1218&gt;$H1218,$C1218,$F1218)</f>
        <v>%%=Tournament.VisitTeamSeed</v>
      </c>
      <c r="K1218" t="str">
        <f si="0" t="shared"/>
        <v>Lower</v>
      </c>
    </row>
    <row r="1219" spans="1:11" x14ac:dyDescent="0.25">
      <c r="A1219">
        <v>1995</v>
      </c>
      <c r="B1219" t="s">
        <v>80</v>
      </c>
      <c r="C1219">
        <v>7</v>
      </c>
      <c r="D1219" t="s">
        <v>5</v>
      </c>
      <c r="E1219">
        <v>77</v>
      </c>
      <c r="F1219">
        <v>10</v>
      </c>
      <c r="G1219" t="s">
        <v>181</v>
      </c>
      <c r="H1219">
        <v>71</v>
      </c>
      <c r="I1219" t="str">
        <f>IF($E1219&gt;$H1219,"Winner","Loser")</f>
        <v>Loser</v>
      </c>
      <c r="J1219" t="str">
        <f>IF($E1219&gt;$H1219,$C1219,$F1219)</f>
        <v>%%=Tournament.VisitTeamSeed</v>
      </c>
      <c r="K1219" t="str">
        <f si="0" t="shared"/>
        <v>Lower</v>
      </c>
    </row>
    <row r="1220" spans="1:11" x14ac:dyDescent="0.25">
      <c r="A1220">
        <v>1995</v>
      </c>
      <c r="B1220" t="s">
        <v>80</v>
      </c>
      <c r="C1220">
        <v>2</v>
      </c>
      <c r="D1220" t="s">
        <v>71</v>
      </c>
      <c r="E1220">
        <v>100</v>
      </c>
      <c r="F1220">
        <v>15</v>
      </c>
      <c r="G1220" t="s">
        <v>287</v>
      </c>
      <c r="H1220">
        <v>71</v>
      </c>
      <c r="I1220" t="str">
        <f>IF($E1220&gt;$H1220,"Winner","Loser")</f>
        <v>Loser</v>
      </c>
      <c r="J1220" t="str">
        <f>IF($E1220&gt;$H1220,$C1220,$F1220)</f>
        <v>%%=Tournament.VisitTeamSeed</v>
      </c>
      <c r="K1220" t="str">
        <f si="0" t="shared"/>
        <v>Lower</v>
      </c>
    </row>
    <row r="1221" spans="1:11" x14ac:dyDescent="0.25">
      <c r="A1221">
        <v>1994</v>
      </c>
      <c r="B1221" t="s">
        <v>74</v>
      </c>
      <c r="C1221">
        <v>1</v>
      </c>
      <c r="D1221" t="s">
        <v>94</v>
      </c>
      <c r="E1221">
        <v>76</v>
      </c>
      <c r="F1221">
        <v>2</v>
      </c>
      <c r="G1221" t="s">
        <v>11</v>
      </c>
      <c r="H1221">
        <v>72</v>
      </c>
      <c r="I1221" t="str">
        <f>IF($E1221&gt;$H1221,"Winner","Loser")</f>
        <v>Loser</v>
      </c>
      <c r="J1221" t="str">
        <f>IF($E1221&gt;$H1221,$C1221,$F1221)</f>
        <v>%%=Tournament.VisitTeamSeed</v>
      </c>
      <c r="K1221" t="str">
        <f si="0" t="shared"/>
        <v>Lower</v>
      </c>
    </row>
    <row r="1222" spans="1:11" x14ac:dyDescent="0.25">
      <c r="A1222">
        <v>1994</v>
      </c>
      <c r="B1222" t="s">
        <v>76</v>
      </c>
      <c r="C1222">
        <v>2</v>
      </c>
      <c r="D1222" t="s">
        <v>14</v>
      </c>
      <c r="E1222">
        <v>82</v>
      </c>
      <c r="F1222">
        <v>1</v>
      </c>
      <c r="G1222" t="s">
        <v>94</v>
      </c>
      <c r="H1222">
        <v>91</v>
      </c>
      <c r="I1222" t="str">
        <f>IF($E1222&gt;$H1222,"Winner","Loser")</f>
        <v>Loser</v>
      </c>
      <c r="J1222" t="str">
        <f>IF($E1222&gt;$H1222,$C1222,$F1222)</f>
        <v>%%=Tournament.VisitTeamSeed</v>
      </c>
      <c r="K1222" t="str">
        <f si="0" t="shared"/>
        <v>Lower</v>
      </c>
    </row>
    <row r="1223" spans="1:11" x14ac:dyDescent="0.25">
      <c r="A1223">
        <v>1994</v>
      </c>
      <c r="B1223" t="s">
        <v>76</v>
      </c>
      <c r="C1223">
        <v>3</v>
      </c>
      <c r="D1223" t="s">
        <v>2</v>
      </c>
      <c r="E1223">
        <v>65</v>
      </c>
      <c r="F1223">
        <v>2</v>
      </c>
      <c r="G1223" t="s">
        <v>11</v>
      </c>
      <c r="H1223">
        <v>70</v>
      </c>
      <c r="I1223" t="str">
        <f>IF($E1223&gt;$H1223,"Winner","Loser")</f>
        <v>Loser</v>
      </c>
      <c r="J1223" t="str">
        <f>IF($E1223&gt;$H1223,$C1223,$F1223)</f>
        <v>%%=Tournament.VisitTeamSeed</v>
      </c>
      <c r="K1223" t="str">
        <f si="0" t="shared"/>
        <v>Lower</v>
      </c>
    </row>
    <row r="1224" spans="1:11" x14ac:dyDescent="0.25">
      <c r="A1224">
        <v>1994</v>
      </c>
      <c r="B1224" t="s">
        <v>77</v>
      </c>
      <c r="C1224">
        <v>1</v>
      </c>
      <c r="D1224" t="s">
        <v>94</v>
      </c>
      <c r="E1224">
        <v>76</v>
      </c>
      <c r="F1224">
        <v>3</v>
      </c>
      <c r="G1224" t="s">
        <v>10</v>
      </c>
      <c r="H1224">
        <v>68</v>
      </c>
      <c r="I1224" t="str">
        <f>IF($E1224&gt;$H1224,"Winner","Loser")</f>
        <v>Loser</v>
      </c>
      <c r="J1224" t="str">
        <f>IF($E1224&gt;$H1224,$C1224,$F1224)</f>
        <v>%%=Tournament.VisitTeamSeed</v>
      </c>
      <c r="K1224" t="str">
        <f si="0" t="shared"/>
        <v>Lower</v>
      </c>
    </row>
    <row r="1225" spans="1:11" x14ac:dyDescent="0.25">
      <c r="A1225">
        <v>1994</v>
      </c>
      <c r="B1225" t="s">
        <v>77</v>
      </c>
      <c r="C1225">
        <v>9</v>
      </c>
      <c r="D1225" t="s">
        <v>163</v>
      </c>
      <c r="E1225">
        <v>66</v>
      </c>
      <c r="F1225">
        <v>3</v>
      </c>
      <c r="G1225" t="s">
        <v>2</v>
      </c>
      <c r="H1225">
        <v>74</v>
      </c>
      <c r="I1225" t="str">
        <f>IF($E1225&gt;$H1225,"Winner","Loser")</f>
        <v>Loser</v>
      </c>
      <c r="J1225" t="str">
        <f>IF($E1225&gt;$H1225,$C1225,$F1225)</f>
        <v>%%=Tournament.VisitTeamSeed</v>
      </c>
      <c r="K1225" t="str">
        <f si="0" t="shared"/>
        <v>Lower</v>
      </c>
    </row>
    <row r="1226" spans="1:11" x14ac:dyDescent="0.25">
      <c r="A1226">
        <v>1994</v>
      </c>
      <c r="B1226" t="s">
        <v>77</v>
      </c>
      <c r="C1226">
        <v>1</v>
      </c>
      <c r="D1226" t="s">
        <v>106</v>
      </c>
      <c r="E1226">
        <v>72</v>
      </c>
      <c r="F1226">
        <v>2</v>
      </c>
      <c r="G1226" t="s">
        <v>14</v>
      </c>
      <c r="H1226">
        <v>92</v>
      </c>
      <c r="I1226" t="str">
        <f>IF($E1226&gt;$H1226,"Winner","Loser")</f>
        <v>Loser</v>
      </c>
      <c r="J1226" t="str">
        <f>IF($E1226&gt;$H1226,$C1226,$F1226)</f>
        <v>%%=Tournament.VisitTeamSeed</v>
      </c>
      <c r="K1226" t="str">
        <f si="0" t="shared"/>
        <v>Lower</v>
      </c>
    </row>
    <row r="1227" spans="1:11" x14ac:dyDescent="0.25">
      <c r="A1227">
        <v>1994</v>
      </c>
      <c r="B1227" t="s">
        <v>77</v>
      </c>
      <c r="C1227">
        <v>1</v>
      </c>
      <c r="D1227" t="s">
        <v>128</v>
      </c>
      <c r="E1227">
        <v>60</v>
      </c>
      <c r="F1227">
        <v>2</v>
      </c>
      <c r="G1227" t="s">
        <v>11</v>
      </c>
      <c r="H1227">
        <v>69</v>
      </c>
      <c r="I1227" t="str">
        <f>IF($E1227&gt;$H1227,"Winner","Loser")</f>
        <v>Loser</v>
      </c>
      <c r="J1227" t="str">
        <f>IF($E1227&gt;$H1227,$C1227,$F1227)</f>
        <v>%%=Tournament.VisitTeamSeed</v>
      </c>
      <c r="K1227" t="str">
        <f si="0" t="shared"/>
        <v>Lower</v>
      </c>
    </row>
    <row r="1228" spans="1:11" x14ac:dyDescent="0.25">
      <c r="A1228">
        <v>1994</v>
      </c>
      <c r="B1228" t="s">
        <v>78</v>
      </c>
      <c r="C1228">
        <v>9</v>
      </c>
      <c r="D1228" t="s">
        <v>163</v>
      </c>
      <c r="E1228">
        <v>77</v>
      </c>
      <c r="F1228">
        <v>5</v>
      </c>
      <c r="G1228" t="s">
        <v>103</v>
      </c>
      <c r="H1228">
        <v>68</v>
      </c>
      <c r="I1228" t="str">
        <f>IF($E1228&gt;$H1228,"Winner","Loser")</f>
        <v>Loser</v>
      </c>
      <c r="J1228" t="str">
        <f>IF($E1228&gt;$H1228,$C1228,$F1228)</f>
        <v>%%=Tournament.VisitTeamSeed</v>
      </c>
      <c r="K1228" t="str">
        <f si="0" t="shared"/>
        <v>Lower</v>
      </c>
    </row>
    <row r="1229" spans="1:11" x14ac:dyDescent="0.25">
      <c r="A1229">
        <v>1994</v>
      </c>
      <c r="B1229" t="s">
        <v>78</v>
      </c>
      <c r="C1229">
        <v>3</v>
      </c>
      <c r="D1229" t="s">
        <v>2</v>
      </c>
      <c r="E1229">
        <v>69</v>
      </c>
      <c r="F1229">
        <v>2</v>
      </c>
      <c r="G1229" t="s">
        <v>71</v>
      </c>
      <c r="H1229">
        <v>60</v>
      </c>
      <c r="I1229" t="str">
        <f>IF($E1229&gt;$H1229,"Winner","Loser")</f>
        <v>Loser</v>
      </c>
      <c r="J1229" t="str">
        <f>IF($E1229&gt;$H1229,$C1229,$F1229)</f>
        <v>%%=Tournament.VisitTeamSeed</v>
      </c>
      <c r="K1229" t="str">
        <f si="0" t="shared"/>
        <v>Lower</v>
      </c>
    </row>
    <row r="1230" spans="1:11" x14ac:dyDescent="0.25">
      <c r="A1230">
        <v>1994</v>
      </c>
      <c r="B1230" t="s">
        <v>78</v>
      </c>
      <c r="C1230">
        <v>1</v>
      </c>
      <c r="D1230" t="s">
        <v>94</v>
      </c>
      <c r="E1230">
        <v>103</v>
      </c>
      <c r="F1230">
        <v>12</v>
      </c>
      <c r="G1230" t="s">
        <v>65</v>
      </c>
      <c r="H1230">
        <v>84</v>
      </c>
      <c r="I1230" t="str">
        <f>IF($E1230&gt;$H1230,"Winner","Loser")</f>
        <v>Loser</v>
      </c>
      <c r="J1230" t="str">
        <f>IF($E1230&gt;$H1230,$C1230,$F1230)</f>
        <v>%%=Tournament.VisitTeamSeed</v>
      </c>
      <c r="K1230" t="str">
        <f si="0" t="shared"/>
        <v>Lower</v>
      </c>
    </row>
    <row r="1231" spans="1:11" x14ac:dyDescent="0.25">
      <c r="A1231">
        <v>1994</v>
      </c>
      <c r="B1231" t="s">
        <v>78</v>
      </c>
      <c r="C1231">
        <v>3</v>
      </c>
      <c r="D1231" t="s">
        <v>10</v>
      </c>
      <c r="E1231">
        <v>78</v>
      </c>
      <c r="F1231">
        <v>10</v>
      </c>
      <c r="G1231" t="s">
        <v>89</v>
      </c>
      <c r="H1231">
        <v>71</v>
      </c>
      <c r="I1231" t="str">
        <f>IF($E1231&gt;$H1231,"Winner","Loser")</f>
        <v>Loser</v>
      </c>
      <c r="J1231" t="str">
        <f>IF($E1231&gt;$H1231,$C1231,$F1231)</f>
        <v>%%=Tournament.VisitTeamSeed</v>
      </c>
      <c r="K1231" t="str">
        <f si="0" t="shared"/>
        <v>Lower</v>
      </c>
    </row>
    <row r="1232" spans="1:11" x14ac:dyDescent="0.25">
      <c r="A1232">
        <v>1994</v>
      </c>
      <c r="B1232" t="s">
        <v>78</v>
      </c>
      <c r="C1232">
        <v>1</v>
      </c>
      <c r="D1232" t="s">
        <v>128</v>
      </c>
      <c r="E1232">
        <v>83</v>
      </c>
      <c r="F1232">
        <v>4</v>
      </c>
      <c r="G1232" t="s">
        <v>0</v>
      </c>
      <c r="H1232">
        <v>78</v>
      </c>
      <c r="I1232" t="str">
        <f>IF($E1232&gt;$H1232,"Winner","Loser")</f>
        <v>Loser</v>
      </c>
      <c r="J1232" t="str">
        <f>IF($E1232&gt;$H1232,$C1232,$F1232)</f>
        <v>%%=Tournament.VisitTeamSeed</v>
      </c>
      <c r="K1232" t="str">
        <f si="0" t="shared"/>
        <v>Lower</v>
      </c>
    </row>
    <row r="1233" spans="1:11" x14ac:dyDescent="0.25">
      <c r="A1233">
        <v>1994</v>
      </c>
      <c r="B1233" t="s">
        <v>78</v>
      </c>
      <c r="C1233">
        <v>3</v>
      </c>
      <c r="D1233" t="s">
        <v>1</v>
      </c>
      <c r="E1233">
        <v>70</v>
      </c>
      <c r="F1233">
        <v>2</v>
      </c>
      <c r="G1233" t="s">
        <v>14</v>
      </c>
      <c r="H1233">
        <v>82</v>
      </c>
      <c r="I1233" t="str">
        <f>IF($E1233&gt;$H1233,"Winner","Loser")</f>
        <v>Loser</v>
      </c>
      <c r="J1233" t="str">
        <f>IF($E1233&gt;$H1233,$C1233,$F1233)</f>
        <v>%%=Tournament.VisitTeamSeed</v>
      </c>
      <c r="K1233" t="str">
        <f si="0" t="shared"/>
        <v>Lower</v>
      </c>
    </row>
    <row r="1234" spans="1:11" x14ac:dyDescent="0.25">
      <c r="A1234">
        <v>1994</v>
      </c>
      <c r="B1234" t="s">
        <v>78</v>
      </c>
      <c r="C1234">
        <v>1</v>
      </c>
      <c r="D1234" t="s">
        <v>106</v>
      </c>
      <c r="E1234">
        <v>98</v>
      </c>
      <c r="F1234">
        <v>4</v>
      </c>
      <c r="G1234" t="s">
        <v>3</v>
      </c>
      <c r="H1234">
        <v>88</v>
      </c>
      <c r="I1234" t="str">
        <f>IF($E1234&gt;$H1234,"Winner","Loser")</f>
        <v>Loser</v>
      </c>
      <c r="J1234" t="str">
        <f>IF($E1234&gt;$H1234,$C1234,$F1234)</f>
        <v>%%=Tournament.VisitTeamSeed</v>
      </c>
      <c r="K1234" t="str">
        <f si="0" t="shared"/>
        <v>Lower</v>
      </c>
    </row>
    <row r="1235" spans="1:11" x14ac:dyDescent="0.25">
      <c r="A1235">
        <v>1994</v>
      </c>
      <c r="B1235" t="s">
        <v>78</v>
      </c>
      <c r="C1235">
        <v>6</v>
      </c>
      <c r="D1235" t="s">
        <v>96</v>
      </c>
      <c r="E1235">
        <v>49</v>
      </c>
      <c r="F1235">
        <v>2</v>
      </c>
      <c r="G1235" t="s">
        <v>11</v>
      </c>
      <c r="H1235">
        <v>59</v>
      </c>
      <c r="I1235" t="str">
        <f>IF($E1235&gt;$H1235,"Winner","Loser")</f>
        <v>Loser</v>
      </c>
      <c r="J1235" t="str">
        <f>IF($E1235&gt;$H1235,$C1235,$F1235)</f>
        <v>%%=Tournament.VisitTeamSeed</v>
      </c>
      <c r="K1235" t="str">
        <f si="0" t="shared"/>
        <v>Lower</v>
      </c>
    </row>
    <row r="1236" spans="1:11" x14ac:dyDescent="0.25">
      <c r="A1236">
        <v>1994</v>
      </c>
      <c r="B1236" t="s">
        <v>79</v>
      </c>
      <c r="C1236">
        <v>12</v>
      </c>
      <c r="D1236" t="s">
        <v>65</v>
      </c>
      <c r="E1236">
        <v>82</v>
      </c>
      <c r="F1236">
        <v>4</v>
      </c>
      <c r="G1236" t="s">
        <v>398</v>
      </c>
      <c r="H1236">
        <v>80</v>
      </c>
      <c r="I1236" t="str">
        <f>IF($E1236&gt;$H1236,"Winner","Loser")</f>
        <v>Loser</v>
      </c>
      <c r="J1236" t="str">
        <f>IF($E1236&gt;$H1236,$C1236,$F1236)</f>
        <v>%%=Tournament.VisitTeamSeed</v>
      </c>
      <c r="K1236" t="str">
        <f si="0" t="shared"/>
        <v>Lower</v>
      </c>
    </row>
    <row r="1237" spans="1:11" x14ac:dyDescent="0.25">
      <c r="A1237">
        <v>1994</v>
      </c>
      <c r="B1237" t="s">
        <v>79</v>
      </c>
      <c r="C1237">
        <v>7</v>
      </c>
      <c r="D1237" t="s">
        <v>391</v>
      </c>
      <c r="E1237">
        <v>74</v>
      </c>
      <c r="F1237">
        <v>2</v>
      </c>
      <c r="G1237" t="s">
        <v>11</v>
      </c>
      <c r="H1237">
        <v>85</v>
      </c>
      <c r="I1237" t="str">
        <f>IF($E1237&gt;$H1237,"Winner","Loser")</f>
        <v>Loser</v>
      </c>
      <c r="J1237" t="str">
        <f>IF($E1237&gt;$H1237,$C1237,$F1237)</f>
        <v>%%=Tournament.VisitTeamSeed</v>
      </c>
      <c r="K1237" t="str">
        <f si="0" t="shared"/>
        <v>Lower</v>
      </c>
    </row>
    <row r="1238" spans="1:11" x14ac:dyDescent="0.25">
      <c r="A1238">
        <v>1994</v>
      </c>
      <c r="B1238" t="s">
        <v>79</v>
      </c>
      <c r="C1238">
        <v>6</v>
      </c>
      <c r="D1238" t="s">
        <v>93</v>
      </c>
      <c r="E1238">
        <v>55</v>
      </c>
      <c r="F1238">
        <v>3</v>
      </c>
      <c r="G1238" t="s">
        <v>1</v>
      </c>
      <c r="H1238">
        <v>60</v>
      </c>
      <c r="I1238" t="str">
        <f>IF($E1238&gt;$H1238,"Winner","Loser")</f>
        <v>Loser</v>
      </c>
      <c r="J1238" t="str">
        <f>IF($E1238&gt;$H1238,$C1238,$F1238)</f>
        <v>%%=Tournament.VisitTeamSeed</v>
      </c>
      <c r="K1238" t="str">
        <f si="0" t="shared"/>
        <v>Lower</v>
      </c>
    </row>
    <row r="1239" spans="1:11" x14ac:dyDescent="0.25">
      <c r="A1239">
        <v>1994</v>
      </c>
      <c r="B1239" t="s">
        <v>79</v>
      </c>
      <c r="C1239">
        <v>5</v>
      </c>
      <c r="D1239" t="s">
        <v>103</v>
      </c>
      <c r="E1239">
        <v>67</v>
      </c>
      <c r="F1239">
        <v>4</v>
      </c>
      <c r="G1239" t="s">
        <v>181</v>
      </c>
      <c r="H1239">
        <v>58</v>
      </c>
      <c r="I1239" t="str">
        <f>IF($E1239&gt;$H1239,"Winner","Loser")</f>
        <v>Loser</v>
      </c>
      <c r="J1239" t="str">
        <f>IF($E1239&gt;$H1239,$C1239,$F1239)</f>
        <v>%%=Tournament.VisitTeamSeed</v>
      </c>
      <c r="K1239" t="str">
        <f si="0" t="shared"/>
        <v>Lower</v>
      </c>
    </row>
    <row r="1240" spans="1:11" x14ac:dyDescent="0.25">
      <c r="A1240">
        <v>1994</v>
      </c>
      <c r="B1240" t="s">
        <v>79</v>
      </c>
      <c r="C1240">
        <v>1</v>
      </c>
      <c r="D1240" t="s">
        <v>369</v>
      </c>
      <c r="E1240">
        <v>72</v>
      </c>
      <c r="F1240">
        <v>9</v>
      </c>
      <c r="G1240" t="s">
        <v>163</v>
      </c>
      <c r="H1240">
        <v>75</v>
      </c>
      <c r="I1240" t="str">
        <f>IF($E1240&gt;$H1240,"Winner","Loser")</f>
        <v>Loser</v>
      </c>
      <c r="J1240" t="str">
        <f>IF($E1240&gt;$H1240,$C1240,$F1240)</f>
        <v>%%=Tournament.VisitTeamSeed</v>
      </c>
      <c r="K1240" t="str">
        <f si="0" t="shared"/>
        <v>Lower</v>
      </c>
    </row>
    <row r="1241" spans="1:11" x14ac:dyDescent="0.25">
      <c r="A1241">
        <v>1994</v>
      </c>
      <c r="B1241" t="s">
        <v>79</v>
      </c>
      <c r="C1241">
        <v>1</v>
      </c>
      <c r="D1241" t="s">
        <v>94</v>
      </c>
      <c r="E1241">
        <v>85</v>
      </c>
      <c r="F1241">
        <v>9</v>
      </c>
      <c r="G1241" t="s">
        <v>91</v>
      </c>
      <c r="H1241">
        <v>73</v>
      </c>
      <c r="I1241" t="str">
        <f>IF($E1241&gt;$H1241,"Winner","Loser")</f>
        <v>Loser</v>
      </c>
      <c r="J1241" t="str">
        <f>IF($E1241&gt;$H1241,$C1241,$F1241)</f>
        <v>%%=Tournament.VisitTeamSeed</v>
      </c>
      <c r="K1241" t="str">
        <f si="0" t="shared"/>
        <v>Lower</v>
      </c>
    </row>
    <row r="1242" spans="1:11" x14ac:dyDescent="0.25">
      <c r="A1242">
        <v>1994</v>
      </c>
      <c r="B1242" t="s">
        <v>79</v>
      </c>
      <c r="C1242">
        <v>7</v>
      </c>
      <c r="D1242" t="s">
        <v>68</v>
      </c>
      <c r="E1242">
        <v>58</v>
      </c>
      <c r="F1242">
        <v>2</v>
      </c>
      <c r="G1242" t="s">
        <v>14</v>
      </c>
      <c r="H1242">
        <v>71</v>
      </c>
      <c r="I1242" t="str">
        <f>IF($E1242&gt;$H1242,"Winner","Loser")</f>
        <v>Loser</v>
      </c>
      <c r="J1242" t="str">
        <f>IF($E1242&gt;$H1242,$C1242,$F1242)</f>
        <v>%%=Tournament.VisitTeamSeed</v>
      </c>
      <c r="K1242" t="str">
        <f si="0" t="shared"/>
        <v>Lower</v>
      </c>
    </row>
    <row r="1243" spans="1:11" x14ac:dyDescent="0.25">
      <c r="A1243">
        <v>1994</v>
      </c>
      <c r="B1243" t="s">
        <v>79</v>
      </c>
      <c r="C1243">
        <v>6</v>
      </c>
      <c r="D1243" t="s">
        <v>96</v>
      </c>
      <c r="E1243">
        <v>75</v>
      </c>
      <c r="F1243">
        <v>3</v>
      </c>
      <c r="G1243" t="s">
        <v>53</v>
      </c>
      <c r="H1243">
        <v>63</v>
      </c>
      <c r="I1243" t="str">
        <f>IF($E1243&gt;$H1243,"Winner","Loser")</f>
        <v>Loser</v>
      </c>
      <c r="J1243" t="str">
        <f>IF($E1243&gt;$H1243,$C1243,$F1243)</f>
        <v>%%=Tournament.VisitTeamSeed</v>
      </c>
      <c r="K1243" t="str">
        <f si="0" t="shared"/>
        <v>Lower</v>
      </c>
    </row>
    <row r="1244" spans="1:11" x14ac:dyDescent="0.25">
      <c r="A1244">
        <v>1994</v>
      </c>
      <c r="B1244" t="s">
        <v>79</v>
      </c>
      <c r="C1244">
        <v>6</v>
      </c>
      <c r="D1244" t="s">
        <v>57</v>
      </c>
      <c r="E1244">
        <v>79</v>
      </c>
      <c r="F1244">
        <v>3</v>
      </c>
      <c r="G1244" t="s">
        <v>10</v>
      </c>
      <c r="H1244">
        <v>84</v>
      </c>
      <c r="I1244" t="str">
        <f>IF($E1244&gt;$H1244,"Winner","Loser")</f>
        <v>Loser</v>
      </c>
      <c r="J1244" t="str">
        <f>IF($E1244&gt;$H1244,$C1244,$F1244)</f>
        <v>%%=Tournament.VisitTeamSeed</v>
      </c>
      <c r="K1244" t="str">
        <f si="0" t="shared"/>
        <v>Lower</v>
      </c>
    </row>
    <row r="1245" spans="1:11" x14ac:dyDescent="0.25">
      <c r="A1245">
        <v>1994</v>
      </c>
      <c r="B1245" t="s">
        <v>79</v>
      </c>
      <c r="C1245">
        <v>12</v>
      </c>
      <c r="D1245" t="s">
        <v>490</v>
      </c>
      <c r="E1245">
        <v>59</v>
      </c>
      <c r="F1245">
        <v>4</v>
      </c>
      <c r="G1245" t="s">
        <v>3</v>
      </c>
      <c r="H1245">
        <v>64</v>
      </c>
      <c r="I1245" t="str">
        <f>IF($E1245&gt;$H1245,"Winner","Loser")</f>
        <v>Loser</v>
      </c>
      <c r="J1245" t="str">
        <f>IF($E1245&gt;$H1245,$C1245,$F1245)</f>
        <v>%%=Tournament.VisitTeamSeed</v>
      </c>
      <c r="K1245" t="str">
        <f si="0" t="shared"/>
        <v>Lower</v>
      </c>
    </row>
    <row r="1246" spans="1:11" x14ac:dyDescent="0.25">
      <c r="A1246">
        <v>1994</v>
      </c>
      <c r="B1246" t="s">
        <v>79</v>
      </c>
      <c r="C1246">
        <v>10</v>
      </c>
      <c r="D1246" t="s">
        <v>89</v>
      </c>
      <c r="E1246">
        <v>95</v>
      </c>
      <c r="F1246">
        <v>2</v>
      </c>
      <c r="G1246" t="s">
        <v>55</v>
      </c>
      <c r="H1246">
        <v>87</v>
      </c>
      <c r="I1246" t="str">
        <f>IF($E1246&gt;$H1246,"Winner","Loser")</f>
        <v>Loser</v>
      </c>
      <c r="J1246" t="str">
        <f>IF($E1246&gt;$H1246,$C1246,$F1246)</f>
        <v>%%=Tournament.VisitTeamSeed</v>
      </c>
      <c r="K1246" t="str">
        <f si="0" t="shared"/>
        <v>Lower</v>
      </c>
    </row>
    <row r="1247" spans="1:11" x14ac:dyDescent="0.25">
      <c r="A1247">
        <v>1994</v>
      </c>
      <c r="B1247" t="s">
        <v>79</v>
      </c>
      <c r="C1247">
        <v>1</v>
      </c>
      <c r="D1247" t="s">
        <v>106</v>
      </c>
      <c r="E1247">
        <v>109</v>
      </c>
      <c r="F1247">
        <v>9</v>
      </c>
      <c r="G1247" t="s">
        <v>4</v>
      </c>
      <c r="H1247">
        <v>96</v>
      </c>
      <c r="I1247" t="str">
        <f>IF($E1247&gt;$H1247,"Winner","Loser")</f>
        <v>Loser</v>
      </c>
      <c r="J1247" t="str">
        <f>IF($E1247&gt;$H1247,$C1247,$F1247)</f>
        <v>%%=Tournament.VisitTeamSeed</v>
      </c>
      <c r="K1247" t="str">
        <f si="0" t="shared"/>
        <v>Lower</v>
      </c>
    </row>
    <row r="1248" spans="1:11" x14ac:dyDescent="0.25">
      <c r="A1248">
        <v>1994</v>
      </c>
      <c r="B1248" t="s">
        <v>79</v>
      </c>
      <c r="C1248">
        <v>11</v>
      </c>
      <c r="D1248" t="s">
        <v>284</v>
      </c>
      <c r="E1248">
        <v>58</v>
      </c>
      <c r="F1248">
        <v>3</v>
      </c>
      <c r="G1248" t="s">
        <v>2</v>
      </c>
      <c r="H1248">
        <v>70</v>
      </c>
      <c r="I1248" t="str">
        <f>IF($E1248&gt;$H1248,"Winner","Loser")</f>
        <v>Loser</v>
      </c>
      <c r="J1248" t="str">
        <f>IF($E1248&gt;$H1248,$C1248,$F1248)</f>
        <v>%%=Tournament.VisitTeamSeed</v>
      </c>
      <c r="K1248" t="str">
        <f si="0" t="shared"/>
        <v>Lower</v>
      </c>
    </row>
    <row r="1249" spans="1:11" x14ac:dyDescent="0.25">
      <c r="A1249">
        <v>1994</v>
      </c>
      <c r="B1249" t="s">
        <v>79</v>
      </c>
      <c r="C1249">
        <v>10</v>
      </c>
      <c r="D1249" t="s">
        <v>375</v>
      </c>
      <c r="E1249">
        <v>63</v>
      </c>
      <c r="F1249">
        <v>2</v>
      </c>
      <c r="G1249" t="s">
        <v>71</v>
      </c>
      <c r="H1249">
        <v>75</v>
      </c>
      <c r="I1249" t="str">
        <f>IF($E1249&gt;$H1249,"Winner","Loser")</f>
        <v>Loser</v>
      </c>
      <c r="J1249" t="str">
        <f>IF($E1249&gt;$H1249,$C1249,$F1249)</f>
        <v>%%=Tournament.VisitTeamSeed</v>
      </c>
      <c r="K1249" t="str">
        <f si="0" t="shared"/>
        <v>Lower</v>
      </c>
    </row>
    <row r="1250" spans="1:11" x14ac:dyDescent="0.25">
      <c r="A1250">
        <v>1994</v>
      </c>
      <c r="B1250" t="s">
        <v>79</v>
      </c>
      <c r="C1250">
        <v>1</v>
      </c>
      <c r="D1250" t="s">
        <v>128</v>
      </c>
      <c r="E1250">
        <v>83</v>
      </c>
      <c r="F1250">
        <v>9</v>
      </c>
      <c r="G1250" t="s">
        <v>125</v>
      </c>
      <c r="H1250">
        <v>73</v>
      </c>
      <c r="I1250" t="str">
        <f>IF($E1250&gt;$H1250,"Winner","Loser")</f>
        <v>Loser</v>
      </c>
      <c r="J1250" t="str">
        <f>IF($E1250&gt;$H1250,$C1250,$F1250)</f>
        <v>%%=Tournament.VisitTeamSeed</v>
      </c>
      <c r="K1250" t="str">
        <f si="0" t="shared"/>
        <v>Lower</v>
      </c>
    </row>
    <row r="1251" spans="1:11" x14ac:dyDescent="0.25">
      <c r="A1251">
        <v>1994</v>
      </c>
      <c r="B1251" t="s">
        <v>79</v>
      </c>
      <c r="C1251">
        <v>5</v>
      </c>
      <c r="D1251" t="s">
        <v>139</v>
      </c>
      <c r="E1251">
        <v>58</v>
      </c>
      <c r="F1251">
        <v>4</v>
      </c>
      <c r="G1251" t="s">
        <v>0</v>
      </c>
      <c r="H1251">
        <v>69</v>
      </c>
      <c r="I1251" t="str">
        <f>IF($E1251&gt;$H1251,"Winner","Loser")</f>
        <v>Loser</v>
      </c>
      <c r="J1251" t="str">
        <f>IF($E1251&gt;$H1251,$C1251,$F1251)</f>
        <v>%%=Tournament.VisitTeamSeed</v>
      </c>
      <c r="K1251" t="str">
        <f si="0" t="shared"/>
        <v>Lower</v>
      </c>
    </row>
    <row r="1252" spans="1:11" x14ac:dyDescent="0.25">
      <c r="A1252">
        <v>1994</v>
      </c>
      <c r="B1252" t="s">
        <v>80</v>
      </c>
      <c r="C1252">
        <v>4</v>
      </c>
      <c r="D1252" t="s">
        <v>181</v>
      </c>
      <c r="E1252">
        <v>61</v>
      </c>
      <c r="F1252">
        <v>13</v>
      </c>
      <c r="G1252" t="s">
        <v>156</v>
      </c>
      <c r="H1252">
        <v>39</v>
      </c>
      <c r="I1252" t="str">
        <f>IF($E1252&gt;$H1252,"Winner","Loser")</f>
        <v>Loser</v>
      </c>
      <c r="J1252" t="str">
        <f>IF($E1252&gt;$H1252,$C1252,$F1252)</f>
        <v>%%=Tournament.VisitTeamSeed</v>
      </c>
      <c r="K1252" t="str">
        <f si="0" t="shared"/>
        <v>Lower</v>
      </c>
    </row>
    <row r="1253" spans="1:11" x14ac:dyDescent="0.25">
      <c r="A1253">
        <v>1994</v>
      </c>
      <c r="B1253" t="s">
        <v>80</v>
      </c>
      <c r="C1253">
        <v>7</v>
      </c>
      <c r="D1253" t="s">
        <v>68</v>
      </c>
      <c r="E1253">
        <v>57</v>
      </c>
      <c r="F1253">
        <v>10</v>
      </c>
      <c r="G1253" t="s">
        <v>9</v>
      </c>
      <c r="H1253">
        <v>54</v>
      </c>
      <c r="I1253" t="str">
        <f>IF($E1253&gt;$H1253,"Winner","Loser")</f>
        <v>Loser</v>
      </c>
      <c r="J1253" t="str">
        <f>IF($E1253&gt;$H1253,$C1253,$F1253)</f>
        <v>%%=Tournament.VisitTeamSeed</v>
      </c>
      <c r="K1253" t="str">
        <f si="0" t="shared"/>
        <v>Lower</v>
      </c>
    </row>
    <row r="1254" spans="1:11" x14ac:dyDescent="0.25">
      <c r="A1254">
        <v>1994</v>
      </c>
      <c r="B1254" t="s">
        <v>80</v>
      </c>
      <c r="C1254">
        <v>4</v>
      </c>
      <c r="D1254" t="s">
        <v>398</v>
      </c>
      <c r="E1254">
        <v>65</v>
      </c>
      <c r="F1254">
        <v>13</v>
      </c>
      <c r="G1254" t="s">
        <v>399</v>
      </c>
      <c r="H1254">
        <v>55</v>
      </c>
      <c r="I1254" t="str">
        <f>IF($E1254&gt;$H1254,"Winner","Loser")</f>
        <v>Loser</v>
      </c>
      <c r="J1254" t="str">
        <f>IF($E1254&gt;$H1254,$C1254,$F1254)</f>
        <v>%%=Tournament.VisitTeamSeed</v>
      </c>
      <c r="K1254" t="str">
        <f si="0" t="shared"/>
        <v>Lower</v>
      </c>
    </row>
    <row r="1255" spans="1:11" x14ac:dyDescent="0.25">
      <c r="A1255">
        <v>1994</v>
      </c>
      <c r="B1255" t="s">
        <v>80</v>
      </c>
      <c r="C1255">
        <v>2</v>
      </c>
      <c r="D1255" t="s">
        <v>14</v>
      </c>
      <c r="E1255">
        <v>81</v>
      </c>
      <c r="F1255">
        <v>15</v>
      </c>
      <c r="G1255" t="s">
        <v>415</v>
      </c>
      <c r="H1255">
        <v>55</v>
      </c>
      <c r="I1255" t="str">
        <f>IF($E1255&gt;$H1255,"Winner","Loser")</f>
        <v>Loser</v>
      </c>
      <c r="J1255" t="str">
        <f>IF($E1255&gt;$H1255,$C1255,$F1255)</f>
        <v>%%=Tournament.VisitTeamSeed</v>
      </c>
      <c r="K1255" t="str">
        <f si="0" t="shared"/>
        <v>Lower</v>
      </c>
    </row>
    <row r="1256" spans="1:11" x14ac:dyDescent="0.25">
      <c r="A1256">
        <v>1994</v>
      </c>
      <c r="B1256" t="s">
        <v>80</v>
      </c>
      <c r="C1256">
        <v>1</v>
      </c>
      <c r="D1256" t="s">
        <v>94</v>
      </c>
      <c r="E1256">
        <v>94</v>
      </c>
      <c r="F1256">
        <v>16</v>
      </c>
      <c r="G1256" t="s">
        <v>356</v>
      </c>
      <c r="H1256">
        <v>79</v>
      </c>
      <c r="I1256" t="str">
        <f>IF($E1256&gt;$H1256,"Winner","Loser")</f>
        <v>Loser</v>
      </c>
      <c r="J1256" t="str">
        <f>IF($E1256&gt;$H1256,$C1256,$F1256)</f>
        <v>%%=Tournament.VisitTeamSeed</v>
      </c>
      <c r="K1256" t="str">
        <f si="0" t="shared"/>
        <v>Lower</v>
      </c>
    </row>
    <row r="1257" spans="1:11" x14ac:dyDescent="0.25">
      <c r="A1257">
        <v>1994</v>
      </c>
      <c r="B1257" t="s">
        <v>80</v>
      </c>
      <c r="C1257">
        <v>8</v>
      </c>
      <c r="D1257" t="s">
        <v>92</v>
      </c>
      <c r="E1257">
        <v>77</v>
      </c>
      <c r="F1257">
        <v>9</v>
      </c>
      <c r="G1257" t="s">
        <v>91</v>
      </c>
      <c r="H1257">
        <v>84</v>
      </c>
      <c r="I1257" t="str">
        <f>IF($E1257&gt;$H1257,"Winner","Loser")</f>
        <v>Loser</v>
      </c>
      <c r="J1257" t="str">
        <f>IF($E1257&gt;$H1257,$C1257,$F1257)</f>
        <v>%%=Tournament.VisitTeamSeed</v>
      </c>
      <c r="K1257" t="str">
        <f si="0" t="shared"/>
        <v>Lower</v>
      </c>
    </row>
    <row r="1258" spans="1:11" x14ac:dyDescent="0.25">
      <c r="A1258">
        <v>1994</v>
      </c>
      <c r="B1258" t="s">
        <v>80</v>
      </c>
      <c r="C1258">
        <v>5</v>
      </c>
      <c r="D1258" t="s">
        <v>15</v>
      </c>
      <c r="E1258">
        <v>102</v>
      </c>
      <c r="F1258">
        <v>12</v>
      </c>
      <c r="G1258" t="s">
        <v>65</v>
      </c>
      <c r="H1258">
        <v>112</v>
      </c>
      <c r="I1258" t="str">
        <f>IF($E1258&gt;$H1258,"Winner","Loser")</f>
        <v>Loser</v>
      </c>
      <c r="J1258" t="str">
        <f>IF($E1258&gt;$H1258,$C1258,$F1258)</f>
        <v>%%=Tournament.VisitTeamSeed</v>
      </c>
      <c r="K1258" t="str">
        <f si="0" t="shared"/>
        <v>Lower</v>
      </c>
    </row>
    <row r="1259" spans="1:11" x14ac:dyDescent="0.25">
      <c r="A1259">
        <v>1994</v>
      </c>
      <c r="B1259" t="s">
        <v>80</v>
      </c>
      <c r="C1259">
        <v>6</v>
      </c>
      <c r="D1259" t="s">
        <v>93</v>
      </c>
      <c r="E1259">
        <v>74</v>
      </c>
      <c r="F1259">
        <v>11</v>
      </c>
      <c r="G1259" t="s">
        <v>175</v>
      </c>
      <c r="H1259">
        <v>60</v>
      </c>
      <c r="I1259" t="str">
        <f>IF($E1259&gt;$H1259,"Winner","Loser")</f>
        <v>Loser</v>
      </c>
      <c r="J1259" t="str">
        <f>IF($E1259&gt;$H1259,$C1259,$F1259)</f>
        <v>%%=Tournament.VisitTeamSeed</v>
      </c>
      <c r="K1259" t="str">
        <f si="0" t="shared"/>
        <v>Lower</v>
      </c>
    </row>
    <row r="1260" spans="1:11" x14ac:dyDescent="0.25">
      <c r="A1260">
        <v>1994</v>
      </c>
      <c r="B1260" t="s">
        <v>80</v>
      </c>
      <c r="C1260">
        <v>1</v>
      </c>
      <c r="D1260" t="s">
        <v>369</v>
      </c>
      <c r="E1260">
        <v>71</v>
      </c>
      <c r="F1260">
        <v>16</v>
      </c>
      <c r="G1260" t="s">
        <v>304</v>
      </c>
      <c r="H1260">
        <v>51</v>
      </c>
      <c r="I1260" t="str">
        <f>IF($E1260&gt;$H1260,"Winner","Loser")</f>
        <v>Loser</v>
      </c>
      <c r="J1260" t="str">
        <f>IF($E1260&gt;$H1260,$C1260,$F1260)</f>
        <v>%%=Tournament.VisitTeamSeed</v>
      </c>
      <c r="K1260" t="str">
        <f si="0" t="shared"/>
        <v>Lower</v>
      </c>
    </row>
    <row r="1261" spans="1:11" x14ac:dyDescent="0.25">
      <c r="A1261">
        <v>1994</v>
      </c>
      <c r="B1261" t="s">
        <v>80</v>
      </c>
      <c r="C1261">
        <v>8</v>
      </c>
      <c r="D1261" t="s">
        <v>442</v>
      </c>
      <c r="E1261">
        <v>64</v>
      </c>
      <c r="F1261">
        <v>9</v>
      </c>
      <c r="G1261" t="s">
        <v>163</v>
      </c>
      <c r="H1261">
        <v>67</v>
      </c>
      <c r="I1261" t="str">
        <f>IF($E1261&gt;$H1261,"Winner","Loser")</f>
        <v>Loser</v>
      </c>
      <c r="J1261" t="str">
        <f>IF($E1261&gt;$H1261,$C1261,$F1261)</f>
        <v>%%=Tournament.VisitTeamSeed</v>
      </c>
      <c r="K1261" t="str">
        <f si="0" t="shared"/>
        <v>Lower</v>
      </c>
    </row>
    <row r="1262" spans="1:11" x14ac:dyDescent="0.25">
      <c r="A1262">
        <v>1994</v>
      </c>
      <c r="B1262" t="s">
        <v>80</v>
      </c>
      <c r="C1262">
        <v>5</v>
      </c>
      <c r="D1262" t="s">
        <v>103</v>
      </c>
      <c r="E1262">
        <v>84</v>
      </c>
      <c r="F1262">
        <v>12</v>
      </c>
      <c r="G1262" t="s">
        <v>142</v>
      </c>
      <c r="H1262">
        <v>72</v>
      </c>
      <c r="I1262" t="str">
        <f>IF($E1262&gt;$H1262,"Winner","Loser")</f>
        <v>Loser</v>
      </c>
      <c r="J1262" t="str">
        <f>IF($E1262&gt;$H1262,$C1262,$F1262)</f>
        <v>%%=Tournament.VisitTeamSeed</v>
      </c>
      <c r="K1262" t="str">
        <f si="0" t="shared"/>
        <v>Lower</v>
      </c>
    </row>
    <row r="1263" spans="1:11" x14ac:dyDescent="0.25">
      <c r="A1263">
        <v>1994</v>
      </c>
      <c r="B1263" t="s">
        <v>80</v>
      </c>
      <c r="C1263">
        <v>6</v>
      </c>
      <c r="D1263" t="s">
        <v>96</v>
      </c>
      <c r="E1263">
        <v>81</v>
      </c>
      <c r="F1263">
        <v>11</v>
      </c>
      <c r="G1263" t="s">
        <v>461</v>
      </c>
      <c r="H1263">
        <v>59</v>
      </c>
      <c r="I1263" t="str">
        <f>IF($E1263&gt;$H1263,"Winner","Loser")</f>
        <v>Loser</v>
      </c>
      <c r="J1263" t="str">
        <f>IF($E1263&gt;$H1263,$C1263,$F1263)</f>
        <v>%%=Tournament.VisitTeamSeed</v>
      </c>
      <c r="K1263" t="str">
        <f si="0" t="shared"/>
        <v>Lower</v>
      </c>
    </row>
    <row r="1264" spans="1:11" x14ac:dyDescent="0.25">
      <c r="A1264">
        <v>1994</v>
      </c>
      <c r="B1264" t="s">
        <v>80</v>
      </c>
      <c r="C1264">
        <v>3</v>
      </c>
      <c r="D1264" t="s">
        <v>53</v>
      </c>
      <c r="E1264">
        <v>83</v>
      </c>
      <c r="F1264">
        <v>14</v>
      </c>
      <c r="G1264" t="s">
        <v>494</v>
      </c>
      <c r="H1264">
        <v>70</v>
      </c>
      <c r="I1264" t="str">
        <f>IF($E1264&gt;$H1264,"Winner","Loser")</f>
        <v>Loser</v>
      </c>
      <c r="J1264" t="str">
        <f>IF($E1264&gt;$H1264,$C1264,$F1264)</f>
        <v>%%=Tournament.VisitTeamSeed</v>
      </c>
      <c r="K1264" t="str">
        <f si="0" t="shared"/>
        <v>Lower</v>
      </c>
    </row>
    <row r="1265" spans="1:11" x14ac:dyDescent="0.25">
      <c r="A1265">
        <v>1994</v>
      </c>
      <c r="B1265" t="s">
        <v>80</v>
      </c>
      <c r="C1265">
        <v>7</v>
      </c>
      <c r="D1265" t="s">
        <v>391</v>
      </c>
      <c r="E1265">
        <v>84</v>
      </c>
      <c r="F1265">
        <v>10</v>
      </c>
      <c r="G1265" t="s">
        <v>115</v>
      </c>
      <c r="H1265">
        <v>73</v>
      </c>
      <c r="I1265" t="str">
        <f>IF($E1265&gt;$H1265,"Winner","Loser")</f>
        <v>Loser</v>
      </c>
      <c r="J1265" t="str">
        <f>IF($E1265&gt;$H1265,$C1265,$F1265)</f>
        <v>%%=Tournament.VisitTeamSeed</v>
      </c>
      <c r="K1265" t="str">
        <f si="0" t="shared"/>
        <v>Lower</v>
      </c>
    </row>
    <row r="1266" spans="1:11" x14ac:dyDescent="0.25">
      <c r="A1266">
        <v>1994</v>
      </c>
      <c r="B1266" t="s">
        <v>80</v>
      </c>
      <c r="C1266">
        <v>2</v>
      </c>
      <c r="D1266" t="s">
        <v>11</v>
      </c>
      <c r="E1266">
        <v>82</v>
      </c>
      <c r="F1266">
        <v>15</v>
      </c>
      <c r="G1266" t="s">
        <v>466</v>
      </c>
      <c r="H1266">
        <v>70</v>
      </c>
      <c r="I1266" t="str">
        <f>IF($E1266&gt;$H1266,"Winner","Loser")</f>
        <v>Loser</v>
      </c>
      <c r="J1266" t="str">
        <f>IF($E1266&gt;$H1266,$C1266,$F1266)</f>
        <v>%%=Tournament.VisitTeamSeed</v>
      </c>
      <c r="K1266" t="str">
        <f si="0" t="shared"/>
        <v>Lower</v>
      </c>
    </row>
    <row r="1267" spans="1:11" x14ac:dyDescent="0.25">
      <c r="A1267">
        <v>1994</v>
      </c>
      <c r="B1267" t="s">
        <v>80</v>
      </c>
      <c r="C1267">
        <v>3</v>
      </c>
      <c r="D1267" t="s">
        <v>1</v>
      </c>
      <c r="E1267">
        <v>67</v>
      </c>
      <c r="F1267">
        <v>14</v>
      </c>
      <c r="G1267" t="s">
        <v>408</v>
      </c>
      <c r="H1267">
        <v>58</v>
      </c>
      <c r="I1267" t="str">
        <f>IF($E1267&gt;$H1267,"Winner","Loser")</f>
        <v>Loser</v>
      </c>
      <c r="J1267" t="str">
        <f>IF($E1267&gt;$H1267,$C1267,$F1267)</f>
        <v>%%=Tournament.VisitTeamSeed</v>
      </c>
      <c r="K1267" t="str">
        <f si="0" t="shared"/>
        <v>Lower</v>
      </c>
    </row>
    <row r="1268" spans="1:11" x14ac:dyDescent="0.25">
      <c r="A1268">
        <v>1994</v>
      </c>
      <c r="B1268" t="s">
        <v>80</v>
      </c>
      <c r="C1268">
        <v>8</v>
      </c>
      <c r="D1268" t="s">
        <v>70</v>
      </c>
      <c r="E1268">
        <v>70</v>
      </c>
      <c r="F1268">
        <v>9</v>
      </c>
      <c r="G1268" t="s">
        <v>125</v>
      </c>
      <c r="H1268">
        <v>76</v>
      </c>
      <c r="I1268" t="str">
        <f>IF($E1268&gt;$H1268,"Winner","Loser")</f>
        <v>Loser</v>
      </c>
      <c r="J1268" t="str">
        <f>IF($E1268&gt;$H1268,$C1268,$F1268)</f>
        <v>%%=Tournament.VisitTeamSeed</v>
      </c>
      <c r="K1268" t="str">
        <f si="0" t="shared"/>
        <v>Lower</v>
      </c>
    </row>
    <row r="1269" spans="1:11" x14ac:dyDescent="0.25">
      <c r="A1269">
        <v>1994</v>
      </c>
      <c r="B1269" t="s">
        <v>80</v>
      </c>
      <c r="C1269">
        <v>1</v>
      </c>
      <c r="D1269" t="s">
        <v>106</v>
      </c>
      <c r="E1269">
        <v>76</v>
      </c>
      <c r="F1269">
        <v>16</v>
      </c>
      <c r="G1269" t="s">
        <v>313</v>
      </c>
      <c r="H1269">
        <v>53</v>
      </c>
      <c r="I1269" t="str">
        <f>IF($E1269&gt;$H1269,"Winner","Loser")</f>
        <v>Loser</v>
      </c>
      <c r="J1269" t="str">
        <f>IF($E1269&gt;$H1269,$C1269,$F1269)</f>
        <v>%%=Tournament.VisitTeamSeed</v>
      </c>
      <c r="K1269" t="str">
        <f si="0" t="shared"/>
        <v>Lower</v>
      </c>
    </row>
    <row r="1270" spans="1:11" x14ac:dyDescent="0.25">
      <c r="A1270">
        <v>1994</v>
      </c>
      <c r="B1270" t="s">
        <v>80</v>
      </c>
      <c r="C1270">
        <v>6</v>
      </c>
      <c r="D1270" t="s">
        <v>57</v>
      </c>
      <c r="E1270">
        <v>91</v>
      </c>
      <c r="F1270">
        <v>11</v>
      </c>
      <c r="G1270" t="s">
        <v>197</v>
      </c>
      <c r="H1270">
        <v>77</v>
      </c>
      <c r="I1270" t="str">
        <f>IF($E1270&gt;$H1270,"Winner","Loser")</f>
        <v>Loser</v>
      </c>
      <c r="J1270" t="str">
        <f>IF($E1270&gt;$H1270,$C1270,$F1270)</f>
        <v>%%=Tournament.VisitTeamSeed</v>
      </c>
      <c r="K1270" t="str">
        <f si="0" t="shared"/>
        <v>Lower</v>
      </c>
    </row>
    <row r="1271" spans="1:11" x14ac:dyDescent="0.25">
      <c r="A1271">
        <v>1994</v>
      </c>
      <c r="B1271" t="s">
        <v>80</v>
      </c>
      <c r="C1271">
        <v>4</v>
      </c>
      <c r="D1271" t="s">
        <v>0</v>
      </c>
      <c r="E1271">
        <v>102</v>
      </c>
      <c r="F1271">
        <v>13</v>
      </c>
      <c r="G1271" t="s">
        <v>287</v>
      </c>
      <c r="H1271">
        <v>73</v>
      </c>
      <c r="I1271" t="str">
        <f>IF($E1271&gt;$H1271,"Winner","Loser")</f>
        <v>Loser</v>
      </c>
      <c r="J1271" t="str">
        <f>IF($E1271&gt;$H1271,$C1271,$F1271)</f>
        <v>%%=Tournament.VisitTeamSeed</v>
      </c>
      <c r="K1271" t="str">
        <f si="0" t="shared"/>
        <v>Lower</v>
      </c>
    </row>
    <row r="1272" spans="1:11" x14ac:dyDescent="0.25">
      <c r="A1272">
        <v>1994</v>
      </c>
      <c r="B1272" t="s">
        <v>80</v>
      </c>
      <c r="C1272">
        <v>5</v>
      </c>
      <c r="D1272" t="s">
        <v>102</v>
      </c>
      <c r="E1272">
        <v>57</v>
      </c>
      <c r="F1272">
        <v>12</v>
      </c>
      <c r="G1272" t="s">
        <v>490</v>
      </c>
      <c r="H1272">
        <v>61</v>
      </c>
      <c r="I1272" t="str">
        <f>IF($E1272&gt;$H1272,"Winner","Loser")</f>
        <v>Loser</v>
      </c>
      <c r="J1272" t="str">
        <f>IF($E1272&gt;$H1272,$C1272,$F1272)</f>
        <v>%%=Tournament.VisitTeamSeed</v>
      </c>
      <c r="K1272" t="str">
        <f si="0" t="shared"/>
        <v>Lower</v>
      </c>
    </row>
    <row r="1273" spans="1:11" x14ac:dyDescent="0.25">
      <c r="A1273">
        <v>1994</v>
      </c>
      <c r="B1273" t="s">
        <v>80</v>
      </c>
      <c r="C1273">
        <v>3</v>
      </c>
      <c r="D1273" t="s">
        <v>10</v>
      </c>
      <c r="E1273">
        <v>78</v>
      </c>
      <c r="F1273">
        <v>14</v>
      </c>
      <c r="G1273" t="s">
        <v>187</v>
      </c>
      <c r="H1273">
        <v>74</v>
      </c>
      <c r="I1273" t="str">
        <f>IF($E1273&gt;$H1273,"Winner","Loser")</f>
        <v>Loser</v>
      </c>
      <c r="J1273" t="str">
        <f>IF($E1273&gt;$H1273,$C1273,$F1273)</f>
        <v>%%=Tournament.VisitTeamSeed</v>
      </c>
      <c r="K1273" t="str">
        <f si="0" t="shared"/>
        <v>Lower</v>
      </c>
    </row>
    <row r="1274" spans="1:11" x14ac:dyDescent="0.25">
      <c r="A1274">
        <v>1994</v>
      </c>
      <c r="B1274" t="s">
        <v>80</v>
      </c>
      <c r="C1274">
        <v>7</v>
      </c>
      <c r="D1274" t="s">
        <v>393</v>
      </c>
      <c r="E1274">
        <v>66</v>
      </c>
      <c r="F1274">
        <v>10</v>
      </c>
      <c r="G1274" t="s">
        <v>89</v>
      </c>
      <c r="H1274">
        <v>74</v>
      </c>
      <c r="I1274" t="str">
        <f>IF($E1274&gt;$H1274,"Winner","Loser")</f>
        <v>Loser</v>
      </c>
      <c r="J1274" t="str">
        <f>IF($E1274&gt;$H1274,$C1274,$F1274)</f>
        <v>%%=Tournament.VisitTeamSeed</v>
      </c>
      <c r="K1274" t="str">
        <f si="0" t="shared"/>
        <v>Lower</v>
      </c>
    </row>
    <row r="1275" spans="1:11" x14ac:dyDescent="0.25">
      <c r="A1275">
        <v>1994</v>
      </c>
      <c r="B1275" t="s">
        <v>80</v>
      </c>
      <c r="C1275">
        <v>2</v>
      </c>
      <c r="D1275" t="s">
        <v>55</v>
      </c>
      <c r="E1275">
        <v>78</v>
      </c>
      <c r="F1275">
        <v>15</v>
      </c>
      <c r="G1275" t="s">
        <v>485</v>
      </c>
      <c r="H1275">
        <v>60</v>
      </c>
      <c r="I1275" t="str">
        <f>IF($E1275&gt;$H1275,"Winner","Loser")</f>
        <v>Loser</v>
      </c>
      <c r="J1275" t="str">
        <f>IF($E1275&gt;$H1275,$C1275,$F1275)</f>
        <v>%%=Tournament.VisitTeamSeed</v>
      </c>
      <c r="K1275" t="str">
        <f si="0" t="shared"/>
        <v>Lower</v>
      </c>
    </row>
    <row r="1276" spans="1:11" x14ac:dyDescent="0.25">
      <c r="A1276">
        <v>1994</v>
      </c>
      <c r="B1276" t="s">
        <v>80</v>
      </c>
      <c r="C1276">
        <v>4</v>
      </c>
      <c r="D1276" t="s">
        <v>3</v>
      </c>
      <c r="E1276">
        <v>57</v>
      </c>
      <c r="F1276">
        <v>13</v>
      </c>
      <c r="G1276" t="s">
        <v>169</v>
      </c>
      <c r="H1276">
        <v>61</v>
      </c>
      <c r="I1276" t="str">
        <f>IF($E1276&gt;$H1276,"Winner","Loser")</f>
        <v>Loser</v>
      </c>
      <c r="J1276" t="str">
        <f>IF($E1276&gt;$H1276,$C1276,$F1276)</f>
        <v>%%=Tournament.VisitTeamSeed</v>
      </c>
      <c r="K1276" t="str">
        <f si="0" t="shared"/>
        <v>Lower</v>
      </c>
    </row>
    <row r="1277" spans="1:11" x14ac:dyDescent="0.25">
      <c r="A1277">
        <v>1994</v>
      </c>
      <c r="B1277" t="s">
        <v>80</v>
      </c>
      <c r="C1277">
        <v>6</v>
      </c>
      <c r="D1277" t="s">
        <v>63</v>
      </c>
      <c r="E1277">
        <v>80</v>
      </c>
      <c r="F1277">
        <v>11</v>
      </c>
      <c r="G1277" t="s">
        <v>284</v>
      </c>
      <c r="H1277">
        <v>90</v>
      </c>
      <c r="I1277" t="str">
        <f>IF($E1277&gt;$H1277,"Winner","Loser")</f>
        <v>Loser</v>
      </c>
      <c r="J1277" t="str">
        <f>IF($E1277&gt;$H1277,$C1277,$F1277)</f>
        <v>%%=Tournament.VisitTeamSeed</v>
      </c>
      <c r="K1277" t="str">
        <f si="0" t="shared"/>
        <v>Lower</v>
      </c>
    </row>
    <row r="1278" spans="1:11" x14ac:dyDescent="0.25">
      <c r="A1278">
        <v>1994</v>
      </c>
      <c r="B1278" t="s">
        <v>80</v>
      </c>
      <c r="C1278">
        <v>3</v>
      </c>
      <c r="D1278" t="s">
        <v>2</v>
      </c>
      <c r="E1278">
        <v>64</v>
      </c>
      <c r="F1278">
        <v>14</v>
      </c>
      <c r="G1278" t="s">
        <v>282</v>
      </c>
      <c r="H1278">
        <v>62</v>
      </c>
      <c r="I1278" t="str">
        <f>IF($E1278&gt;$H1278,"Winner","Loser")</f>
        <v>Loser</v>
      </c>
      <c r="J1278" t="str">
        <f>IF($E1278&gt;$H1278,$C1278,$F1278)</f>
        <v>%%=Tournament.VisitTeamSeed</v>
      </c>
      <c r="K1278" t="str">
        <f si="0" t="shared"/>
        <v>Lower</v>
      </c>
    </row>
    <row r="1279" spans="1:11" x14ac:dyDescent="0.25">
      <c r="A1279">
        <v>1994</v>
      </c>
      <c r="B1279" t="s">
        <v>80</v>
      </c>
      <c r="C1279">
        <v>7</v>
      </c>
      <c r="D1279" t="s">
        <v>428</v>
      </c>
      <c r="E1279">
        <v>46</v>
      </c>
      <c r="F1279">
        <v>10</v>
      </c>
      <c r="G1279" t="s">
        <v>375</v>
      </c>
      <c r="H1279">
        <v>51</v>
      </c>
      <c r="I1279" t="str">
        <f>IF($E1279&gt;$H1279,"Winner","Loser")</f>
        <v>Loser</v>
      </c>
      <c r="J1279" t="str">
        <f>IF($E1279&gt;$H1279,$C1279,$F1279)</f>
        <v>%%=Tournament.VisitTeamSeed</v>
      </c>
      <c r="K1279" t="str">
        <f si="0" t="shared"/>
        <v>Lower</v>
      </c>
    </row>
    <row r="1280" spans="1:11" x14ac:dyDescent="0.25">
      <c r="A1280">
        <v>1994</v>
      </c>
      <c r="B1280" t="s">
        <v>80</v>
      </c>
      <c r="C1280">
        <v>2</v>
      </c>
      <c r="D1280" t="s">
        <v>71</v>
      </c>
      <c r="E1280">
        <v>64</v>
      </c>
      <c r="F1280">
        <v>15</v>
      </c>
      <c r="G1280" t="s">
        <v>231</v>
      </c>
      <c r="H1280">
        <v>46</v>
      </c>
      <c r="I1280" t="str">
        <f>IF($E1280&gt;$H1280,"Winner","Loser")</f>
        <v>Loser</v>
      </c>
      <c r="J1280" t="str">
        <f>IF($E1280&gt;$H1280,$C1280,$F1280)</f>
        <v>%%=Tournament.VisitTeamSeed</v>
      </c>
      <c r="K1280" t="str">
        <f si="0" t="shared"/>
        <v>Lower</v>
      </c>
    </row>
    <row r="1281" spans="1:11" x14ac:dyDescent="0.25">
      <c r="A1281">
        <v>1994</v>
      </c>
      <c r="B1281" t="s">
        <v>80</v>
      </c>
      <c r="C1281">
        <v>8</v>
      </c>
      <c r="D1281" t="s">
        <v>5</v>
      </c>
      <c r="E1281">
        <v>72</v>
      </c>
      <c r="F1281">
        <v>9</v>
      </c>
      <c r="G1281" t="s">
        <v>4</v>
      </c>
      <c r="H1281">
        <v>80</v>
      </c>
      <c r="I1281" t="str">
        <f>IF($E1281&gt;$H1281,"Winner","Loser")</f>
        <v>Loser</v>
      </c>
      <c r="J1281" t="str">
        <f>IF($E1281&gt;$H1281,$C1281,$F1281)</f>
        <v>%%=Tournament.VisitTeamSeed</v>
      </c>
      <c r="K1281" t="str">
        <f si="0" t="shared"/>
        <v>Lower</v>
      </c>
    </row>
    <row r="1282" spans="1:11" x14ac:dyDescent="0.25">
      <c r="A1282">
        <v>1994</v>
      </c>
      <c r="B1282" t="s">
        <v>80</v>
      </c>
      <c r="C1282">
        <v>5</v>
      </c>
      <c r="D1282" t="s">
        <v>139</v>
      </c>
      <c r="E1282">
        <v>68</v>
      </c>
      <c r="F1282">
        <v>12</v>
      </c>
      <c r="G1282" t="s">
        <v>222</v>
      </c>
      <c r="H1282">
        <v>58</v>
      </c>
      <c r="I1282" t="str">
        <f>IF($E1282&gt;$H1282,"Winner","Loser")</f>
        <v>Loser</v>
      </c>
      <c r="J1282" t="str">
        <f>IF($E1282&gt;$H1282,$C1282,$F1282)</f>
        <v>%%=Tournament.VisitTeamSeed</v>
      </c>
      <c r="K1282" t="str">
        <f si="0" t="shared"/>
        <v>Lower</v>
      </c>
    </row>
    <row r="1283" spans="1:11" x14ac:dyDescent="0.25">
      <c r="A1283">
        <v>1994</v>
      </c>
      <c r="B1283" t="s">
        <v>80</v>
      </c>
      <c r="C1283">
        <v>1</v>
      </c>
      <c r="D1283" t="s">
        <v>128</v>
      </c>
      <c r="E1283">
        <v>98</v>
      </c>
      <c r="F1283">
        <v>16</v>
      </c>
      <c r="G1283" t="s">
        <v>460</v>
      </c>
      <c r="H1283">
        <v>67</v>
      </c>
      <c r="I1283" t="str">
        <f>IF($E1283&gt;$H1283,"Winner","Loser")</f>
        <v>Loser</v>
      </c>
      <c r="J1283" t="str">
        <f>IF($E1283&gt;$H1283,$C1283,$F1283)</f>
        <v>%%=Tournament.VisitTeamSeed</v>
      </c>
      <c r="K1283" t="str">
        <f si="0" t="shared"/>
        <v>Lower</v>
      </c>
    </row>
    <row r="1284" spans="1:11" x14ac:dyDescent="0.25">
      <c r="A1284">
        <v>1993</v>
      </c>
      <c r="B1284" t="s">
        <v>74</v>
      </c>
      <c r="C1284">
        <v>1</v>
      </c>
      <c r="D1284" t="s">
        <v>10</v>
      </c>
      <c r="E1284">
        <v>71</v>
      </c>
      <c r="F1284">
        <v>1</v>
      </c>
      <c r="G1284" t="s">
        <v>369</v>
      </c>
      <c r="H1284">
        <v>77</v>
      </c>
      <c r="I1284" t="str">
        <f>IF($E1284&gt;$H1284,"Winner","Loser")</f>
        <v>Loser</v>
      </c>
      <c r="J1284" t="str">
        <f>IF($E1284&gt;$H1284,$C1284,$F1284)</f>
        <v>%%=Tournament.VisitTeamSeed</v>
      </c>
      <c r="K1284" t="str">
        <f si="0" t="shared"/>
        <v>Lower</v>
      </c>
    </row>
    <row r="1285" spans="1:11" x14ac:dyDescent="0.25">
      <c r="A1285">
        <v>1993</v>
      </c>
      <c r="B1285" t="s">
        <v>76</v>
      </c>
      <c r="C1285">
        <v>1</v>
      </c>
      <c r="D1285" t="s">
        <v>369</v>
      </c>
      <c r="E1285">
        <v>78</v>
      </c>
      <c r="F1285">
        <v>2</v>
      </c>
      <c r="G1285" t="s">
        <v>0</v>
      </c>
      <c r="H1285">
        <v>68</v>
      </c>
      <c r="I1285" t="str">
        <f>IF($E1285&gt;$H1285,"Winner","Loser")</f>
        <v>Loser</v>
      </c>
      <c r="J1285" t="str">
        <f>IF($E1285&gt;$H1285,$C1285,$F1285)</f>
        <v>%%=Tournament.VisitTeamSeed</v>
      </c>
      <c r="K1285" t="str">
        <f si="0" t="shared"/>
        <v>Lower</v>
      </c>
    </row>
    <row r="1286" spans="1:11" x14ac:dyDescent="0.25">
      <c r="A1286">
        <v>1993</v>
      </c>
      <c r="B1286" t="s">
        <v>76</v>
      </c>
      <c r="C1286">
        <v>1</v>
      </c>
      <c r="D1286" t="s">
        <v>53</v>
      </c>
      <c r="E1286">
        <v>78</v>
      </c>
      <c r="F1286">
        <v>1</v>
      </c>
      <c r="G1286" t="s">
        <v>10</v>
      </c>
      <c r="H1286">
        <v>81</v>
      </c>
      <c r="I1286" t="str">
        <f>IF($E1286&gt;$H1286,"Winner","Loser")</f>
        <v>Loser</v>
      </c>
      <c r="J1286" t="str">
        <f>IF($E1286&gt;$H1286,$C1286,$F1286)</f>
        <v>%%=Tournament.VisitTeamSeed</v>
      </c>
      <c r="K1286" t="str">
        <f si="0" t="shared"/>
        <v>Lower</v>
      </c>
    </row>
    <row r="1287" spans="1:11" x14ac:dyDescent="0.25">
      <c r="A1287">
        <v>1993</v>
      </c>
      <c r="B1287" t="s">
        <v>77</v>
      </c>
      <c r="C1287">
        <v>1</v>
      </c>
      <c r="D1287" t="s">
        <v>369</v>
      </c>
      <c r="E1287">
        <v>75</v>
      </c>
      <c r="F1287">
        <v>2</v>
      </c>
      <c r="G1287" t="s">
        <v>5</v>
      </c>
      <c r="H1287">
        <v>68</v>
      </c>
      <c r="I1287" t="str">
        <f>IF($E1287&gt;$H1287,"Winner","Loser")</f>
        <v>Loser</v>
      </c>
      <c r="J1287" t="str">
        <f>IF($E1287&gt;$H1287,$C1287,$F1287)</f>
        <v>%%=Tournament.VisitTeamSeed</v>
      </c>
      <c r="K1287" t="str">
        <f si="0" t="shared"/>
        <v>Lower</v>
      </c>
    </row>
    <row r="1288" spans="1:11" x14ac:dyDescent="0.25">
      <c r="A1288">
        <v>1993</v>
      </c>
      <c r="B1288" t="s">
        <v>77</v>
      </c>
      <c r="C1288">
        <v>1</v>
      </c>
      <c r="D1288" t="s">
        <v>10</v>
      </c>
      <c r="E1288">
        <v>77</v>
      </c>
      <c r="F1288">
        <v>7</v>
      </c>
      <c r="G1288" t="s">
        <v>181</v>
      </c>
      <c r="H1288">
        <v>72</v>
      </c>
      <c r="I1288" t="str">
        <f>IF($E1288&gt;$H1288,"Winner","Loser")</f>
        <v>Loser</v>
      </c>
      <c r="J1288" t="str">
        <f>IF($E1288&gt;$H1288,$C1288,$F1288)</f>
        <v>%%=Tournament.VisitTeamSeed</v>
      </c>
      <c r="K1288" t="str">
        <f si="0" t="shared"/>
        <v>Lower</v>
      </c>
    </row>
    <row r="1289" spans="1:11" x14ac:dyDescent="0.25">
      <c r="A1289">
        <v>1993</v>
      </c>
      <c r="B1289" t="s">
        <v>77</v>
      </c>
      <c r="C1289">
        <v>1</v>
      </c>
      <c r="D1289" t="s">
        <v>103</v>
      </c>
      <c r="E1289">
        <v>77</v>
      </c>
      <c r="F1289">
        <v>2</v>
      </c>
      <c r="G1289" t="s">
        <v>0</v>
      </c>
      <c r="H1289">
        <v>83</v>
      </c>
      <c r="I1289" t="str">
        <f>IF($E1289&gt;$H1289,"Winner","Loser")</f>
        <v>Loser</v>
      </c>
      <c r="J1289" t="str">
        <f>IF($E1289&gt;$H1289,$C1289,$F1289)</f>
        <v>%%=Tournament.VisitTeamSeed</v>
      </c>
      <c r="K1289" t="str">
        <f si="0" t="shared"/>
        <v>Lower</v>
      </c>
    </row>
    <row r="1290" spans="1:11" x14ac:dyDescent="0.25">
      <c r="A1290">
        <v>1993</v>
      </c>
      <c r="B1290" t="s">
        <v>77</v>
      </c>
      <c r="C1290">
        <v>1</v>
      </c>
      <c r="D1290" t="s">
        <v>53</v>
      </c>
      <c r="E1290">
        <v>106</v>
      </c>
      <c r="F1290">
        <v>3</v>
      </c>
      <c r="G1290" t="s">
        <v>411</v>
      </c>
      <c r="H1290">
        <v>81</v>
      </c>
      <c r="I1290" t="str">
        <f>IF($E1290&gt;$H1290,"Winner","Loser")</f>
        <v>Loser</v>
      </c>
      <c r="J1290" t="str">
        <f>IF($E1290&gt;$H1290,$C1290,$F1290)</f>
        <v>%%=Tournament.VisitTeamSeed</v>
      </c>
      <c r="K1290" t="str">
        <f si="0" t="shared"/>
        <v>Lower</v>
      </c>
    </row>
    <row r="1291" spans="1:11" x14ac:dyDescent="0.25">
      <c r="A1291">
        <v>1993</v>
      </c>
      <c r="B1291" t="s">
        <v>78</v>
      </c>
      <c r="C1291">
        <v>1</v>
      </c>
      <c r="D1291" t="s">
        <v>10</v>
      </c>
      <c r="E1291">
        <v>72</v>
      </c>
      <c r="F1291">
        <v>12</v>
      </c>
      <c r="G1291" t="s">
        <v>375</v>
      </c>
      <c r="H1291">
        <v>64</v>
      </c>
      <c r="I1291" t="str">
        <f>IF($E1291&gt;$H1291,"Winner","Loser")</f>
        <v>Loser</v>
      </c>
      <c r="J1291" t="str">
        <f>IF($E1291&gt;$H1291,$C1291,$F1291)</f>
        <v>%%=Tournament.VisitTeamSeed</v>
      </c>
      <c r="K1291" t="str">
        <f si="0" t="shared"/>
        <v>Lower</v>
      </c>
    </row>
    <row r="1292" spans="1:11" x14ac:dyDescent="0.25">
      <c r="A1292">
        <v>1993</v>
      </c>
      <c r="B1292" t="s">
        <v>78</v>
      </c>
      <c r="C1292">
        <v>3</v>
      </c>
      <c r="D1292" t="s">
        <v>143</v>
      </c>
      <c r="E1292">
        <v>59</v>
      </c>
      <c r="F1292">
        <v>7</v>
      </c>
      <c r="G1292" t="s">
        <v>181</v>
      </c>
      <c r="H1292">
        <v>67</v>
      </c>
      <c r="I1292" t="str">
        <f>IF($E1292&gt;$H1292,"Winner","Loser")</f>
        <v>Loser</v>
      </c>
      <c r="J1292" t="str">
        <f>IF($E1292&gt;$H1292,$C1292,$F1292)</f>
        <v>%%=Tournament.VisitTeamSeed</v>
      </c>
      <c r="K1292" t="str">
        <f si="0" t="shared"/>
        <v>Lower</v>
      </c>
    </row>
    <row r="1293" spans="1:11" x14ac:dyDescent="0.25">
      <c r="A1293">
        <v>1993</v>
      </c>
      <c r="B1293" t="s">
        <v>78</v>
      </c>
      <c r="C1293">
        <v>1</v>
      </c>
      <c r="D1293" t="s">
        <v>369</v>
      </c>
      <c r="E1293">
        <v>80</v>
      </c>
      <c r="F1293">
        <v>4</v>
      </c>
      <c r="G1293" t="s">
        <v>94</v>
      </c>
      <c r="H1293">
        <v>74</v>
      </c>
      <c r="I1293" t="str">
        <f>IF($E1293&gt;$H1293,"Winner","Loser")</f>
        <v>Loser</v>
      </c>
      <c r="J1293" t="str">
        <f>IF($E1293&gt;$H1293,$C1293,$F1293)</f>
        <v>%%=Tournament.VisitTeamSeed</v>
      </c>
      <c r="K1293" t="str">
        <f si="0" t="shared"/>
        <v>Lower</v>
      </c>
    </row>
    <row r="1294" spans="1:11" x14ac:dyDescent="0.25">
      <c r="A1294">
        <v>1993</v>
      </c>
      <c r="B1294" t="s">
        <v>78</v>
      </c>
      <c r="C1294">
        <v>6</v>
      </c>
      <c r="D1294" t="s">
        <v>68</v>
      </c>
      <c r="E1294">
        <v>54</v>
      </c>
      <c r="F1294">
        <v>2</v>
      </c>
      <c r="G1294" t="s">
        <v>5</v>
      </c>
      <c r="H1294">
        <v>71</v>
      </c>
      <c r="I1294" t="str">
        <f>IF($E1294&gt;$H1294,"Winner","Loser")</f>
        <v>Loser</v>
      </c>
      <c r="J1294" t="str">
        <f>IF($E1294&gt;$H1294,$C1294,$F1294)</f>
        <v>%%=Tournament.VisitTeamSeed</v>
      </c>
      <c r="K1294" t="str">
        <f si="0" t="shared"/>
        <v>Lower</v>
      </c>
    </row>
    <row r="1295" spans="1:11" x14ac:dyDescent="0.25">
      <c r="A1295">
        <v>1993</v>
      </c>
      <c r="B1295" t="s">
        <v>78</v>
      </c>
      <c r="C1295">
        <v>6</v>
      </c>
      <c r="D1295" t="s">
        <v>102</v>
      </c>
      <c r="E1295">
        <v>76</v>
      </c>
      <c r="F1295">
        <v>2</v>
      </c>
      <c r="G1295" t="s">
        <v>0</v>
      </c>
      <c r="H1295">
        <v>93</v>
      </c>
      <c r="I1295" t="str">
        <f>IF($E1295&gt;$H1295,"Winner","Loser")</f>
        <v>Loser</v>
      </c>
      <c r="J1295" t="str">
        <f>IF($E1295&gt;$H1295,$C1295,$F1295)</f>
        <v>%%=Tournament.VisitTeamSeed</v>
      </c>
      <c r="K1295" t="str">
        <f si="0" t="shared"/>
        <v>Lower</v>
      </c>
    </row>
    <row r="1296" spans="1:11" x14ac:dyDescent="0.25">
      <c r="A1296">
        <v>1993</v>
      </c>
      <c r="B1296" t="s">
        <v>78</v>
      </c>
      <c r="C1296">
        <v>1</v>
      </c>
      <c r="D1296" t="s">
        <v>103</v>
      </c>
      <c r="E1296">
        <v>82</v>
      </c>
      <c r="F1296">
        <v>4</v>
      </c>
      <c r="G1296" t="s">
        <v>1</v>
      </c>
      <c r="H1296">
        <v>69</v>
      </c>
      <c r="I1296" t="str">
        <f>IF($E1296&gt;$H1296,"Winner","Loser")</f>
        <v>Loser</v>
      </c>
      <c r="J1296" t="str">
        <f>IF($E1296&gt;$H1296,$C1296,$F1296)</f>
        <v>%%=Tournament.VisitTeamSeed</v>
      </c>
      <c r="K1296" t="str">
        <f si="0" t="shared"/>
        <v>Lower</v>
      </c>
    </row>
    <row r="1297" spans="1:11" x14ac:dyDescent="0.25">
      <c r="A1297">
        <v>1993</v>
      </c>
      <c r="B1297" t="s">
        <v>78</v>
      </c>
      <c r="C1297">
        <v>3</v>
      </c>
      <c r="D1297" t="s">
        <v>411</v>
      </c>
      <c r="E1297">
        <v>81</v>
      </c>
      <c r="F1297">
        <v>7</v>
      </c>
      <c r="G1297" t="s">
        <v>197</v>
      </c>
      <c r="H1297">
        <v>78</v>
      </c>
      <c r="I1297" t="str">
        <f>IF($E1297&gt;$H1297,"Winner","Loser")</f>
        <v>Loser</v>
      </c>
      <c r="J1297" t="str">
        <f>IF($E1297&gt;$H1297,$C1297,$F1297)</f>
        <v>%%=Tournament.VisitTeamSeed</v>
      </c>
      <c r="K1297" t="str">
        <f si="0" t="shared"/>
        <v>Lower</v>
      </c>
    </row>
    <row r="1298" spans="1:11" x14ac:dyDescent="0.25">
      <c r="A1298">
        <v>1993</v>
      </c>
      <c r="B1298" t="s">
        <v>78</v>
      </c>
      <c r="C1298">
        <v>1</v>
      </c>
      <c r="D1298" t="s">
        <v>53</v>
      </c>
      <c r="E1298">
        <v>103</v>
      </c>
      <c r="F1298">
        <v>5</v>
      </c>
      <c r="G1298" t="s">
        <v>139</v>
      </c>
      <c r="H1298">
        <v>69</v>
      </c>
      <c r="I1298" t="str">
        <f>IF($E1298&gt;$H1298,"Winner","Loser")</f>
        <v>Loser</v>
      </c>
      <c r="J1298" t="str">
        <f>IF($E1298&gt;$H1298,$C1298,$F1298)</f>
        <v>%%=Tournament.VisitTeamSeed</v>
      </c>
      <c r="K1298" t="str">
        <f si="0" t="shared"/>
        <v>Lower</v>
      </c>
    </row>
    <row r="1299" spans="1:11" x14ac:dyDescent="0.25">
      <c r="A1299">
        <v>1993</v>
      </c>
      <c r="B1299" t="s">
        <v>79</v>
      </c>
      <c r="C1299">
        <v>1</v>
      </c>
      <c r="D1299" t="s">
        <v>53</v>
      </c>
      <c r="E1299">
        <v>83</v>
      </c>
      <c r="F1299">
        <v>8</v>
      </c>
      <c r="G1299" t="s">
        <v>88</v>
      </c>
      <c r="H1299">
        <v>62</v>
      </c>
      <c r="I1299" t="str">
        <f>IF($E1299&gt;$H1299,"Winner","Loser")</f>
        <v>Loser</v>
      </c>
      <c r="J1299" t="str">
        <f>IF($E1299&gt;$H1299,$C1299,$F1299)</f>
        <v>%%=Tournament.VisitTeamSeed</v>
      </c>
      <c r="K1299" t="str">
        <f si="0" t="shared"/>
        <v>Lower</v>
      </c>
    </row>
    <row r="1300" spans="1:11" x14ac:dyDescent="0.25">
      <c r="A1300">
        <v>1993</v>
      </c>
      <c r="B1300" t="s">
        <v>79</v>
      </c>
      <c r="C1300">
        <v>5</v>
      </c>
      <c r="D1300" t="s">
        <v>398</v>
      </c>
      <c r="E1300">
        <v>63</v>
      </c>
      <c r="F1300">
        <v>4</v>
      </c>
      <c r="G1300" t="s">
        <v>1</v>
      </c>
      <c r="H1300">
        <v>78</v>
      </c>
      <c r="I1300" t="str">
        <f>IF($E1300&gt;$H1300,"Winner","Loser")</f>
        <v>Loser</v>
      </c>
      <c r="J1300" t="str">
        <f>IF($E1300&gt;$H1300,$C1300,$F1300)</f>
        <v>%%=Tournament.VisitTeamSeed</v>
      </c>
      <c r="K1300" t="str">
        <f si="0" t="shared"/>
        <v>Lower</v>
      </c>
    </row>
    <row r="1301" spans="1:11" x14ac:dyDescent="0.25">
      <c r="A1301">
        <v>1993</v>
      </c>
      <c r="B1301" t="s">
        <v>79</v>
      </c>
      <c r="C1301">
        <v>1</v>
      </c>
      <c r="D1301" t="s">
        <v>103</v>
      </c>
      <c r="E1301">
        <v>73</v>
      </c>
      <c r="F1301">
        <v>9</v>
      </c>
      <c r="G1301" t="s">
        <v>374</v>
      </c>
      <c r="H1301">
        <v>70</v>
      </c>
      <c r="I1301" t="str">
        <f>IF($E1301&gt;$H1301,"Winner","Loser")</f>
        <v>Loser</v>
      </c>
      <c r="J1301" t="str">
        <f>IF($E1301&gt;$H1301,$C1301,$F1301)</f>
        <v>%%=Tournament.VisitTeamSeed</v>
      </c>
      <c r="K1301" t="str">
        <f si="0" t="shared"/>
        <v>Lower</v>
      </c>
    </row>
    <row r="1302" spans="1:11" x14ac:dyDescent="0.25">
      <c r="A1302">
        <v>1993</v>
      </c>
      <c r="B1302" t="s">
        <v>79</v>
      </c>
      <c r="C1302">
        <v>7</v>
      </c>
      <c r="D1302" t="s">
        <v>399</v>
      </c>
      <c r="E1302">
        <v>55</v>
      </c>
      <c r="F1302">
        <v>2</v>
      </c>
      <c r="G1302" t="s">
        <v>5</v>
      </c>
      <c r="H1302">
        <v>92</v>
      </c>
      <c r="I1302" t="str">
        <f>IF($E1302&gt;$H1302,"Winner","Loser")</f>
        <v>Loser</v>
      </c>
      <c r="J1302" t="str">
        <f>IF($E1302&gt;$H1302,$C1302,$F1302)</f>
        <v>%%=Tournament.VisitTeamSeed</v>
      </c>
      <c r="K1302" t="str">
        <f si="0" t="shared"/>
        <v>Lower</v>
      </c>
    </row>
    <row r="1303" spans="1:11" x14ac:dyDescent="0.25">
      <c r="A1303">
        <v>1993</v>
      </c>
      <c r="B1303" t="s">
        <v>79</v>
      </c>
      <c r="C1303">
        <v>6</v>
      </c>
      <c r="D1303" t="s">
        <v>68</v>
      </c>
      <c r="E1303">
        <v>71</v>
      </c>
      <c r="F1303">
        <v>3</v>
      </c>
      <c r="G1303" t="s">
        <v>55</v>
      </c>
      <c r="H1303">
        <v>56</v>
      </c>
      <c r="I1303" t="str">
        <f>IF($E1303&gt;$H1303,"Winner","Loser")</f>
        <v>Loser</v>
      </c>
      <c r="J1303" t="str">
        <f>IF($E1303&gt;$H1303,$C1303,$F1303)</f>
        <v>%%=Tournament.VisitTeamSeed</v>
      </c>
      <c r="K1303" t="str">
        <f si="0" t="shared"/>
        <v>Lower</v>
      </c>
    </row>
    <row r="1304" spans="1:11" x14ac:dyDescent="0.25">
      <c r="A1304">
        <v>1993</v>
      </c>
      <c r="B1304" t="s">
        <v>79</v>
      </c>
      <c r="C1304">
        <v>12</v>
      </c>
      <c r="D1304" t="s">
        <v>375</v>
      </c>
      <c r="E1304">
        <v>90</v>
      </c>
      <c r="F1304">
        <v>13</v>
      </c>
      <c r="G1304" t="s">
        <v>218</v>
      </c>
      <c r="H1304">
        <v>80</v>
      </c>
      <c r="I1304" t="str">
        <f>IF($E1304&gt;$H1304,"Winner","Loser")</f>
        <v>Loser</v>
      </c>
      <c r="J1304" t="str">
        <f>IF($E1304&gt;$H1304,$C1304,$F1304)</f>
        <v>%%=Tournament.VisitTeamSeed</v>
      </c>
      <c r="K1304" t="str">
        <f si="0" t="shared"/>
        <v>Lower</v>
      </c>
    </row>
    <row r="1305" spans="1:11" x14ac:dyDescent="0.25">
      <c r="A1305">
        <v>1993</v>
      </c>
      <c r="B1305" t="s">
        <v>79</v>
      </c>
      <c r="C1305">
        <v>1</v>
      </c>
      <c r="D1305" t="s">
        <v>10</v>
      </c>
      <c r="E1305">
        <v>86</v>
      </c>
      <c r="F1305">
        <v>9</v>
      </c>
      <c r="G1305" t="s">
        <v>15</v>
      </c>
      <c r="H1305">
        <v>84</v>
      </c>
      <c r="I1305" t="str">
        <f>IF($E1305&gt;$H1305,"Winner","Loser")</f>
        <v>Loser</v>
      </c>
      <c r="J1305" t="str">
        <f>IF($E1305&gt;$H1305,$C1305,$F1305)</f>
        <v>%%=Tournament.VisitTeamSeed</v>
      </c>
      <c r="K1305" t="str">
        <f si="0" t="shared"/>
        <v>Lower</v>
      </c>
    </row>
    <row r="1306" spans="1:11" x14ac:dyDescent="0.25">
      <c r="A1306">
        <v>1993</v>
      </c>
      <c r="B1306" t="s">
        <v>79</v>
      </c>
      <c r="C1306">
        <v>5</v>
      </c>
      <c r="D1306" t="s">
        <v>139</v>
      </c>
      <c r="E1306">
        <v>84</v>
      </c>
      <c r="F1306">
        <v>4</v>
      </c>
      <c r="G1306" t="s">
        <v>370</v>
      </c>
      <c r="H1306">
        <v>78</v>
      </c>
      <c r="I1306" t="str">
        <f>IF($E1306&gt;$H1306,"Winner","Loser")</f>
        <v>Loser</v>
      </c>
      <c r="J1306" t="str">
        <f>IF($E1306&gt;$H1306,$C1306,$F1306)</f>
        <v>%%=Tournament.VisitTeamSeed</v>
      </c>
      <c r="K1306" t="str">
        <f si="0" t="shared"/>
        <v>Lower</v>
      </c>
    </row>
    <row r="1307" spans="1:11" x14ac:dyDescent="0.25">
      <c r="A1307">
        <v>1993</v>
      </c>
      <c r="B1307" t="s">
        <v>79</v>
      </c>
      <c r="C1307">
        <v>7</v>
      </c>
      <c r="D1307" t="s">
        <v>181</v>
      </c>
      <c r="E1307">
        <v>68</v>
      </c>
      <c r="F1307">
        <v>15</v>
      </c>
      <c r="G1307" t="s">
        <v>174</v>
      </c>
      <c r="H1307">
        <v>57</v>
      </c>
      <c r="I1307" t="str">
        <f>IF($E1307&gt;$H1307,"Winner","Loser")</f>
        <v>Loser</v>
      </c>
      <c r="J1307" t="str">
        <f>IF($E1307&gt;$H1307,$C1307,$F1307)</f>
        <v>%%=Tournament.VisitTeamSeed</v>
      </c>
      <c r="K1307" t="str">
        <f si="0" t="shared"/>
        <v>Lower</v>
      </c>
    </row>
    <row r="1308" spans="1:11" x14ac:dyDescent="0.25">
      <c r="A1308">
        <v>1993</v>
      </c>
      <c r="B1308" t="s">
        <v>79</v>
      </c>
      <c r="C1308">
        <v>6</v>
      </c>
      <c r="D1308" t="s">
        <v>102</v>
      </c>
      <c r="E1308">
        <v>82</v>
      </c>
      <c r="F1308">
        <v>3</v>
      </c>
      <c r="G1308" t="s">
        <v>11</v>
      </c>
      <c r="H1308">
        <v>77</v>
      </c>
      <c r="I1308" t="str">
        <f>IF($E1308&gt;$H1308,"Winner","Loser")</f>
        <v>Loser</v>
      </c>
      <c r="J1308" t="str">
        <f>IF($E1308&gt;$H1308,$C1308,$F1308)</f>
        <v>%%=Tournament.VisitTeamSeed</v>
      </c>
      <c r="K1308" t="str">
        <f si="0" t="shared"/>
        <v>Lower</v>
      </c>
    </row>
    <row r="1309" spans="1:11" x14ac:dyDescent="0.25">
      <c r="A1309">
        <v>1993</v>
      </c>
      <c r="B1309" t="s">
        <v>79</v>
      </c>
      <c r="C1309">
        <v>6</v>
      </c>
      <c r="D1309" t="s">
        <v>92</v>
      </c>
      <c r="E1309">
        <v>68</v>
      </c>
      <c r="F1309">
        <v>3</v>
      </c>
      <c r="G1309" t="s">
        <v>143</v>
      </c>
      <c r="H1309">
        <v>85</v>
      </c>
      <c r="I1309" t="str">
        <f>IF($E1309&gt;$H1309,"Winner","Loser")</f>
        <v>Loser</v>
      </c>
      <c r="J1309" t="str">
        <f>IF($E1309&gt;$H1309,$C1309,$F1309)</f>
        <v>%%=Tournament.VisitTeamSeed</v>
      </c>
      <c r="K1309" t="str">
        <f si="0" t="shared"/>
        <v>Lower</v>
      </c>
    </row>
    <row r="1310" spans="1:11" x14ac:dyDescent="0.25">
      <c r="A1310">
        <v>1993</v>
      </c>
      <c r="B1310" t="s">
        <v>79</v>
      </c>
      <c r="C1310">
        <v>11</v>
      </c>
      <c r="D1310" t="s">
        <v>298</v>
      </c>
      <c r="E1310">
        <v>63</v>
      </c>
      <c r="F1310">
        <v>3</v>
      </c>
      <c r="G1310" t="s">
        <v>411</v>
      </c>
      <c r="H1310">
        <v>94</v>
      </c>
      <c r="I1310" t="str">
        <f>IF($E1310&gt;$H1310,"Winner","Loser")</f>
        <v>Loser</v>
      </c>
      <c r="J1310" t="str">
        <f>IF($E1310&gt;$H1310,$C1310,$F1310)</f>
        <v>%%=Tournament.VisitTeamSeed</v>
      </c>
      <c r="K1310" t="str">
        <f si="0" t="shared"/>
        <v>Lower</v>
      </c>
    </row>
    <row r="1311" spans="1:11" x14ac:dyDescent="0.25">
      <c r="A1311">
        <v>1993</v>
      </c>
      <c r="B1311" t="s">
        <v>79</v>
      </c>
      <c r="C1311">
        <v>7</v>
      </c>
      <c r="D1311" t="s">
        <v>413</v>
      </c>
      <c r="E1311">
        <v>76</v>
      </c>
      <c r="F1311">
        <v>2</v>
      </c>
      <c r="G1311" t="s">
        <v>0</v>
      </c>
      <c r="H1311">
        <v>90</v>
      </c>
      <c r="I1311" t="str">
        <f>IF($E1311&gt;$H1311,"Winner","Loser")</f>
        <v>Loser</v>
      </c>
      <c r="J1311" t="str">
        <f>IF($E1311&gt;$H1311,$C1311,$F1311)</f>
        <v>%%=Tournament.VisitTeamSeed</v>
      </c>
      <c r="K1311" t="str">
        <f si="0" t="shared"/>
        <v>Lower</v>
      </c>
    </row>
    <row r="1312" spans="1:11" x14ac:dyDescent="0.25">
      <c r="A1312">
        <v>1993</v>
      </c>
      <c r="B1312" t="s">
        <v>79</v>
      </c>
      <c r="C1312">
        <v>7</v>
      </c>
      <c r="D1312" t="s">
        <v>197</v>
      </c>
      <c r="E1312">
        <v>72</v>
      </c>
      <c r="F1312">
        <v>2</v>
      </c>
      <c r="G1312" t="s">
        <v>115</v>
      </c>
      <c r="H1312">
        <v>68</v>
      </c>
      <c r="I1312" t="str">
        <f>IF($E1312&gt;$H1312,"Winner","Loser")</f>
        <v>Loser</v>
      </c>
      <c r="J1312" t="str">
        <f>IF($E1312&gt;$H1312,$C1312,$F1312)</f>
        <v>%%=Tournament.VisitTeamSeed</v>
      </c>
      <c r="K1312" t="str">
        <f si="0" t="shared"/>
        <v>Lower</v>
      </c>
    </row>
    <row r="1313" spans="1:11" x14ac:dyDescent="0.25">
      <c r="A1313">
        <v>1993</v>
      </c>
      <c r="B1313" t="s">
        <v>79</v>
      </c>
      <c r="C1313">
        <v>5</v>
      </c>
      <c r="D1313" t="s">
        <v>423</v>
      </c>
      <c r="E1313">
        <v>74</v>
      </c>
      <c r="F1313">
        <v>4</v>
      </c>
      <c r="G1313" t="s">
        <v>94</v>
      </c>
      <c r="H1313">
        <v>80</v>
      </c>
      <c r="I1313" t="str">
        <f>IF($E1313&gt;$H1313,"Winner","Loser")</f>
        <v>Loser</v>
      </c>
      <c r="J1313" t="str">
        <f>IF($E1313&gt;$H1313,$C1313,$F1313)</f>
        <v>%%=Tournament.VisitTeamSeed</v>
      </c>
      <c r="K1313" t="str">
        <f si="0" t="shared"/>
        <v>Lower</v>
      </c>
    </row>
    <row r="1314" spans="1:11" x14ac:dyDescent="0.25">
      <c r="A1314">
        <v>1993</v>
      </c>
      <c r="B1314" t="s">
        <v>79</v>
      </c>
      <c r="C1314">
        <v>1</v>
      </c>
      <c r="D1314" t="s">
        <v>369</v>
      </c>
      <c r="E1314">
        <v>112</v>
      </c>
      <c r="F1314">
        <v>8</v>
      </c>
      <c r="G1314" t="s">
        <v>131</v>
      </c>
      <c r="H1314">
        <v>67</v>
      </c>
      <c r="I1314" t="str">
        <f>IF($E1314&gt;$H1314,"Winner","Loser")</f>
        <v>Loser</v>
      </c>
      <c r="J1314" t="str">
        <f>IF($E1314&gt;$H1314,$C1314,$F1314)</f>
        <v>%%=Tournament.VisitTeamSeed</v>
      </c>
      <c r="K1314" t="str">
        <f si="0" t="shared"/>
        <v>Lower</v>
      </c>
    </row>
    <row r="1315" spans="1:11" x14ac:dyDescent="0.25">
      <c r="A1315">
        <v>1993</v>
      </c>
      <c r="B1315" t="s">
        <v>80</v>
      </c>
      <c r="C1315">
        <v>7</v>
      </c>
      <c r="D1315" t="s">
        <v>399</v>
      </c>
      <c r="E1315">
        <v>93</v>
      </c>
      <c r="F1315">
        <v>10</v>
      </c>
      <c r="G1315" t="s">
        <v>63</v>
      </c>
      <c r="H1315">
        <v>79</v>
      </c>
      <c r="I1315" t="str">
        <f>IF($E1315&gt;$H1315,"Winner","Loser")</f>
        <v>Loser</v>
      </c>
      <c r="J1315" t="str">
        <f>IF($E1315&gt;$H1315,$C1315,$F1315)</f>
        <v>%%=Tournament.VisitTeamSeed</v>
      </c>
      <c r="K1315" t="str">
        <f si="0" t="shared"/>
        <v>Lower</v>
      </c>
    </row>
    <row r="1316" spans="1:11" x14ac:dyDescent="0.25">
      <c r="A1316">
        <v>1993</v>
      </c>
      <c r="B1316" t="s">
        <v>80</v>
      </c>
      <c r="C1316">
        <v>3</v>
      </c>
      <c r="D1316" t="s">
        <v>55</v>
      </c>
      <c r="E1316">
        <v>54</v>
      </c>
      <c r="F1316">
        <v>14</v>
      </c>
      <c r="G1316" t="s">
        <v>284</v>
      </c>
      <c r="H1316">
        <v>50</v>
      </c>
      <c r="I1316" t="str">
        <f>IF($E1316&gt;$H1316,"Winner","Loser")</f>
        <v>Loser</v>
      </c>
      <c r="J1316" t="str">
        <f>IF($E1316&gt;$H1316,$C1316,$F1316)</f>
        <v>%%=Tournament.VisitTeamSeed</v>
      </c>
      <c r="K1316" t="str">
        <f si="0" t="shared"/>
        <v>Lower</v>
      </c>
    </row>
    <row r="1317" spans="1:11" x14ac:dyDescent="0.25">
      <c r="A1317">
        <v>1993</v>
      </c>
      <c r="B1317" t="s">
        <v>80</v>
      </c>
      <c r="C1317">
        <v>6</v>
      </c>
      <c r="D1317" t="s">
        <v>68</v>
      </c>
      <c r="E1317">
        <v>78</v>
      </c>
      <c r="F1317">
        <v>11</v>
      </c>
      <c r="G1317" t="s">
        <v>54</v>
      </c>
      <c r="H1317">
        <v>66</v>
      </c>
      <c r="I1317" t="str">
        <f>IF($E1317&gt;$H1317,"Winner","Loser")</f>
        <v>Loser</v>
      </c>
      <c r="J1317" t="str">
        <f>IF($E1317&gt;$H1317,$C1317,$F1317)</f>
        <v>%%=Tournament.VisitTeamSeed</v>
      </c>
      <c r="K1317" t="str">
        <f si="0" t="shared"/>
        <v>Lower</v>
      </c>
    </row>
    <row r="1318" spans="1:11" x14ac:dyDescent="0.25">
      <c r="A1318">
        <v>1993</v>
      </c>
      <c r="B1318" t="s">
        <v>80</v>
      </c>
      <c r="C1318">
        <v>4</v>
      </c>
      <c r="D1318" t="s">
        <v>136</v>
      </c>
      <c r="E1318">
        <v>78</v>
      </c>
      <c r="F1318">
        <v>13</v>
      </c>
      <c r="G1318" t="s">
        <v>218</v>
      </c>
      <c r="H1318">
        <v>93</v>
      </c>
      <c r="I1318" t="str">
        <f>IF($E1318&gt;$H1318,"Winner","Loser")</f>
        <v>Loser</v>
      </c>
      <c r="J1318" t="str">
        <f>IF($E1318&gt;$H1318,$C1318,$F1318)</f>
        <v>%%=Tournament.VisitTeamSeed</v>
      </c>
      <c r="K1318" t="str">
        <f si="0" t="shared"/>
        <v>Lower</v>
      </c>
    </row>
    <row r="1319" spans="1:11" x14ac:dyDescent="0.25">
      <c r="A1319">
        <v>1993</v>
      </c>
      <c r="B1319" t="s">
        <v>80</v>
      </c>
      <c r="C1319">
        <v>5</v>
      </c>
      <c r="D1319" t="s">
        <v>9</v>
      </c>
      <c r="E1319">
        <v>68</v>
      </c>
      <c r="F1319">
        <v>12</v>
      </c>
      <c r="G1319" t="s">
        <v>375</v>
      </c>
      <c r="H1319">
        <v>82</v>
      </c>
      <c r="I1319" t="str">
        <f>IF($E1319&gt;$H1319,"Winner","Loser")</f>
        <v>Loser</v>
      </c>
      <c r="J1319" t="str">
        <f>IF($E1319&gt;$H1319,$C1319,$F1319)</f>
        <v>%%=Tournament.VisitTeamSeed</v>
      </c>
      <c r="K1319" t="str">
        <f si="0" t="shared"/>
        <v>Lower</v>
      </c>
    </row>
    <row r="1320" spans="1:11" x14ac:dyDescent="0.25">
      <c r="A1320">
        <v>1993</v>
      </c>
      <c r="B1320" t="s">
        <v>80</v>
      </c>
      <c r="C1320">
        <v>8</v>
      </c>
      <c r="D1320" t="s">
        <v>397</v>
      </c>
      <c r="E1320">
        <v>70</v>
      </c>
      <c r="F1320">
        <v>9</v>
      </c>
      <c r="G1320" t="s">
        <v>15</v>
      </c>
      <c r="H1320">
        <v>81</v>
      </c>
      <c r="I1320" t="str">
        <f>IF($E1320&gt;$H1320,"Winner","Loser")</f>
        <v>Loser</v>
      </c>
      <c r="J1320" t="str">
        <f>IF($E1320&gt;$H1320,$C1320,$F1320)</f>
        <v>%%=Tournament.VisitTeamSeed</v>
      </c>
      <c r="K1320" t="str">
        <f si="0" t="shared"/>
        <v>Lower</v>
      </c>
    </row>
    <row r="1321" spans="1:11" x14ac:dyDescent="0.25">
      <c r="A1321">
        <v>1993</v>
      </c>
      <c r="B1321" t="s">
        <v>80</v>
      </c>
      <c r="C1321">
        <v>1</v>
      </c>
      <c r="D1321" t="s">
        <v>10</v>
      </c>
      <c r="E1321">
        <v>84</v>
      </c>
      <c r="F1321">
        <v>16</v>
      </c>
      <c r="G1321" t="s">
        <v>387</v>
      </c>
      <c r="H1321">
        <v>53</v>
      </c>
      <c r="I1321" t="str">
        <f>IF($E1321&gt;$H1321,"Winner","Loser")</f>
        <v>Loser</v>
      </c>
      <c r="J1321" t="str">
        <f>IF($E1321&gt;$H1321,$C1321,$F1321)</f>
        <v>%%=Tournament.VisitTeamSeed</v>
      </c>
      <c r="K1321" t="str">
        <f si="0" t="shared"/>
        <v>Lower</v>
      </c>
    </row>
    <row r="1322" spans="1:11" x14ac:dyDescent="0.25">
      <c r="A1322">
        <v>1993</v>
      </c>
      <c r="B1322" t="s">
        <v>80</v>
      </c>
      <c r="C1322">
        <v>4</v>
      </c>
      <c r="D1322" t="s">
        <v>370</v>
      </c>
      <c r="E1322">
        <v>82</v>
      </c>
      <c r="F1322">
        <v>13</v>
      </c>
      <c r="G1322" t="s">
        <v>487</v>
      </c>
      <c r="H1322">
        <v>69</v>
      </c>
      <c r="I1322" t="str">
        <f>IF($E1322&gt;$H1322,"Winner","Loser")</f>
        <v>Loser</v>
      </c>
      <c r="J1322" t="str">
        <f>IF($E1322&gt;$H1322,$C1322,$F1322)</f>
        <v>%%=Tournament.VisitTeamSeed</v>
      </c>
      <c r="K1322" t="str">
        <f si="0" t="shared"/>
        <v>Lower</v>
      </c>
    </row>
    <row r="1323" spans="1:11" x14ac:dyDescent="0.25">
      <c r="A1323">
        <v>1993</v>
      </c>
      <c r="B1323" t="s">
        <v>80</v>
      </c>
      <c r="C1323">
        <v>5</v>
      </c>
      <c r="D1323" t="s">
        <v>139</v>
      </c>
      <c r="E1323">
        <v>81</v>
      </c>
      <c r="F1323">
        <v>12</v>
      </c>
      <c r="G1323" t="s">
        <v>287</v>
      </c>
      <c r="H1323">
        <v>58</v>
      </c>
      <c r="I1323" t="str">
        <f>IF($E1323&gt;$H1323,"Winner","Loser")</f>
        <v>Loser</v>
      </c>
      <c r="J1323" t="str">
        <f>IF($E1323&gt;$H1323,$C1323,$F1323)</f>
        <v>%%=Tournament.VisitTeamSeed</v>
      </c>
      <c r="K1323" t="str">
        <f si="0" t="shared"/>
        <v>Lower</v>
      </c>
    </row>
    <row r="1324" spans="1:11" x14ac:dyDescent="0.25">
      <c r="A1324">
        <v>1993</v>
      </c>
      <c r="B1324" t="s">
        <v>80</v>
      </c>
      <c r="C1324">
        <v>8</v>
      </c>
      <c r="D1324" t="s">
        <v>88</v>
      </c>
      <c r="E1324">
        <v>86</v>
      </c>
      <c r="F1324">
        <v>9</v>
      </c>
      <c r="G1324" t="s">
        <v>16</v>
      </c>
      <c r="H1324">
        <v>85</v>
      </c>
      <c r="I1324" t="str">
        <f>IF($E1324&gt;$H1324,"Winner","Loser")</f>
        <v>Loser</v>
      </c>
      <c r="J1324" t="str">
        <f>IF($E1324&gt;$H1324,$C1324,$F1324)</f>
        <v>%%=Tournament.VisitTeamSeed</v>
      </c>
      <c r="K1324" t="str">
        <f si="0" t="shared"/>
        <v>Lower</v>
      </c>
    </row>
    <row r="1325" spans="1:11" x14ac:dyDescent="0.25">
      <c r="A1325">
        <v>1993</v>
      </c>
      <c r="B1325" t="s">
        <v>80</v>
      </c>
      <c r="C1325">
        <v>1</v>
      </c>
      <c r="D1325" t="s">
        <v>53</v>
      </c>
      <c r="E1325">
        <v>96</v>
      </c>
      <c r="F1325">
        <v>16</v>
      </c>
      <c r="G1325" t="s">
        <v>231</v>
      </c>
      <c r="H1325">
        <v>52</v>
      </c>
      <c r="I1325" t="str">
        <f>IF($E1325&gt;$H1325,"Winner","Loser")</f>
        <v>Loser</v>
      </c>
      <c r="J1325" t="str">
        <f>IF($E1325&gt;$H1325,$C1325,$F1325)</f>
        <v>%%=Tournament.VisitTeamSeed</v>
      </c>
      <c r="K1325" t="str">
        <f si="0" t="shared"/>
        <v>Lower</v>
      </c>
    </row>
    <row r="1326" spans="1:11" x14ac:dyDescent="0.25">
      <c r="A1326">
        <v>1993</v>
      </c>
      <c r="B1326" t="s">
        <v>80</v>
      </c>
      <c r="C1326">
        <v>8</v>
      </c>
      <c r="D1326" t="s">
        <v>328</v>
      </c>
      <c r="E1326">
        <v>55</v>
      </c>
      <c r="F1326">
        <v>9</v>
      </c>
      <c r="G1326" t="s">
        <v>374</v>
      </c>
      <c r="H1326">
        <v>73</v>
      </c>
      <c r="I1326" t="str">
        <f>IF($E1326&gt;$H1326,"Winner","Loser")</f>
        <v>Loser</v>
      </c>
      <c r="J1326" t="str">
        <f>IF($E1326&gt;$H1326,$C1326,$F1326)</f>
        <v>%%=Tournament.VisitTeamSeed</v>
      </c>
      <c r="K1326" t="str">
        <f si="0" t="shared"/>
        <v>Lower</v>
      </c>
    </row>
    <row r="1327" spans="1:11" x14ac:dyDescent="0.25">
      <c r="A1327">
        <v>1993</v>
      </c>
      <c r="B1327" t="s">
        <v>80</v>
      </c>
      <c r="C1327">
        <v>5</v>
      </c>
      <c r="D1327" t="s">
        <v>398</v>
      </c>
      <c r="E1327">
        <v>74</v>
      </c>
      <c r="F1327">
        <v>12</v>
      </c>
      <c r="G1327" t="s">
        <v>96</v>
      </c>
      <c r="H1327">
        <v>62</v>
      </c>
      <c r="I1327" t="str">
        <f>IF($E1327&gt;$H1327,"Winner","Loser")</f>
        <v>Loser</v>
      </c>
      <c r="J1327" t="str">
        <f>IF($E1327&gt;$H1327,$C1327,$F1327)</f>
        <v>%%=Tournament.VisitTeamSeed</v>
      </c>
      <c r="K1327" t="str">
        <f si="0" t="shared"/>
        <v>Lower</v>
      </c>
    </row>
    <row r="1328" spans="1:11" x14ac:dyDescent="0.25">
      <c r="A1328">
        <v>1993</v>
      </c>
      <c r="B1328" t="s">
        <v>80</v>
      </c>
      <c r="C1328">
        <v>4</v>
      </c>
      <c r="D1328" t="s">
        <v>1</v>
      </c>
      <c r="E1328">
        <v>76</v>
      </c>
      <c r="F1328">
        <v>13</v>
      </c>
      <c r="G1328" t="s">
        <v>69</v>
      </c>
      <c r="H1328">
        <v>70</v>
      </c>
      <c r="I1328" t="str">
        <f>IF($E1328&gt;$H1328,"Winner","Loser")</f>
        <v>Loser</v>
      </c>
      <c r="J1328" t="str">
        <f>IF($E1328&gt;$H1328,$C1328,$F1328)</f>
        <v>%%=Tournament.VisitTeamSeed</v>
      </c>
      <c r="K1328" t="str">
        <f si="0" t="shared"/>
        <v>Lower</v>
      </c>
    </row>
    <row r="1329" spans="1:11" x14ac:dyDescent="0.25">
      <c r="A1329">
        <v>1993</v>
      </c>
      <c r="B1329" t="s">
        <v>80</v>
      </c>
      <c r="C1329">
        <v>1</v>
      </c>
      <c r="D1329" t="s">
        <v>103</v>
      </c>
      <c r="E1329">
        <v>97</v>
      </c>
      <c r="F1329">
        <v>16</v>
      </c>
      <c r="G1329" t="s">
        <v>454</v>
      </c>
      <c r="H1329">
        <v>54</v>
      </c>
      <c r="I1329" t="str">
        <f>IF($E1329&gt;$H1329,"Winner","Loser")</f>
        <v>Loser</v>
      </c>
      <c r="J1329" t="str">
        <f>IF($E1329&gt;$H1329,$C1329,$F1329)</f>
        <v>%%=Tournament.VisitTeamSeed</v>
      </c>
      <c r="K1329" t="str">
        <f si="0" t="shared"/>
        <v>Lower</v>
      </c>
    </row>
    <row r="1330" spans="1:11" x14ac:dyDescent="0.25">
      <c r="A1330">
        <v>1993</v>
      </c>
      <c r="B1330" t="s">
        <v>80</v>
      </c>
      <c r="C1330">
        <v>2</v>
      </c>
      <c r="D1330" t="s">
        <v>5</v>
      </c>
      <c r="E1330">
        <v>93</v>
      </c>
      <c r="F1330">
        <v>15</v>
      </c>
      <c r="G1330" t="s">
        <v>448</v>
      </c>
      <c r="H1330">
        <v>66</v>
      </c>
      <c r="I1330" t="str">
        <f>IF($E1330&gt;$H1330,"Winner","Loser")</f>
        <v>Loser</v>
      </c>
      <c r="J1330" t="str">
        <f>IF($E1330&gt;$H1330,$C1330,$F1330)</f>
        <v>%%=Tournament.VisitTeamSeed</v>
      </c>
      <c r="K1330" t="str">
        <f si="0" t="shared"/>
        <v>Lower</v>
      </c>
    </row>
    <row r="1331" spans="1:11" x14ac:dyDescent="0.25">
      <c r="A1331">
        <v>1993</v>
      </c>
      <c r="B1331" t="s">
        <v>80</v>
      </c>
      <c r="C1331">
        <v>7</v>
      </c>
      <c r="D1331" t="s">
        <v>181</v>
      </c>
      <c r="E1331">
        <v>75</v>
      </c>
      <c r="F1331">
        <v>10</v>
      </c>
      <c r="G1331" t="s">
        <v>106</v>
      </c>
      <c r="H1331">
        <v>61</v>
      </c>
      <c r="I1331" t="str">
        <f>IF($E1331&gt;$H1331,"Winner","Loser")</f>
        <v>Loser</v>
      </c>
      <c r="J1331" t="str">
        <f>IF($E1331&gt;$H1331,$C1331,$F1331)</f>
        <v>%%=Tournament.VisitTeamSeed</v>
      </c>
      <c r="K1331" t="str">
        <f si="0" t="shared"/>
        <v>Lower</v>
      </c>
    </row>
    <row r="1332" spans="1:11" x14ac:dyDescent="0.25">
      <c r="A1332">
        <v>1993</v>
      </c>
      <c r="B1332" t="s">
        <v>80</v>
      </c>
      <c r="C1332">
        <v>3</v>
      </c>
      <c r="D1332" t="s">
        <v>411</v>
      </c>
      <c r="E1332">
        <v>82</v>
      </c>
      <c r="F1332">
        <v>14</v>
      </c>
      <c r="G1332" t="s">
        <v>224</v>
      </c>
      <c r="H1332">
        <v>70</v>
      </c>
      <c r="I1332" t="str">
        <f>IF($E1332&gt;$H1332,"Winner","Loser")</f>
        <v>Loser</v>
      </c>
      <c r="J1332" t="str">
        <f>IF($E1332&gt;$H1332,$C1332,$F1332)</f>
        <v>%%=Tournament.VisitTeamSeed</v>
      </c>
      <c r="K1332" t="str">
        <f si="0" t="shared"/>
        <v>Lower</v>
      </c>
    </row>
    <row r="1333" spans="1:11" x14ac:dyDescent="0.25">
      <c r="A1333">
        <v>1993</v>
      </c>
      <c r="B1333" t="s">
        <v>80</v>
      </c>
      <c r="C1333">
        <v>7</v>
      </c>
      <c r="D1333" t="s">
        <v>197</v>
      </c>
      <c r="E1333">
        <v>55</v>
      </c>
      <c r="F1333">
        <v>10</v>
      </c>
      <c r="G1333" t="s">
        <v>12</v>
      </c>
      <c r="H1333">
        <v>52</v>
      </c>
      <c r="I1333" t="str">
        <f>IF($E1333&gt;$H1333,"Winner","Loser")</f>
        <v>Loser</v>
      </c>
      <c r="J1333" t="str">
        <f>IF($E1333&gt;$H1333,$C1333,$F1333)</f>
        <v>%%=Tournament.VisitTeamSeed</v>
      </c>
      <c r="K1333" t="str">
        <f si="0" t="shared"/>
        <v>Lower</v>
      </c>
    </row>
    <row r="1334" spans="1:11" x14ac:dyDescent="0.25">
      <c r="A1334">
        <v>1993</v>
      </c>
      <c r="B1334" t="s">
        <v>80</v>
      </c>
      <c r="C1334">
        <v>1</v>
      </c>
      <c r="D1334" t="s">
        <v>369</v>
      </c>
      <c r="E1334">
        <v>85</v>
      </c>
      <c r="F1334">
        <v>16</v>
      </c>
      <c r="G1334" t="s">
        <v>248</v>
      </c>
      <c r="H1334">
        <v>65</v>
      </c>
      <c r="I1334" t="str">
        <f>IF($E1334&gt;$H1334,"Winner","Loser")</f>
        <v>Loser</v>
      </c>
      <c r="J1334" t="str">
        <f>IF($E1334&gt;$H1334,$C1334,$F1334)</f>
        <v>%%=Tournament.VisitTeamSeed</v>
      </c>
      <c r="K1334" t="str">
        <f si="0" t="shared"/>
        <v>Lower</v>
      </c>
    </row>
    <row r="1335" spans="1:11" x14ac:dyDescent="0.25">
      <c r="A1335">
        <v>1993</v>
      </c>
      <c r="B1335" t="s">
        <v>80</v>
      </c>
      <c r="C1335">
        <v>2</v>
      </c>
      <c r="D1335" t="s">
        <v>14</v>
      </c>
      <c r="E1335">
        <v>61</v>
      </c>
      <c r="F1335">
        <v>15</v>
      </c>
      <c r="G1335" t="s">
        <v>174</v>
      </c>
      <c r="H1335">
        <v>64</v>
      </c>
      <c r="I1335" t="str">
        <f>IF($E1335&gt;$H1335,"Winner","Loser")</f>
        <v>Loser</v>
      </c>
      <c r="J1335" t="str">
        <f>IF($E1335&gt;$H1335,$C1335,$F1335)</f>
        <v>%%=Tournament.VisitTeamSeed</v>
      </c>
      <c r="K1335" t="str">
        <f si="0" t="shared"/>
        <v>Lower</v>
      </c>
    </row>
    <row r="1336" spans="1:11" x14ac:dyDescent="0.25">
      <c r="A1336">
        <v>1993</v>
      </c>
      <c r="B1336" t="s">
        <v>80</v>
      </c>
      <c r="C1336">
        <v>3</v>
      </c>
      <c r="D1336" t="s">
        <v>143</v>
      </c>
      <c r="E1336">
        <v>92</v>
      </c>
      <c r="F1336">
        <v>14</v>
      </c>
      <c r="G1336" t="s">
        <v>408</v>
      </c>
      <c r="H1336">
        <v>72</v>
      </c>
      <c r="I1336" t="str">
        <f>IF($E1336&gt;$H1336,"Winner","Loser")</f>
        <v>Loser</v>
      </c>
      <c r="J1336" t="str">
        <f>IF($E1336&gt;$H1336,$C1336,$F1336)</f>
        <v>%%=Tournament.VisitTeamSeed</v>
      </c>
      <c r="K1336" t="str">
        <f si="0" t="shared"/>
        <v>Lower</v>
      </c>
    </row>
    <row r="1337" spans="1:11" x14ac:dyDescent="0.25">
      <c r="A1337">
        <v>1993</v>
      </c>
      <c r="B1337" t="s">
        <v>80</v>
      </c>
      <c r="C1337">
        <v>7</v>
      </c>
      <c r="D1337" t="s">
        <v>413</v>
      </c>
      <c r="E1337">
        <v>80</v>
      </c>
      <c r="F1337">
        <v>10</v>
      </c>
      <c r="G1337" t="s">
        <v>496</v>
      </c>
      <c r="H1337">
        <v>71</v>
      </c>
      <c r="I1337" t="str">
        <f>IF($E1337&gt;$H1337,"Winner","Loser")</f>
        <v>Loser</v>
      </c>
      <c r="J1337" t="str">
        <f>IF($E1337&gt;$H1337,$C1337,$F1337)</f>
        <v>%%=Tournament.VisitTeamSeed</v>
      </c>
      <c r="K1337" t="str">
        <f si="0" t="shared"/>
        <v>Lower</v>
      </c>
    </row>
    <row r="1338" spans="1:11" x14ac:dyDescent="0.25">
      <c r="A1338">
        <v>1993</v>
      </c>
      <c r="B1338" t="s">
        <v>80</v>
      </c>
      <c r="C1338">
        <v>2</v>
      </c>
      <c r="D1338" t="s">
        <v>0</v>
      </c>
      <c r="E1338">
        <v>94</v>
      </c>
      <c r="F1338">
        <v>15</v>
      </c>
      <c r="G1338" t="s">
        <v>475</v>
      </c>
      <c r="H1338">
        <v>72</v>
      </c>
      <c r="I1338" t="str">
        <f>IF($E1338&gt;$H1338,"Winner","Loser")</f>
        <v>Loser</v>
      </c>
      <c r="J1338" t="str">
        <f>IF($E1338&gt;$H1338,$C1338,$F1338)</f>
        <v>%%=Tournament.VisitTeamSeed</v>
      </c>
      <c r="K1338" t="str">
        <f si="0" t="shared"/>
        <v>Lower</v>
      </c>
    </row>
    <row r="1339" spans="1:11" x14ac:dyDescent="0.25">
      <c r="A1339">
        <v>1993</v>
      </c>
      <c r="B1339" t="s">
        <v>80</v>
      </c>
      <c r="C1339">
        <v>6</v>
      </c>
      <c r="D1339" t="s">
        <v>405</v>
      </c>
      <c r="E1339">
        <v>53</v>
      </c>
      <c r="F1339">
        <v>11</v>
      </c>
      <c r="G1339" t="s">
        <v>298</v>
      </c>
      <c r="H1339">
        <v>55</v>
      </c>
      <c r="I1339" t="str">
        <f>IF($E1339&gt;$H1339,"Winner","Loser")</f>
        <v>Loser</v>
      </c>
      <c r="J1339" t="str">
        <f>IF($E1339&gt;$H1339,$C1339,$F1339)</f>
        <v>%%=Tournament.VisitTeamSeed</v>
      </c>
      <c r="K1339" t="str">
        <f si="0" t="shared"/>
        <v>Lower</v>
      </c>
    </row>
    <row r="1340" spans="1:11" x14ac:dyDescent="0.25">
      <c r="A1340">
        <v>1993</v>
      </c>
      <c r="B1340" t="s">
        <v>80</v>
      </c>
      <c r="C1340">
        <v>2</v>
      </c>
      <c r="D1340" t="s">
        <v>115</v>
      </c>
      <c r="E1340">
        <v>81</v>
      </c>
      <c r="F1340">
        <v>15</v>
      </c>
      <c r="G1340" t="s">
        <v>494</v>
      </c>
      <c r="H1340">
        <v>59</v>
      </c>
      <c r="I1340" t="str">
        <f>IF($E1340&gt;$H1340,"Winner","Loser")</f>
        <v>Loser</v>
      </c>
      <c r="J1340" t="str">
        <f>IF($E1340&gt;$H1340,$C1340,$F1340)</f>
        <v>%%=Tournament.VisitTeamSeed</v>
      </c>
      <c r="K1340" t="str">
        <f si="0" t="shared"/>
        <v>Lower</v>
      </c>
    </row>
    <row r="1341" spans="1:11" x14ac:dyDescent="0.25">
      <c r="A1341">
        <v>1993</v>
      </c>
      <c r="B1341" t="s">
        <v>80</v>
      </c>
      <c r="C1341">
        <v>5</v>
      </c>
      <c r="D1341" t="s">
        <v>423</v>
      </c>
      <c r="E1341">
        <v>85</v>
      </c>
      <c r="F1341">
        <v>12</v>
      </c>
      <c r="G1341" t="s">
        <v>112</v>
      </c>
      <c r="H1341">
        <v>67</v>
      </c>
      <c r="I1341" t="str">
        <f>IF($E1341&gt;$H1341,"Winner","Loser")</f>
        <v>Loser</v>
      </c>
      <c r="J1341" t="str">
        <f>IF($E1341&gt;$H1341,$C1341,$F1341)</f>
        <v>%%=Tournament.VisitTeamSeed</v>
      </c>
      <c r="K1341" t="str">
        <f si="0" t="shared"/>
        <v>Lower</v>
      </c>
    </row>
    <row r="1342" spans="1:11" x14ac:dyDescent="0.25">
      <c r="A1342">
        <v>1993</v>
      </c>
      <c r="B1342" t="s">
        <v>80</v>
      </c>
      <c r="C1342">
        <v>4</v>
      </c>
      <c r="D1342" t="s">
        <v>94</v>
      </c>
      <c r="E1342">
        <v>94</v>
      </c>
      <c r="F1342">
        <v>13</v>
      </c>
      <c r="G1342" t="s">
        <v>173</v>
      </c>
      <c r="H1342">
        <v>64</v>
      </c>
      <c r="I1342" t="str">
        <f>IF($E1342&gt;$H1342,"Winner","Loser")</f>
        <v>Loser</v>
      </c>
      <c r="J1342" t="str">
        <f>IF($E1342&gt;$H1342,$C1342,$F1342)</f>
        <v>%%=Tournament.VisitTeamSeed</v>
      </c>
      <c r="K1342" t="str">
        <f si="0" t="shared"/>
        <v>Lower</v>
      </c>
    </row>
    <row r="1343" spans="1:11" x14ac:dyDescent="0.25">
      <c r="A1343">
        <v>1993</v>
      </c>
      <c r="B1343" t="s">
        <v>80</v>
      </c>
      <c r="C1343">
        <v>6</v>
      </c>
      <c r="D1343" t="s">
        <v>102</v>
      </c>
      <c r="E1343">
        <v>66</v>
      </c>
      <c r="F1343">
        <v>11</v>
      </c>
      <c r="G1343" t="s">
        <v>99</v>
      </c>
      <c r="H1343">
        <v>64</v>
      </c>
      <c r="I1343" t="str">
        <f>IF($E1343&gt;$H1343,"Winner","Loser")</f>
        <v>Loser</v>
      </c>
      <c r="J1343" t="str">
        <f>IF($E1343&gt;$H1343,$C1343,$F1343)</f>
        <v>%%=Tournament.VisitTeamSeed</v>
      </c>
      <c r="K1343" t="str">
        <f si="0" t="shared"/>
        <v>Lower</v>
      </c>
    </row>
    <row r="1344" spans="1:11" x14ac:dyDescent="0.25">
      <c r="A1344">
        <v>1993</v>
      </c>
      <c r="B1344" t="s">
        <v>80</v>
      </c>
      <c r="C1344">
        <v>3</v>
      </c>
      <c r="D1344" t="s">
        <v>11</v>
      </c>
      <c r="E1344">
        <v>105</v>
      </c>
      <c r="F1344">
        <v>14</v>
      </c>
      <c r="G1344" t="s">
        <v>175</v>
      </c>
      <c r="H1344">
        <v>70</v>
      </c>
      <c r="I1344" t="str">
        <f>IF($E1344&gt;$H1344,"Winner","Loser")</f>
        <v>Loser</v>
      </c>
      <c r="J1344" t="str">
        <f>IF($E1344&gt;$H1344,$C1344,$F1344)</f>
        <v>%%=Tournament.VisitTeamSeed</v>
      </c>
      <c r="K1344" t="str">
        <f si="0" t="shared"/>
        <v>Lower</v>
      </c>
    </row>
    <row r="1345" spans="1:11" x14ac:dyDescent="0.25">
      <c r="A1345">
        <v>1993</v>
      </c>
      <c r="B1345" t="s">
        <v>80</v>
      </c>
      <c r="C1345">
        <v>8</v>
      </c>
      <c r="D1345" t="s">
        <v>131</v>
      </c>
      <c r="E1345">
        <v>74</v>
      </c>
      <c r="F1345">
        <v>9</v>
      </c>
      <c r="G1345" t="s">
        <v>128</v>
      </c>
      <c r="H1345">
        <v>68</v>
      </c>
      <c r="I1345" t="str">
        <f>IF($E1345&gt;$H1345,"Winner","Loser")</f>
        <v>Loser</v>
      </c>
      <c r="J1345" t="str">
        <f>IF($E1345&gt;$H1345,$C1345,$F1345)</f>
        <v>%%=Tournament.VisitTeamSeed</v>
      </c>
      <c r="K1345" t="str">
        <f si="0" t="shared"/>
        <v>Lower</v>
      </c>
    </row>
    <row r="1346" spans="1:11" x14ac:dyDescent="0.25">
      <c r="A1346">
        <v>1993</v>
      </c>
      <c r="B1346" t="s">
        <v>80</v>
      </c>
      <c r="C1346">
        <v>6</v>
      </c>
      <c r="D1346" t="s">
        <v>92</v>
      </c>
      <c r="E1346">
        <v>75</v>
      </c>
      <c r="F1346">
        <v>11</v>
      </c>
      <c r="G1346" t="s">
        <v>414</v>
      </c>
      <c r="H1346">
        <v>72</v>
      </c>
      <c r="I1346" t="str">
        <f>IF($E1346&gt;$H1346,"Winner","Loser")</f>
        <v>Loser</v>
      </c>
      <c r="J1346" t="str">
        <f>IF($E1346&gt;$H1346,$C1346,$F1346)</f>
        <v>%%=Tournament.VisitTeamSeed</v>
      </c>
      <c r="K1346" t="str">
        <f si="0" t="shared"/>
        <v>Lower</v>
      </c>
    </row>
    <row r="1347" spans="1:11" x14ac:dyDescent="0.25">
      <c r="A1347">
        <v>1992</v>
      </c>
      <c r="B1347" t="s">
        <v>74</v>
      </c>
      <c r="C1347">
        <v>6</v>
      </c>
      <c r="D1347" t="s">
        <v>10</v>
      </c>
      <c r="E1347">
        <v>51</v>
      </c>
      <c r="F1347">
        <v>1</v>
      </c>
      <c r="G1347" t="s">
        <v>11</v>
      </c>
      <c r="H1347">
        <v>71</v>
      </c>
      <c r="I1347" t="str">
        <f>IF($E1347&gt;$H1347,"Winner","Loser")</f>
        <v>Loser</v>
      </c>
      <c r="J1347" t="str">
        <f>IF($E1347&gt;$H1347,$C1347,$F1347)</f>
        <v>%%=Tournament.VisitTeamSeed</v>
      </c>
      <c r="K1347" t="str">
        <f si="0" t="shared"/>
        <v>Lower</v>
      </c>
    </row>
    <row r="1348" spans="1:11" x14ac:dyDescent="0.25">
      <c r="A1348">
        <v>1992</v>
      </c>
      <c r="B1348" t="s">
        <v>76</v>
      </c>
      <c r="C1348">
        <v>4</v>
      </c>
      <c r="D1348" t="s">
        <v>5</v>
      </c>
      <c r="E1348">
        <v>72</v>
      </c>
      <c r="F1348">
        <v>6</v>
      </c>
      <c r="G1348" t="s">
        <v>10</v>
      </c>
      <c r="H1348">
        <v>76</v>
      </c>
      <c r="I1348" t="str">
        <f>IF($E1348&gt;$H1348,"Winner","Loser")</f>
        <v>Loser</v>
      </c>
      <c r="J1348" t="str">
        <f>IF($E1348&gt;$H1348,$C1348,$F1348)</f>
        <v>%%=Tournament.VisitTeamSeed</v>
      </c>
      <c r="K1348" t="str">
        <f si="0" t="shared"/>
        <v>Lower</v>
      </c>
    </row>
    <row r="1349" spans="1:11" x14ac:dyDescent="0.25">
      <c r="A1349">
        <v>1992</v>
      </c>
      <c r="B1349" t="s">
        <v>76</v>
      </c>
      <c r="C1349">
        <v>1</v>
      </c>
      <c r="D1349" t="s">
        <v>11</v>
      </c>
      <c r="E1349">
        <v>81</v>
      </c>
      <c r="F1349">
        <v>2</v>
      </c>
      <c r="G1349" t="s">
        <v>103</v>
      </c>
      <c r="H1349">
        <v>78</v>
      </c>
      <c r="I1349" t="str">
        <f>IF($E1349&gt;$H1349,"Winner","Loser")</f>
        <v>Loser</v>
      </c>
      <c r="J1349" t="str">
        <f>IF($E1349&gt;$H1349,$C1349,$F1349)</f>
        <v>%%=Tournament.VisitTeamSeed</v>
      </c>
      <c r="K1349" t="str">
        <f si="0" t="shared"/>
        <v>Lower</v>
      </c>
    </row>
    <row r="1350" spans="1:11" x14ac:dyDescent="0.25">
      <c r="A1350">
        <v>1992</v>
      </c>
      <c r="B1350" t="s">
        <v>77</v>
      </c>
      <c r="C1350">
        <v>1</v>
      </c>
      <c r="D1350" t="s">
        <v>390</v>
      </c>
      <c r="E1350">
        <v>71</v>
      </c>
      <c r="F1350">
        <v>6</v>
      </c>
      <c r="G1350" t="s">
        <v>10</v>
      </c>
      <c r="H1350">
        <v>75</v>
      </c>
      <c r="I1350" t="str">
        <f>IF($E1350&gt;$H1350,"Winner","Loser")</f>
        <v>Loser</v>
      </c>
      <c r="J1350" t="str">
        <f>IF($E1350&gt;$H1350,$C1350,$F1350)</f>
        <v>%%=Tournament.VisitTeamSeed</v>
      </c>
      <c r="K1350" t="str">
        <f si="0" t="shared"/>
        <v>Lower</v>
      </c>
    </row>
    <row r="1351" spans="1:11" x14ac:dyDescent="0.25">
      <c r="A1351">
        <v>1992</v>
      </c>
      <c r="B1351" t="s">
        <v>77</v>
      </c>
      <c r="C1351">
        <v>4</v>
      </c>
      <c r="D1351" t="s">
        <v>5</v>
      </c>
      <c r="E1351">
        <v>88</v>
      </c>
      <c r="F1351">
        <v>6</v>
      </c>
      <c r="G1351" t="s">
        <v>12</v>
      </c>
      <c r="H1351">
        <v>57</v>
      </c>
      <c r="I1351" t="str">
        <f>IF($E1351&gt;$H1351,"Winner","Loser")</f>
        <v>Loser</v>
      </c>
      <c r="J1351" t="str">
        <f>IF($E1351&gt;$H1351,$C1351,$F1351)</f>
        <v>%%=Tournament.VisitTeamSeed</v>
      </c>
      <c r="K1351" t="str">
        <f si="0" t="shared"/>
        <v>Lower</v>
      </c>
    </row>
    <row r="1352" spans="1:11" x14ac:dyDescent="0.25">
      <c r="A1352">
        <v>1992</v>
      </c>
      <c r="B1352" t="s">
        <v>77</v>
      </c>
      <c r="C1352">
        <v>1</v>
      </c>
      <c r="D1352" t="s">
        <v>15</v>
      </c>
      <c r="E1352">
        <v>79</v>
      </c>
      <c r="F1352">
        <v>2</v>
      </c>
      <c r="G1352" t="s">
        <v>103</v>
      </c>
      <c r="H1352">
        <v>106</v>
      </c>
      <c r="I1352" t="str">
        <f>IF($E1352&gt;$H1352,"Winner","Loser")</f>
        <v>Loser</v>
      </c>
      <c r="J1352" t="str">
        <f>IF($E1352&gt;$H1352,$C1352,$F1352)</f>
        <v>%%=Tournament.VisitTeamSeed</v>
      </c>
      <c r="K1352" t="str">
        <f si="0" t="shared"/>
        <v>Lower</v>
      </c>
    </row>
    <row r="1353" spans="1:11" x14ac:dyDescent="0.25">
      <c r="A1353">
        <v>1992</v>
      </c>
      <c r="B1353" t="s">
        <v>77</v>
      </c>
      <c r="C1353">
        <v>1</v>
      </c>
      <c r="D1353" t="s">
        <v>11</v>
      </c>
      <c r="E1353">
        <v>104</v>
      </c>
      <c r="F1353">
        <v>2</v>
      </c>
      <c r="G1353" t="s">
        <v>53</v>
      </c>
      <c r="H1353">
        <v>103</v>
      </c>
      <c r="I1353" t="str">
        <f>IF($E1353&gt;$H1353,"Winner","Loser")</f>
        <v>Loser</v>
      </c>
      <c r="J1353" t="str">
        <f>IF($E1353&gt;$H1353,$C1353,$F1353)</f>
        <v>%%=Tournament.VisitTeamSeed</v>
      </c>
      <c r="K1353" t="str">
        <f si="0" t="shared"/>
        <v>Lower</v>
      </c>
    </row>
    <row r="1354" spans="1:11" x14ac:dyDescent="0.25">
      <c r="A1354">
        <v>1992</v>
      </c>
      <c r="B1354" t="s">
        <v>78</v>
      </c>
      <c r="C1354">
        <v>9</v>
      </c>
      <c r="D1354" t="s">
        <v>119</v>
      </c>
      <c r="E1354">
        <v>67</v>
      </c>
      <c r="F1354">
        <v>4</v>
      </c>
      <c r="G1354" t="s">
        <v>5</v>
      </c>
      <c r="H1354">
        <v>69</v>
      </c>
      <c r="I1354" t="str">
        <f>IF($E1354&gt;$H1354,"Winner","Loser")</f>
        <v>Loser</v>
      </c>
      <c r="J1354" t="str">
        <f>IF($E1354&gt;$H1354,$C1354,$F1354)</f>
        <v>%%=Tournament.VisitTeamSeed</v>
      </c>
      <c r="K1354" t="str">
        <f si="0" t="shared"/>
        <v>Lower</v>
      </c>
    </row>
    <row r="1355" spans="1:11" x14ac:dyDescent="0.25">
      <c r="A1355">
        <v>1992</v>
      </c>
      <c r="B1355" t="s">
        <v>78</v>
      </c>
      <c r="C1355">
        <v>1</v>
      </c>
      <c r="D1355" t="s">
        <v>390</v>
      </c>
      <c r="E1355">
        <v>80</v>
      </c>
      <c r="F1355">
        <v>4</v>
      </c>
      <c r="G1355" t="s">
        <v>369</v>
      </c>
      <c r="H1355">
        <v>73</v>
      </c>
      <c r="I1355" t="str">
        <f>IF($E1355&gt;$H1355,"Winner","Loser")</f>
        <v>Loser</v>
      </c>
      <c r="J1355" t="str">
        <f>IF($E1355&gt;$H1355,$C1355,$F1355)</f>
        <v>%%=Tournament.VisitTeamSeed</v>
      </c>
      <c r="K1355" t="str">
        <f si="0" t="shared"/>
        <v>Lower</v>
      </c>
    </row>
    <row r="1356" spans="1:11" x14ac:dyDescent="0.25">
      <c r="A1356">
        <v>1992</v>
      </c>
      <c r="B1356" t="s">
        <v>78</v>
      </c>
      <c r="C1356">
        <v>6</v>
      </c>
      <c r="D1356" t="s">
        <v>12</v>
      </c>
      <c r="E1356">
        <v>83</v>
      </c>
      <c r="F1356">
        <v>7</v>
      </c>
      <c r="G1356" t="s">
        <v>136</v>
      </c>
      <c r="H1356">
        <v>79</v>
      </c>
      <c r="I1356" t="str">
        <f>IF($E1356&gt;$H1356,"Winner","Loser")</f>
        <v>Loser</v>
      </c>
      <c r="J1356" t="str">
        <f>IF($E1356&gt;$H1356,$C1356,$F1356)</f>
        <v>%%=Tournament.VisitTeamSeed</v>
      </c>
      <c r="K1356" t="str">
        <f si="0" t="shared"/>
        <v>Lower</v>
      </c>
    </row>
    <row r="1357" spans="1:11" x14ac:dyDescent="0.25">
      <c r="A1357">
        <v>1992</v>
      </c>
      <c r="B1357" t="s">
        <v>78</v>
      </c>
      <c r="C1357">
        <v>6</v>
      </c>
      <c r="D1357" t="s">
        <v>10</v>
      </c>
      <c r="E1357">
        <v>75</v>
      </c>
      <c r="F1357">
        <v>2</v>
      </c>
      <c r="G1357" t="s">
        <v>398</v>
      </c>
      <c r="H1357">
        <v>72</v>
      </c>
      <c r="I1357" t="str">
        <f>IF($E1357&gt;$H1357,"Winner","Loser")</f>
        <v>Loser</v>
      </c>
      <c r="J1357" t="str">
        <f>IF($E1357&gt;$H1357,$C1357,$F1357)</f>
        <v>%%=Tournament.VisitTeamSeed</v>
      </c>
      <c r="K1357" t="str">
        <f si="0" t="shared"/>
        <v>Lower</v>
      </c>
    </row>
    <row r="1358" spans="1:11" x14ac:dyDescent="0.25">
      <c r="A1358">
        <v>1992</v>
      </c>
      <c r="B1358" t="s">
        <v>78</v>
      </c>
      <c r="C1358">
        <v>1</v>
      </c>
      <c r="D1358" t="s">
        <v>11</v>
      </c>
      <c r="E1358">
        <v>81</v>
      </c>
      <c r="F1358">
        <v>4</v>
      </c>
      <c r="G1358" t="s">
        <v>115</v>
      </c>
      <c r="H1358">
        <v>69</v>
      </c>
      <c r="I1358" t="str">
        <f>IF($E1358&gt;$H1358,"Winner","Loser")</f>
        <v>Loser</v>
      </c>
      <c r="J1358" t="str">
        <f>IF($E1358&gt;$H1358,$C1358,$F1358)</f>
        <v>%%=Tournament.VisitTeamSeed</v>
      </c>
      <c r="K1358" t="str">
        <f si="0" t="shared"/>
        <v>Lower</v>
      </c>
    </row>
    <row r="1359" spans="1:11" x14ac:dyDescent="0.25">
      <c r="A1359">
        <v>1992</v>
      </c>
      <c r="B1359" t="s">
        <v>78</v>
      </c>
      <c r="C1359">
        <v>1</v>
      </c>
      <c r="D1359" t="s">
        <v>15</v>
      </c>
      <c r="E1359">
        <v>85</v>
      </c>
      <c r="F1359">
        <v>12</v>
      </c>
      <c r="G1359" t="s">
        <v>399</v>
      </c>
      <c r="H1359">
        <v>78</v>
      </c>
      <c r="I1359" t="str">
        <f>IF($E1359&gt;$H1359,"Winner","Loser")</f>
        <v>Loser</v>
      </c>
      <c r="J1359" t="str">
        <f>IF($E1359&gt;$H1359,$C1359,$F1359)</f>
        <v>%%=Tournament.VisitTeamSeed</v>
      </c>
      <c r="K1359" t="str">
        <f si="0" t="shared"/>
        <v>Lower</v>
      </c>
    </row>
    <row r="1360" spans="1:11" x14ac:dyDescent="0.25">
      <c r="A1360">
        <v>1992</v>
      </c>
      <c r="B1360" t="s">
        <v>78</v>
      </c>
      <c r="C1360">
        <v>3</v>
      </c>
      <c r="D1360" t="s">
        <v>411</v>
      </c>
      <c r="E1360">
        <v>74</v>
      </c>
      <c r="F1360">
        <v>2</v>
      </c>
      <c r="G1360" t="s">
        <v>103</v>
      </c>
      <c r="H1360">
        <v>85</v>
      </c>
      <c r="I1360" t="str">
        <f>IF($E1360&gt;$H1360,"Winner","Loser")</f>
        <v>Loser</v>
      </c>
      <c r="J1360" t="str">
        <f>IF($E1360&gt;$H1360,$C1360,$F1360)</f>
        <v>%%=Tournament.VisitTeamSeed</v>
      </c>
      <c r="K1360" t="str">
        <f si="0" t="shared"/>
        <v>Lower</v>
      </c>
    </row>
    <row r="1361" spans="1:11" x14ac:dyDescent="0.25">
      <c r="A1361">
        <v>1992</v>
      </c>
      <c r="B1361" t="s">
        <v>78</v>
      </c>
      <c r="C1361">
        <v>3</v>
      </c>
      <c r="D1361" t="s">
        <v>55</v>
      </c>
      <c r="E1361">
        <v>77</v>
      </c>
      <c r="F1361">
        <v>2</v>
      </c>
      <c r="G1361" t="s">
        <v>53</v>
      </c>
      <c r="H1361">
        <v>87</v>
      </c>
      <c r="I1361" t="str">
        <f>IF($E1361&gt;$H1361,"Winner","Loser")</f>
        <v>Loser</v>
      </c>
      <c r="J1361" t="str">
        <f>IF($E1361&gt;$H1361,$C1361,$F1361)</f>
        <v>%%=Tournament.VisitTeamSeed</v>
      </c>
      <c r="K1361" t="str">
        <f si="0" t="shared"/>
        <v>Lower</v>
      </c>
    </row>
    <row r="1362" spans="1:11" x14ac:dyDescent="0.25">
      <c r="A1362">
        <v>1992</v>
      </c>
      <c r="B1362" t="s">
        <v>79</v>
      </c>
      <c r="C1362">
        <v>6</v>
      </c>
      <c r="D1362" t="s">
        <v>10</v>
      </c>
      <c r="E1362">
        <v>102</v>
      </c>
      <c r="F1362">
        <v>14</v>
      </c>
      <c r="G1362" t="s">
        <v>432</v>
      </c>
      <c r="H1362">
        <v>90</v>
      </c>
      <c r="I1362" t="str">
        <f>IF($E1362&gt;$H1362,"Winner","Loser")</f>
        <v>Loser</v>
      </c>
      <c r="J1362" t="str">
        <f>IF($E1362&gt;$H1362,$C1362,$F1362)</f>
        <v>%%=Tournament.VisitTeamSeed</v>
      </c>
      <c r="K1362" t="str">
        <f si="0" t="shared"/>
        <v>Lower</v>
      </c>
    </row>
    <row r="1363" spans="1:11" x14ac:dyDescent="0.25">
      <c r="A1363">
        <v>1992</v>
      </c>
      <c r="B1363" t="s">
        <v>79</v>
      </c>
      <c r="C1363">
        <v>6</v>
      </c>
      <c r="D1363" t="s">
        <v>3</v>
      </c>
      <c r="E1363">
        <v>71</v>
      </c>
      <c r="F1363">
        <v>3</v>
      </c>
      <c r="G1363" t="s">
        <v>55</v>
      </c>
      <c r="H1363">
        <v>77</v>
      </c>
      <c r="I1363" t="str">
        <f>IF($E1363&gt;$H1363,"Winner","Loser")</f>
        <v>Loser</v>
      </c>
      <c r="J1363" t="str">
        <f>IF($E1363&gt;$H1363,$C1363,$F1363)</f>
        <v>%%=Tournament.VisitTeamSeed</v>
      </c>
      <c r="K1363" t="str">
        <f si="0" t="shared"/>
        <v>Lower</v>
      </c>
    </row>
    <row r="1364" spans="1:11" x14ac:dyDescent="0.25">
      <c r="A1364">
        <v>1992</v>
      </c>
      <c r="B1364" t="s">
        <v>79</v>
      </c>
      <c r="C1364">
        <v>10</v>
      </c>
      <c r="D1364" t="s">
        <v>397</v>
      </c>
      <c r="E1364">
        <v>98</v>
      </c>
      <c r="F1364">
        <v>2</v>
      </c>
      <c r="G1364" t="s">
        <v>53</v>
      </c>
      <c r="H1364">
        <v>106</v>
      </c>
      <c r="I1364" t="str">
        <f>IF($E1364&gt;$H1364,"Winner","Loser")</f>
        <v>Loser</v>
      </c>
      <c r="J1364" t="str">
        <f>IF($E1364&gt;$H1364,$C1364,$F1364)</f>
        <v>%%=Tournament.VisitTeamSeed</v>
      </c>
      <c r="K1364" t="str">
        <f si="0" t="shared"/>
        <v>Lower</v>
      </c>
    </row>
    <row r="1365" spans="1:11" x14ac:dyDescent="0.25">
      <c r="A1365">
        <v>1992</v>
      </c>
      <c r="B1365" t="s">
        <v>79</v>
      </c>
      <c r="C1365">
        <v>1</v>
      </c>
      <c r="D1365" t="s">
        <v>15</v>
      </c>
      <c r="E1365">
        <v>85</v>
      </c>
      <c r="F1365">
        <v>8</v>
      </c>
      <c r="G1365" t="s">
        <v>1</v>
      </c>
      <c r="H1365">
        <v>69</v>
      </c>
      <c r="I1365" t="str">
        <f>IF($E1365&gt;$H1365,"Winner","Loser")</f>
        <v>Loser</v>
      </c>
      <c r="J1365" t="str">
        <f>IF($E1365&gt;$H1365,$C1365,$F1365)</f>
        <v>%%=Tournament.VisitTeamSeed</v>
      </c>
      <c r="K1365" t="str">
        <f si="0" t="shared"/>
        <v>Lower</v>
      </c>
    </row>
    <row r="1366" spans="1:11" x14ac:dyDescent="0.25">
      <c r="A1366">
        <v>1992</v>
      </c>
      <c r="B1366" t="s">
        <v>79</v>
      </c>
      <c r="C1366">
        <v>12</v>
      </c>
      <c r="D1366" t="s">
        <v>399</v>
      </c>
      <c r="E1366">
        <v>81</v>
      </c>
      <c r="F1366">
        <v>13</v>
      </c>
      <c r="G1366" t="s">
        <v>461</v>
      </c>
      <c r="H1366">
        <v>73</v>
      </c>
      <c r="I1366" t="str">
        <f>IF($E1366&gt;$H1366,"Winner","Loser")</f>
        <v>Loser</v>
      </c>
      <c r="J1366" t="str">
        <f>IF($E1366&gt;$H1366,$C1366,$F1366)</f>
        <v>%%=Tournament.VisitTeamSeed</v>
      </c>
      <c r="K1366" t="str">
        <f si="0" t="shared"/>
        <v>Lower</v>
      </c>
    </row>
    <row r="1367" spans="1:11" x14ac:dyDescent="0.25">
      <c r="A1367">
        <v>1992</v>
      </c>
      <c r="B1367" t="s">
        <v>79</v>
      </c>
      <c r="C1367">
        <v>1</v>
      </c>
      <c r="D1367" t="s">
        <v>0</v>
      </c>
      <c r="E1367">
        <v>60</v>
      </c>
      <c r="F1367">
        <v>9</v>
      </c>
      <c r="G1367" t="s">
        <v>119</v>
      </c>
      <c r="H1367">
        <v>66</v>
      </c>
      <c r="I1367" t="str">
        <f>IF($E1367&gt;$H1367,"Winner","Loser")</f>
        <v>Loser</v>
      </c>
      <c r="J1367" t="str">
        <f>IF($E1367&gt;$H1367,$C1367,$F1367)</f>
        <v>%%=Tournament.VisitTeamSeed</v>
      </c>
      <c r="K1367" t="str">
        <f si="0" t="shared"/>
        <v>Lower</v>
      </c>
    </row>
    <row r="1368" spans="1:11" x14ac:dyDescent="0.25">
      <c r="A1368">
        <v>1992</v>
      </c>
      <c r="B1368" t="s">
        <v>79</v>
      </c>
      <c r="C1368">
        <v>5</v>
      </c>
      <c r="D1368" t="s">
        <v>391</v>
      </c>
      <c r="E1368">
        <v>65</v>
      </c>
      <c r="F1368">
        <v>4</v>
      </c>
      <c r="G1368" t="s">
        <v>5</v>
      </c>
      <c r="H1368">
        <v>77</v>
      </c>
      <c r="I1368" t="str">
        <f>IF($E1368&gt;$H1368,"Winner","Loser")</f>
        <v>Loser</v>
      </c>
      <c r="J1368" t="str">
        <f>IF($E1368&gt;$H1368,$C1368,$F1368)</f>
        <v>%%=Tournament.VisitTeamSeed</v>
      </c>
      <c r="K1368" t="str">
        <f si="0" t="shared"/>
        <v>Lower</v>
      </c>
    </row>
    <row r="1369" spans="1:11" x14ac:dyDescent="0.25">
      <c r="A1369">
        <v>1992</v>
      </c>
      <c r="B1369" t="s">
        <v>79</v>
      </c>
      <c r="C1369">
        <v>10</v>
      </c>
      <c r="D1369" t="s">
        <v>298</v>
      </c>
      <c r="E1369">
        <v>71</v>
      </c>
      <c r="F1369">
        <v>2</v>
      </c>
      <c r="G1369" t="s">
        <v>398</v>
      </c>
      <c r="H1369">
        <v>87</v>
      </c>
      <c r="I1369" t="str">
        <f>IF($E1369&gt;$H1369,"Winner","Loser")</f>
        <v>Loser</v>
      </c>
      <c r="J1369" t="str">
        <f>IF($E1369&gt;$H1369,$C1369,$F1369)</f>
        <v>%%=Tournament.VisitTeamSeed</v>
      </c>
      <c r="K1369" t="str">
        <f si="0" t="shared"/>
        <v>Lower</v>
      </c>
    </row>
    <row r="1370" spans="1:11" x14ac:dyDescent="0.25">
      <c r="A1370">
        <v>1992</v>
      </c>
      <c r="B1370" t="s">
        <v>79</v>
      </c>
      <c r="C1370">
        <v>5</v>
      </c>
      <c r="D1370" t="s">
        <v>106</v>
      </c>
      <c r="E1370">
        <v>71</v>
      </c>
      <c r="F1370">
        <v>4</v>
      </c>
      <c r="G1370" t="s">
        <v>115</v>
      </c>
      <c r="H1370">
        <v>88</v>
      </c>
      <c r="I1370" t="str">
        <f>IF($E1370&gt;$H1370,"Winner","Loser")</f>
        <v>Loser</v>
      </c>
      <c r="J1370" t="str">
        <f>IF($E1370&gt;$H1370,$C1370,$F1370)</f>
        <v>%%=Tournament.VisitTeamSeed</v>
      </c>
      <c r="K1370" t="str">
        <f si="0" t="shared"/>
        <v>Lower</v>
      </c>
    </row>
    <row r="1371" spans="1:11" x14ac:dyDescent="0.25">
      <c r="A1371">
        <v>1992</v>
      </c>
      <c r="B1371" t="s">
        <v>79</v>
      </c>
      <c r="C1371">
        <v>1</v>
      </c>
      <c r="D1371" t="s">
        <v>390</v>
      </c>
      <c r="E1371">
        <v>78</v>
      </c>
      <c r="F1371">
        <v>9</v>
      </c>
      <c r="G1371" t="s">
        <v>71</v>
      </c>
      <c r="H1371">
        <v>55</v>
      </c>
      <c r="I1371" t="str">
        <f>IF($E1371&gt;$H1371,"Winner","Loser")</f>
        <v>Loser</v>
      </c>
      <c r="J1371" t="str">
        <f>IF($E1371&gt;$H1371,$C1371,$F1371)</f>
        <v>%%=Tournament.VisitTeamSeed</v>
      </c>
      <c r="K1371" t="str">
        <f si="0" t="shared"/>
        <v>Lower</v>
      </c>
    </row>
    <row r="1372" spans="1:11" x14ac:dyDescent="0.25">
      <c r="A1372">
        <v>1992</v>
      </c>
      <c r="B1372" t="s">
        <v>79</v>
      </c>
      <c r="C1372">
        <v>5</v>
      </c>
      <c r="D1372" t="s">
        <v>125</v>
      </c>
      <c r="E1372">
        <v>55</v>
      </c>
      <c r="F1372">
        <v>4</v>
      </c>
      <c r="G1372" t="s">
        <v>369</v>
      </c>
      <c r="H1372">
        <v>64</v>
      </c>
      <c r="I1372" t="str">
        <f>IF($E1372&gt;$H1372,"Winner","Loser")</f>
        <v>Loser</v>
      </c>
      <c r="J1372" t="str">
        <f>IF($E1372&gt;$H1372,$C1372,$F1372)</f>
        <v>%%=Tournament.VisitTeamSeed</v>
      </c>
      <c r="K1372" t="str">
        <f si="0" t="shared"/>
        <v>Lower</v>
      </c>
    </row>
    <row r="1373" spans="1:11" x14ac:dyDescent="0.25">
      <c r="A1373">
        <v>1992</v>
      </c>
      <c r="B1373" t="s">
        <v>79</v>
      </c>
      <c r="C1373">
        <v>6</v>
      </c>
      <c r="D1373" t="s">
        <v>12</v>
      </c>
      <c r="E1373">
        <v>82</v>
      </c>
      <c r="F1373">
        <v>3</v>
      </c>
      <c r="G1373" t="s">
        <v>94</v>
      </c>
      <c r="H1373">
        <v>80</v>
      </c>
      <c r="I1373" t="str">
        <f>IF($E1373&gt;$H1373,"Winner","Loser")</f>
        <v>Loser</v>
      </c>
      <c r="J1373" t="str">
        <f>IF($E1373&gt;$H1373,$C1373,$F1373)</f>
        <v>%%=Tournament.VisitTeamSeed</v>
      </c>
      <c r="K1373" t="str">
        <f si="0" t="shared"/>
        <v>Lower</v>
      </c>
    </row>
    <row r="1374" spans="1:11" x14ac:dyDescent="0.25">
      <c r="A1374">
        <v>1992</v>
      </c>
      <c r="B1374" t="s">
        <v>79</v>
      </c>
      <c r="C1374">
        <v>7</v>
      </c>
      <c r="D1374" t="s">
        <v>136</v>
      </c>
      <c r="E1374">
        <v>79</v>
      </c>
      <c r="F1374">
        <v>2</v>
      </c>
      <c r="G1374" t="s">
        <v>426</v>
      </c>
      <c r="H1374">
        <v>78</v>
      </c>
      <c r="I1374" t="str">
        <f>IF($E1374&gt;$H1374,"Winner","Loser")</f>
        <v>Loser</v>
      </c>
      <c r="J1374" t="str">
        <f>IF($E1374&gt;$H1374,$C1374,$F1374)</f>
        <v>%%=Tournament.VisitTeamSeed</v>
      </c>
      <c r="K1374" t="str">
        <f si="0" t="shared"/>
        <v>Lower</v>
      </c>
    </row>
    <row r="1375" spans="1:11" x14ac:dyDescent="0.25">
      <c r="A1375">
        <v>1992</v>
      </c>
      <c r="B1375" t="s">
        <v>79</v>
      </c>
      <c r="C1375">
        <v>7</v>
      </c>
      <c r="D1375" t="s">
        <v>99</v>
      </c>
      <c r="E1375">
        <v>79</v>
      </c>
      <c r="F1375">
        <v>2</v>
      </c>
      <c r="G1375" t="s">
        <v>103</v>
      </c>
      <c r="H1375">
        <v>89</v>
      </c>
      <c r="I1375" t="str">
        <f>IF($E1375&gt;$H1375,"Winner","Loser")</f>
        <v>Loser</v>
      </c>
      <c r="J1375" t="str">
        <f>IF($E1375&gt;$H1375,$C1375,$F1375)</f>
        <v>%%=Tournament.VisitTeamSeed</v>
      </c>
      <c r="K1375" t="str">
        <f si="0" t="shared"/>
        <v>Lower</v>
      </c>
    </row>
    <row r="1376" spans="1:11" x14ac:dyDescent="0.25">
      <c r="A1376">
        <v>1992</v>
      </c>
      <c r="B1376" t="s">
        <v>79</v>
      </c>
      <c r="C1376">
        <v>1</v>
      </c>
      <c r="D1376" t="s">
        <v>11</v>
      </c>
      <c r="E1376">
        <v>75</v>
      </c>
      <c r="F1376">
        <v>9</v>
      </c>
      <c r="G1376" t="s">
        <v>370</v>
      </c>
      <c r="H1376">
        <v>62</v>
      </c>
      <c r="I1376" t="str">
        <f>IF($E1376&gt;$H1376,"Winner","Loser")</f>
        <v>Loser</v>
      </c>
      <c r="J1376" t="str">
        <f>IF($E1376&gt;$H1376,$C1376,$F1376)</f>
        <v>%%=Tournament.VisitTeamSeed</v>
      </c>
      <c r="K1376" t="str">
        <f si="0" t="shared"/>
        <v>Lower</v>
      </c>
    </row>
    <row r="1377" spans="1:11" x14ac:dyDescent="0.25">
      <c r="A1377">
        <v>1992</v>
      </c>
      <c r="B1377" t="s">
        <v>79</v>
      </c>
      <c r="C1377">
        <v>6</v>
      </c>
      <c r="D1377" t="s">
        <v>91</v>
      </c>
      <c r="E1377">
        <v>68</v>
      </c>
      <c r="F1377">
        <v>3</v>
      </c>
      <c r="G1377" t="s">
        <v>411</v>
      </c>
      <c r="H1377">
        <v>78</v>
      </c>
      <c r="I1377" t="str">
        <f>IF($E1377&gt;$H1377,"Winner","Loser")</f>
        <v>Loser</v>
      </c>
      <c r="J1377" t="str">
        <f>IF($E1377&gt;$H1377,$C1377,$F1377)</f>
        <v>%%=Tournament.VisitTeamSeed</v>
      </c>
      <c r="K1377" t="str">
        <f si="0" t="shared"/>
        <v>Lower</v>
      </c>
    </row>
    <row r="1378" spans="1:11" x14ac:dyDescent="0.25">
      <c r="A1378">
        <v>1992</v>
      </c>
      <c r="B1378" t="s">
        <v>80</v>
      </c>
      <c r="C1378">
        <v>1</v>
      </c>
      <c r="D1378" t="s">
        <v>0</v>
      </c>
      <c r="E1378">
        <v>100</v>
      </c>
      <c r="F1378">
        <v>16</v>
      </c>
      <c r="G1378" t="s">
        <v>347</v>
      </c>
      <c r="H1378">
        <v>67</v>
      </c>
      <c r="I1378" t="str">
        <f>IF($E1378&gt;$H1378,"Winner","Loser")</f>
        <v>Loser</v>
      </c>
      <c r="J1378" t="str">
        <f>IF($E1378&gt;$H1378,$C1378,$F1378)</f>
        <v>%%=Tournament.VisitTeamSeed</v>
      </c>
      <c r="K1378" t="str">
        <f si="0" t="shared"/>
        <v>Lower</v>
      </c>
    </row>
    <row r="1379" spans="1:11" x14ac:dyDescent="0.25">
      <c r="A1379">
        <v>1992</v>
      </c>
      <c r="B1379" t="s">
        <v>80</v>
      </c>
      <c r="C1379">
        <v>6</v>
      </c>
      <c r="D1379" t="s">
        <v>10</v>
      </c>
      <c r="E1379">
        <v>73</v>
      </c>
      <c r="F1379">
        <v>11</v>
      </c>
      <c r="G1379" t="s">
        <v>181</v>
      </c>
      <c r="H1379">
        <v>66</v>
      </c>
      <c r="I1379" t="str">
        <f>IF($E1379&gt;$H1379,"Winner","Loser")</f>
        <v>Loser</v>
      </c>
      <c r="J1379" t="str">
        <f>IF($E1379&gt;$H1379,$C1379,$F1379)</f>
        <v>%%=Tournament.VisitTeamSeed</v>
      </c>
      <c r="K1379" t="str">
        <f si="0" t="shared"/>
        <v>Lower</v>
      </c>
    </row>
    <row r="1380" spans="1:11" x14ac:dyDescent="0.25">
      <c r="A1380">
        <v>1992</v>
      </c>
      <c r="B1380" t="s">
        <v>80</v>
      </c>
      <c r="C1380">
        <v>3</v>
      </c>
      <c r="D1380" t="s">
        <v>14</v>
      </c>
      <c r="E1380">
        <v>80</v>
      </c>
      <c r="F1380">
        <v>14</v>
      </c>
      <c r="G1380" t="s">
        <v>432</v>
      </c>
      <c r="H1380">
        <v>87</v>
      </c>
      <c r="I1380" t="str">
        <f>IF($E1380&gt;$H1380,"Winner","Loser")</f>
        <v>Loser</v>
      </c>
      <c r="J1380" t="str">
        <f>IF($E1380&gt;$H1380,$C1380,$F1380)</f>
        <v>%%=Tournament.VisitTeamSeed</v>
      </c>
      <c r="K1380" t="str">
        <f si="0" t="shared"/>
        <v>Lower</v>
      </c>
    </row>
    <row r="1381" spans="1:11" x14ac:dyDescent="0.25">
      <c r="A1381">
        <v>1992</v>
      </c>
      <c r="B1381" t="s">
        <v>80</v>
      </c>
      <c r="C1381">
        <v>7</v>
      </c>
      <c r="D1381" t="s">
        <v>423</v>
      </c>
      <c r="E1381">
        <v>57</v>
      </c>
      <c r="F1381">
        <v>10</v>
      </c>
      <c r="G1381" t="s">
        <v>298</v>
      </c>
      <c r="H1381">
        <v>61</v>
      </c>
      <c r="I1381" t="str">
        <f>IF($E1381&gt;$H1381,"Winner","Loser")</f>
        <v>Loser</v>
      </c>
      <c r="J1381" t="str">
        <f>IF($E1381&gt;$H1381,$C1381,$F1381)</f>
        <v>%%=Tournament.VisitTeamSeed</v>
      </c>
      <c r="K1381" t="str">
        <f si="0" t="shared"/>
        <v>Lower</v>
      </c>
    </row>
    <row r="1382" spans="1:11" x14ac:dyDescent="0.25">
      <c r="A1382">
        <v>1992</v>
      </c>
      <c r="B1382" t="s">
        <v>80</v>
      </c>
      <c r="C1382">
        <v>2</v>
      </c>
      <c r="D1382" t="s">
        <v>398</v>
      </c>
      <c r="E1382">
        <v>100</v>
      </c>
      <c r="F1382">
        <v>15</v>
      </c>
      <c r="G1382" t="s">
        <v>306</v>
      </c>
      <c r="H1382">
        <v>73</v>
      </c>
      <c r="I1382" t="str">
        <f>IF($E1382&gt;$H1382,"Winner","Loser")</f>
        <v>Loser</v>
      </c>
      <c r="J1382" t="str">
        <f>IF($E1382&gt;$H1382,$C1382,$F1382)</f>
        <v>%%=Tournament.VisitTeamSeed</v>
      </c>
      <c r="K1382" t="str">
        <f si="0" t="shared"/>
        <v>Lower</v>
      </c>
    </row>
    <row r="1383" spans="1:11" x14ac:dyDescent="0.25">
      <c r="A1383">
        <v>1992</v>
      </c>
      <c r="B1383" t="s">
        <v>80</v>
      </c>
      <c r="C1383">
        <v>6</v>
      </c>
      <c r="D1383" t="s">
        <v>3</v>
      </c>
      <c r="E1383">
        <v>51</v>
      </c>
      <c r="F1383">
        <v>11</v>
      </c>
      <c r="G1383" t="s">
        <v>124</v>
      </c>
      <c r="H1383">
        <v>43</v>
      </c>
      <c r="I1383" t="str">
        <f>IF($E1383&gt;$H1383,"Winner","Loser")</f>
        <v>Loser</v>
      </c>
      <c r="J1383" t="str">
        <f>IF($E1383&gt;$H1383,$C1383,$F1383)</f>
        <v>%%=Tournament.VisitTeamSeed</v>
      </c>
      <c r="K1383" t="str">
        <f si="0" t="shared"/>
        <v>Lower</v>
      </c>
    </row>
    <row r="1384" spans="1:11" x14ac:dyDescent="0.25">
      <c r="A1384">
        <v>1992</v>
      </c>
      <c r="B1384" t="s">
        <v>80</v>
      </c>
      <c r="C1384">
        <v>3</v>
      </c>
      <c r="D1384" t="s">
        <v>55</v>
      </c>
      <c r="E1384">
        <v>85</v>
      </c>
      <c r="F1384">
        <v>14</v>
      </c>
      <c r="G1384" t="s">
        <v>217</v>
      </c>
      <c r="H1384">
        <v>58</v>
      </c>
      <c r="I1384" t="str">
        <f>IF($E1384&gt;$H1384,"Winner","Loser")</f>
        <v>Loser</v>
      </c>
      <c r="J1384" t="str">
        <f>IF($E1384&gt;$H1384,$C1384,$F1384)</f>
        <v>%%=Tournament.VisitTeamSeed</v>
      </c>
      <c r="K1384" t="str">
        <f si="0" t="shared"/>
        <v>Lower</v>
      </c>
    </row>
    <row r="1385" spans="1:11" x14ac:dyDescent="0.25">
      <c r="A1385">
        <v>1992</v>
      </c>
      <c r="B1385" t="s">
        <v>80</v>
      </c>
      <c r="C1385">
        <v>7</v>
      </c>
      <c r="D1385" t="s">
        <v>195</v>
      </c>
      <c r="E1385">
        <v>74</v>
      </c>
      <c r="F1385">
        <v>10</v>
      </c>
      <c r="G1385" t="s">
        <v>397</v>
      </c>
      <c r="H1385">
        <v>76</v>
      </c>
      <c r="I1385" t="str">
        <f>IF($E1385&gt;$H1385,"Winner","Loser")</f>
        <v>Loser</v>
      </c>
      <c r="J1385" t="str">
        <f>IF($E1385&gt;$H1385,$C1385,$F1385)</f>
        <v>%%=Tournament.VisitTeamSeed</v>
      </c>
      <c r="K1385" t="str">
        <f si="0" t="shared"/>
        <v>Lower</v>
      </c>
    </row>
    <row r="1386" spans="1:11" x14ac:dyDescent="0.25">
      <c r="A1386">
        <v>1992</v>
      </c>
      <c r="B1386" t="s">
        <v>80</v>
      </c>
      <c r="C1386">
        <v>2</v>
      </c>
      <c r="D1386" t="s">
        <v>53</v>
      </c>
      <c r="E1386">
        <v>88</v>
      </c>
      <c r="F1386">
        <v>15</v>
      </c>
      <c r="G1386" t="s">
        <v>200</v>
      </c>
      <c r="H1386">
        <v>69</v>
      </c>
      <c r="I1386" t="str">
        <f>IF($E1386&gt;$H1386,"Winner","Loser")</f>
        <v>Loser</v>
      </c>
      <c r="J1386" t="str">
        <f>IF($E1386&gt;$H1386,$C1386,$F1386)</f>
        <v>%%=Tournament.VisitTeamSeed</v>
      </c>
      <c r="K1386" t="str">
        <f si="0" t="shared"/>
        <v>Lower</v>
      </c>
    </row>
    <row r="1387" spans="1:11" x14ac:dyDescent="0.25">
      <c r="A1387">
        <v>1992</v>
      </c>
      <c r="B1387" t="s">
        <v>80</v>
      </c>
      <c r="C1387">
        <v>1</v>
      </c>
      <c r="D1387" t="s">
        <v>15</v>
      </c>
      <c r="E1387">
        <v>73</v>
      </c>
      <c r="F1387">
        <v>16</v>
      </c>
      <c r="G1387" t="s">
        <v>203</v>
      </c>
      <c r="H1387">
        <v>53</v>
      </c>
      <c r="I1387" t="str">
        <f>IF($E1387&gt;$H1387,"Winner","Loser")</f>
        <v>Loser</v>
      </c>
      <c r="J1387" t="str">
        <f>IF($E1387&gt;$H1387,$C1387,$F1387)</f>
        <v>%%=Tournament.VisitTeamSeed</v>
      </c>
      <c r="K1387" t="str">
        <f si="0" t="shared"/>
        <v>Lower</v>
      </c>
    </row>
    <row r="1388" spans="1:11" x14ac:dyDescent="0.25">
      <c r="A1388">
        <v>1992</v>
      </c>
      <c r="B1388" t="s">
        <v>80</v>
      </c>
      <c r="C1388">
        <v>8</v>
      </c>
      <c r="D1388" t="s">
        <v>1</v>
      </c>
      <c r="E1388">
        <v>81</v>
      </c>
      <c r="F1388">
        <v>9</v>
      </c>
      <c r="G1388" t="s">
        <v>139</v>
      </c>
      <c r="H1388">
        <v>58</v>
      </c>
      <c r="I1388" t="str">
        <f>IF($E1388&gt;$H1388,"Winner","Loser")</f>
        <v>Loser</v>
      </c>
      <c r="J1388" t="str">
        <f>IF($E1388&gt;$H1388,$C1388,$F1388)</f>
        <v>%%=Tournament.VisitTeamSeed</v>
      </c>
      <c r="K1388" t="str">
        <f si="0" t="shared"/>
        <v>Lower</v>
      </c>
    </row>
    <row r="1389" spans="1:11" x14ac:dyDescent="0.25">
      <c r="A1389">
        <v>1992</v>
      </c>
      <c r="B1389" t="s">
        <v>80</v>
      </c>
      <c r="C1389">
        <v>5</v>
      </c>
      <c r="D1389" t="s">
        <v>194</v>
      </c>
      <c r="E1389">
        <v>73</v>
      </c>
      <c r="F1389">
        <v>12</v>
      </c>
      <c r="G1389" t="s">
        <v>399</v>
      </c>
      <c r="H1389">
        <v>81</v>
      </c>
      <c r="I1389" t="str">
        <f>IF($E1389&gt;$H1389,"Winner","Loser")</f>
        <v>Loser</v>
      </c>
      <c r="J1389" t="str">
        <f>IF($E1389&gt;$H1389,$C1389,$F1389)</f>
        <v>%%=Tournament.VisitTeamSeed</v>
      </c>
      <c r="K1389" t="str">
        <f si="0" t="shared"/>
        <v>Lower</v>
      </c>
    </row>
    <row r="1390" spans="1:11" x14ac:dyDescent="0.25">
      <c r="A1390">
        <v>1992</v>
      </c>
      <c r="B1390" t="s">
        <v>80</v>
      </c>
      <c r="C1390">
        <v>4</v>
      </c>
      <c r="D1390" t="s">
        <v>18</v>
      </c>
      <c r="E1390">
        <v>87</v>
      </c>
      <c r="F1390">
        <v>13</v>
      </c>
      <c r="G1390" t="s">
        <v>461</v>
      </c>
      <c r="H1390">
        <v>83</v>
      </c>
      <c r="I1390" t="str">
        <f>IF($E1390&gt;$H1390,"Winner","Loser")</f>
        <v>Loser</v>
      </c>
      <c r="J1390" t="str">
        <f>IF($E1390&gt;$H1390,$C1390,$F1390)</f>
        <v>%%=Tournament.VisitTeamSeed</v>
      </c>
      <c r="K1390" t="str">
        <f si="0" t="shared"/>
        <v>Lower</v>
      </c>
    </row>
    <row r="1391" spans="1:11" x14ac:dyDescent="0.25">
      <c r="A1391">
        <v>1992</v>
      </c>
      <c r="B1391" t="s">
        <v>80</v>
      </c>
      <c r="C1391">
        <v>8</v>
      </c>
      <c r="D1391" t="s">
        <v>224</v>
      </c>
      <c r="E1391">
        <v>50</v>
      </c>
      <c r="F1391">
        <v>9</v>
      </c>
      <c r="G1391" t="s">
        <v>119</v>
      </c>
      <c r="H1391">
        <v>55</v>
      </c>
      <c r="I1391" t="str">
        <f>IF($E1391&gt;$H1391,"Winner","Loser")</f>
        <v>Loser</v>
      </c>
      <c r="J1391" t="str">
        <f>IF($E1391&gt;$H1391,$C1391,$F1391)</f>
        <v>%%=Tournament.VisitTeamSeed</v>
      </c>
      <c r="K1391" t="str">
        <f si="0" t="shared"/>
        <v>Lower</v>
      </c>
    </row>
    <row r="1392" spans="1:11" x14ac:dyDescent="0.25">
      <c r="A1392">
        <v>1992</v>
      </c>
      <c r="B1392" t="s">
        <v>80</v>
      </c>
      <c r="C1392">
        <v>5</v>
      </c>
      <c r="D1392" t="s">
        <v>391</v>
      </c>
      <c r="E1392">
        <v>61</v>
      </c>
      <c r="F1392">
        <v>12</v>
      </c>
      <c r="G1392" t="s">
        <v>478</v>
      </c>
      <c r="H1392">
        <v>54</v>
      </c>
      <c r="I1392" t="str">
        <f>IF($E1392&gt;$H1392,"Winner","Loser")</f>
        <v>Loser</v>
      </c>
      <c r="J1392" t="str">
        <f>IF($E1392&gt;$H1392,$C1392,$F1392)</f>
        <v>%%=Tournament.VisitTeamSeed</v>
      </c>
      <c r="K1392" t="str">
        <f si="0" t="shared"/>
        <v>Lower</v>
      </c>
    </row>
    <row r="1393" spans="1:11" x14ac:dyDescent="0.25">
      <c r="A1393">
        <v>1992</v>
      </c>
      <c r="B1393" t="s">
        <v>80</v>
      </c>
      <c r="C1393">
        <v>4</v>
      </c>
      <c r="D1393" t="s">
        <v>5</v>
      </c>
      <c r="E1393">
        <v>85</v>
      </c>
      <c r="F1393">
        <v>13</v>
      </c>
      <c r="G1393" t="s">
        <v>69</v>
      </c>
      <c r="H1393">
        <v>47</v>
      </c>
      <c r="I1393" t="str">
        <f>IF($E1393&gt;$H1393,"Winner","Loser")</f>
        <v>Loser</v>
      </c>
      <c r="J1393" t="str">
        <f>IF($E1393&gt;$H1393,$C1393,$F1393)</f>
        <v>%%=Tournament.VisitTeamSeed</v>
      </c>
      <c r="K1393" t="str">
        <f si="0" t="shared"/>
        <v>Lower</v>
      </c>
    </row>
    <row r="1394" spans="1:11" x14ac:dyDescent="0.25">
      <c r="A1394">
        <v>1992</v>
      </c>
      <c r="B1394" t="s">
        <v>80</v>
      </c>
      <c r="C1394">
        <v>2</v>
      </c>
      <c r="D1394" t="s">
        <v>426</v>
      </c>
      <c r="E1394">
        <v>84</v>
      </c>
      <c r="F1394">
        <v>15</v>
      </c>
      <c r="G1394" t="s">
        <v>487</v>
      </c>
      <c r="H1394">
        <v>54</v>
      </c>
      <c r="I1394" t="str">
        <f>IF($E1394&gt;$H1394,"Winner","Loser")</f>
        <v>Loser</v>
      </c>
      <c r="J1394" t="str">
        <f>IF($E1394&gt;$H1394,$C1394,$F1394)</f>
        <v>%%=Tournament.VisitTeamSeed</v>
      </c>
      <c r="K1394" t="str">
        <f si="0" t="shared"/>
        <v>Lower</v>
      </c>
    </row>
    <row r="1395" spans="1:11" x14ac:dyDescent="0.25">
      <c r="A1395">
        <v>1992</v>
      </c>
      <c r="B1395" t="s">
        <v>80</v>
      </c>
      <c r="C1395">
        <v>2</v>
      </c>
      <c r="D1395" t="s">
        <v>103</v>
      </c>
      <c r="E1395">
        <v>94</v>
      </c>
      <c r="F1395">
        <v>15</v>
      </c>
      <c r="G1395" t="s">
        <v>311</v>
      </c>
      <c r="H1395">
        <v>55</v>
      </c>
      <c r="I1395" t="str">
        <f>IF($E1395&gt;$H1395,"Winner","Loser")</f>
        <v>Loser</v>
      </c>
      <c r="J1395" t="str">
        <f>IF($E1395&gt;$H1395,$C1395,$F1395)</f>
        <v>%%=Tournament.VisitTeamSeed</v>
      </c>
      <c r="K1395" t="str">
        <f si="0" t="shared"/>
        <v>Lower</v>
      </c>
    </row>
    <row r="1396" spans="1:11" x14ac:dyDescent="0.25">
      <c r="A1396">
        <v>1992</v>
      </c>
      <c r="B1396" t="s">
        <v>80</v>
      </c>
      <c r="C1396">
        <v>7</v>
      </c>
      <c r="D1396" t="s">
        <v>99</v>
      </c>
      <c r="E1396">
        <v>94</v>
      </c>
      <c r="F1396">
        <v>10</v>
      </c>
      <c r="G1396" t="s">
        <v>413</v>
      </c>
      <c r="H1396">
        <v>83</v>
      </c>
      <c r="I1396" t="str">
        <f>IF($E1396&gt;$H1396,"Winner","Loser")</f>
        <v>Loser</v>
      </c>
      <c r="J1396" t="str">
        <f>IF($E1396&gt;$H1396,$C1396,$F1396)</f>
        <v>%%=Tournament.VisitTeamSeed</v>
      </c>
      <c r="K1396" t="str">
        <f si="0" t="shared"/>
        <v>Lower</v>
      </c>
    </row>
    <row r="1397" spans="1:11" x14ac:dyDescent="0.25">
      <c r="A1397">
        <v>1992</v>
      </c>
      <c r="B1397" t="s">
        <v>80</v>
      </c>
      <c r="C1397">
        <v>8</v>
      </c>
      <c r="D1397" t="s">
        <v>63</v>
      </c>
      <c r="E1397">
        <v>65</v>
      </c>
      <c r="F1397">
        <v>9</v>
      </c>
      <c r="G1397" t="s">
        <v>71</v>
      </c>
      <c r="H1397">
        <v>86</v>
      </c>
      <c r="I1397" t="str">
        <f>IF($E1397&gt;$H1397,"Winner","Loser")</f>
        <v>Loser</v>
      </c>
      <c r="J1397" t="str">
        <f>IF($E1397&gt;$H1397,$C1397,$F1397)</f>
        <v>%%=Tournament.VisitTeamSeed</v>
      </c>
      <c r="K1397" t="str">
        <f si="0" t="shared"/>
        <v>Lower</v>
      </c>
    </row>
    <row r="1398" spans="1:11" x14ac:dyDescent="0.25">
      <c r="A1398">
        <v>1992</v>
      </c>
      <c r="B1398" t="s">
        <v>80</v>
      </c>
      <c r="C1398">
        <v>1</v>
      </c>
      <c r="D1398" t="s">
        <v>390</v>
      </c>
      <c r="E1398">
        <v>83</v>
      </c>
      <c r="F1398">
        <v>16</v>
      </c>
      <c r="G1398" t="s">
        <v>416</v>
      </c>
      <c r="H1398">
        <v>56</v>
      </c>
      <c r="I1398" t="str">
        <f>IF($E1398&gt;$H1398,"Winner","Loser")</f>
        <v>Loser</v>
      </c>
      <c r="J1398" t="str">
        <f>IF($E1398&gt;$H1398,$C1398,$F1398)</f>
        <v>%%=Tournament.VisitTeamSeed</v>
      </c>
      <c r="K1398" t="str">
        <f si="0" t="shared"/>
        <v>Lower</v>
      </c>
    </row>
    <row r="1399" spans="1:11" x14ac:dyDescent="0.25">
      <c r="A1399">
        <v>1992</v>
      </c>
      <c r="B1399" t="s">
        <v>80</v>
      </c>
      <c r="C1399">
        <v>3</v>
      </c>
      <c r="D1399" t="s">
        <v>411</v>
      </c>
      <c r="E1399">
        <v>78</v>
      </c>
      <c r="F1399">
        <v>14</v>
      </c>
      <c r="G1399" t="s">
        <v>227</v>
      </c>
      <c r="H1399">
        <v>68</v>
      </c>
      <c r="I1399" t="str">
        <f>IF($E1399&gt;$H1399,"Winner","Loser")</f>
        <v>Loser</v>
      </c>
      <c r="J1399" t="str">
        <f>IF($E1399&gt;$H1399,$C1399,$F1399)</f>
        <v>%%=Tournament.VisitTeamSeed</v>
      </c>
      <c r="K1399" t="str">
        <f si="0" t="shared"/>
        <v>Lower</v>
      </c>
    </row>
    <row r="1400" spans="1:11" x14ac:dyDescent="0.25">
      <c r="A1400">
        <v>1992</v>
      </c>
      <c r="B1400" t="s">
        <v>80</v>
      </c>
      <c r="C1400">
        <v>6</v>
      </c>
      <c r="D1400" t="s">
        <v>12</v>
      </c>
      <c r="E1400">
        <v>80</v>
      </c>
      <c r="F1400">
        <v>11</v>
      </c>
      <c r="G1400" t="s">
        <v>187</v>
      </c>
      <c r="H1400">
        <v>70</v>
      </c>
      <c r="I1400" t="str">
        <f>IF($E1400&gt;$H1400,"Winner","Loser")</f>
        <v>Loser</v>
      </c>
      <c r="J1400" t="str">
        <f>IF($E1400&gt;$H1400,$C1400,$F1400)</f>
        <v>%%=Tournament.VisitTeamSeed</v>
      </c>
      <c r="K1400" t="str">
        <f si="0" t="shared"/>
        <v>Lower</v>
      </c>
    </row>
    <row r="1401" spans="1:11" x14ac:dyDescent="0.25">
      <c r="A1401">
        <v>1992</v>
      </c>
      <c r="B1401" t="s">
        <v>80</v>
      </c>
      <c r="C1401">
        <v>3</v>
      </c>
      <c r="D1401" t="s">
        <v>94</v>
      </c>
      <c r="E1401">
        <v>80</v>
      </c>
      <c r="F1401">
        <v>14</v>
      </c>
      <c r="G1401" t="s">
        <v>178</v>
      </c>
      <c r="H1401">
        <v>69</v>
      </c>
      <c r="I1401" t="str">
        <f>IF($E1401&gt;$H1401,"Winner","Loser")</f>
        <v>Loser</v>
      </c>
      <c r="J1401" t="str">
        <f>IF($E1401&gt;$H1401,$C1401,$F1401)</f>
        <v>%%=Tournament.VisitTeamSeed</v>
      </c>
      <c r="K1401" t="str">
        <f si="0" t="shared"/>
        <v>Lower</v>
      </c>
    </row>
    <row r="1402" spans="1:11" x14ac:dyDescent="0.25">
      <c r="A1402">
        <v>1992</v>
      </c>
      <c r="B1402" t="s">
        <v>80</v>
      </c>
      <c r="C1402">
        <v>7</v>
      </c>
      <c r="D1402" t="s">
        <v>136</v>
      </c>
      <c r="E1402">
        <v>65</v>
      </c>
      <c r="F1402">
        <v>10</v>
      </c>
      <c r="G1402" t="s">
        <v>152</v>
      </c>
      <c r="H1402">
        <v>60</v>
      </c>
      <c r="I1402" t="str">
        <f>IF($E1402&gt;$H1402,"Winner","Loser")</f>
        <v>Loser</v>
      </c>
      <c r="J1402" t="str">
        <f>IF($E1402&gt;$H1402,$C1402,$F1402)</f>
        <v>%%=Tournament.VisitTeamSeed</v>
      </c>
      <c r="K1402" t="str">
        <f si="0" t="shared"/>
        <v>Lower</v>
      </c>
    </row>
    <row r="1403" spans="1:11" x14ac:dyDescent="0.25">
      <c r="A1403">
        <v>1992</v>
      </c>
      <c r="B1403" t="s">
        <v>80</v>
      </c>
      <c r="C1403">
        <v>6</v>
      </c>
      <c r="D1403" t="s">
        <v>91</v>
      </c>
      <c r="E1403">
        <v>75</v>
      </c>
      <c r="F1403">
        <v>11</v>
      </c>
      <c r="G1403" t="s">
        <v>213</v>
      </c>
      <c r="H1403">
        <v>60</v>
      </c>
      <c r="I1403" t="str">
        <f>IF($E1403&gt;$H1403,"Winner","Loser")</f>
        <v>Loser</v>
      </c>
      <c r="J1403" t="str">
        <f>IF($E1403&gt;$H1403,$C1403,$F1403)</f>
        <v>%%=Tournament.VisitTeamSeed</v>
      </c>
      <c r="K1403" t="str">
        <f si="0" t="shared"/>
        <v>Lower</v>
      </c>
    </row>
    <row r="1404" spans="1:11" x14ac:dyDescent="0.25">
      <c r="A1404">
        <v>1992</v>
      </c>
      <c r="B1404" t="s">
        <v>80</v>
      </c>
      <c r="C1404">
        <v>4</v>
      </c>
      <c r="D1404" t="s">
        <v>115</v>
      </c>
      <c r="E1404">
        <v>78</v>
      </c>
      <c r="F1404">
        <v>13</v>
      </c>
      <c r="G1404" t="s">
        <v>132</v>
      </c>
      <c r="H1404">
        <v>76</v>
      </c>
      <c r="I1404" t="str">
        <f>IF($E1404&gt;$H1404,"Winner","Loser")</f>
        <v>Loser</v>
      </c>
      <c r="J1404" t="str">
        <f>IF($E1404&gt;$H1404,$C1404,$F1404)</f>
        <v>%%=Tournament.VisitTeamSeed</v>
      </c>
      <c r="K1404" t="str">
        <f si="0" t="shared"/>
        <v>Lower</v>
      </c>
    </row>
    <row r="1405" spans="1:11" x14ac:dyDescent="0.25">
      <c r="A1405">
        <v>1992</v>
      </c>
      <c r="B1405" t="s">
        <v>80</v>
      </c>
      <c r="C1405">
        <v>5</v>
      </c>
      <c r="D1405" t="s">
        <v>106</v>
      </c>
      <c r="E1405">
        <v>89</v>
      </c>
      <c r="F1405">
        <v>12</v>
      </c>
      <c r="G1405" t="s">
        <v>98</v>
      </c>
      <c r="H1405">
        <v>78</v>
      </c>
      <c r="I1405" t="str">
        <f>IF($E1405&gt;$H1405,"Winner","Loser")</f>
        <v>Loser</v>
      </c>
      <c r="J1405" t="str">
        <f>IF($E1405&gt;$H1405,$C1405,$F1405)</f>
        <v>%%=Tournament.VisitTeamSeed</v>
      </c>
      <c r="K1405" t="str">
        <f si="0" t="shared"/>
        <v>Lower</v>
      </c>
    </row>
    <row r="1406" spans="1:11" x14ac:dyDescent="0.25">
      <c r="A1406">
        <v>1992</v>
      </c>
      <c r="B1406" t="s">
        <v>80</v>
      </c>
      <c r="C1406">
        <v>1</v>
      </c>
      <c r="D1406" t="s">
        <v>11</v>
      </c>
      <c r="E1406">
        <v>82</v>
      </c>
      <c r="F1406">
        <v>16</v>
      </c>
      <c r="G1406" t="s">
        <v>345</v>
      </c>
      <c r="H1406">
        <v>56</v>
      </c>
      <c r="I1406" t="str">
        <f>IF($E1406&gt;$H1406,"Winner","Loser")</f>
        <v>Loser</v>
      </c>
      <c r="J1406" t="str">
        <f>IF($E1406&gt;$H1406,$C1406,$F1406)</f>
        <v>%%=Tournament.VisitTeamSeed</v>
      </c>
      <c r="K1406" t="str">
        <f si="0" t="shared"/>
        <v>Lower</v>
      </c>
    </row>
    <row r="1407" spans="1:11" x14ac:dyDescent="0.25">
      <c r="A1407">
        <v>1992</v>
      </c>
      <c r="B1407" t="s">
        <v>80</v>
      </c>
      <c r="C1407">
        <v>4</v>
      </c>
      <c r="D1407" t="s">
        <v>369</v>
      </c>
      <c r="E1407">
        <v>68</v>
      </c>
      <c r="F1407">
        <v>13</v>
      </c>
      <c r="G1407" t="s">
        <v>451</v>
      </c>
      <c r="H1407">
        <v>63</v>
      </c>
      <c r="I1407" t="str">
        <f>IF($E1407&gt;$H1407,"Winner","Loser")</f>
        <v>Loser</v>
      </c>
      <c r="J1407" t="str">
        <f>IF($E1407&gt;$H1407,$C1407,$F1407)</f>
        <v>%%=Tournament.VisitTeamSeed</v>
      </c>
      <c r="K1407" t="str">
        <f si="0" t="shared"/>
        <v>Lower</v>
      </c>
    </row>
    <row r="1408" spans="1:11" x14ac:dyDescent="0.25">
      <c r="A1408">
        <v>1992</v>
      </c>
      <c r="B1408" t="s">
        <v>80</v>
      </c>
      <c r="C1408">
        <v>8</v>
      </c>
      <c r="D1408" t="s">
        <v>57</v>
      </c>
      <c r="E1408">
        <v>92</v>
      </c>
      <c r="F1408">
        <v>9</v>
      </c>
      <c r="G1408" t="s">
        <v>370</v>
      </c>
      <c r="H1408">
        <v>98</v>
      </c>
      <c r="I1408" t="str">
        <f>IF($E1408&gt;$H1408,"Winner","Loser")</f>
        <v>Loser</v>
      </c>
      <c r="J1408" t="str">
        <f>IF($E1408&gt;$H1408,$C1408,$F1408)</f>
        <v>%%=Tournament.VisitTeamSeed</v>
      </c>
      <c r="K1408" t="str">
        <f si="0" t="shared"/>
        <v>Lower</v>
      </c>
    </row>
    <row r="1409" spans="1:11" x14ac:dyDescent="0.25">
      <c r="A1409">
        <v>1992</v>
      </c>
      <c r="B1409" t="s">
        <v>80</v>
      </c>
      <c r="C1409">
        <v>5</v>
      </c>
      <c r="D1409" t="s">
        <v>125</v>
      </c>
      <c r="E1409">
        <v>80</v>
      </c>
      <c r="F1409">
        <v>12</v>
      </c>
      <c r="G1409" t="s">
        <v>67</v>
      </c>
      <c r="H1409">
        <v>75</v>
      </c>
      <c r="I1409" t="str">
        <f>IF($E1409&gt;$H1409,"Winner","Loser")</f>
        <v>Loser</v>
      </c>
      <c r="J1409" t="str">
        <f>IF($E1409&gt;$H1409,$C1409,$F1409)</f>
        <v>%%=Tournament.VisitTeamSeed</v>
      </c>
      <c r="K1409" t="str">
        <f si="0" t="shared"/>
        <v>Lower</v>
      </c>
    </row>
    <row r="1410" spans="1:11" x14ac:dyDescent="0.25">
      <c r="A1410">
        <v>1991</v>
      </c>
      <c r="B1410" t="s">
        <v>74</v>
      </c>
      <c r="C1410">
        <v>2</v>
      </c>
      <c r="D1410" t="s">
        <v>11</v>
      </c>
      <c r="E1410">
        <v>72</v>
      </c>
      <c r="F1410">
        <v>3</v>
      </c>
      <c r="G1410" t="s">
        <v>0</v>
      </c>
      <c r="H1410">
        <v>65</v>
      </c>
      <c r="I1410" t="str">
        <f>IF($E1410&gt;$H1410,"Winner","Loser")</f>
        <v>Loser</v>
      </c>
      <c r="J1410" t="str">
        <f>IF($E1410&gt;$H1410,$C1410,$F1410)</f>
        <v>%%=Tournament.VisitTeamSeed</v>
      </c>
      <c r="K1410" t="str">
        <f si="0" t="shared"/>
        <v>Lower</v>
      </c>
    </row>
    <row r="1411" spans="1:11" x14ac:dyDescent="0.25">
      <c r="A1411">
        <v>1991</v>
      </c>
      <c r="B1411" t="s">
        <v>76</v>
      </c>
      <c r="C1411">
        <v>1</v>
      </c>
      <c r="D1411" t="s">
        <v>369</v>
      </c>
      <c r="E1411">
        <v>73</v>
      </c>
      <c r="F1411">
        <v>3</v>
      </c>
      <c r="G1411" t="s">
        <v>0</v>
      </c>
      <c r="H1411">
        <v>79</v>
      </c>
      <c r="I1411" t="str">
        <f>IF($E1411&gt;$H1411,"Winner","Loser")</f>
        <v>Loser</v>
      </c>
      <c r="J1411" t="str">
        <f>IF($E1411&gt;$H1411,$C1411,$F1411)</f>
        <v>%%=Tournament.VisitTeamSeed</v>
      </c>
      <c r="K1411" t="str">
        <f si="0" t="shared"/>
        <v>Lower</v>
      </c>
    </row>
    <row r="1412" spans="1:11" x14ac:dyDescent="0.25">
      <c r="A1412">
        <v>1991</v>
      </c>
      <c r="B1412" t="s">
        <v>76</v>
      </c>
      <c r="C1412">
        <v>1</v>
      </c>
      <c r="D1412" t="s">
        <v>117</v>
      </c>
      <c r="E1412">
        <v>77</v>
      </c>
      <c r="F1412">
        <v>2</v>
      </c>
      <c r="G1412" t="s">
        <v>11</v>
      </c>
      <c r="H1412">
        <v>79</v>
      </c>
      <c r="I1412" t="str">
        <f>IF($E1412&gt;$H1412,"Winner","Loser")</f>
        <v>Loser</v>
      </c>
      <c r="J1412" t="str">
        <f>IF($E1412&gt;$H1412,$C1412,$F1412)</f>
        <v>%%=Tournament.VisitTeamSeed</v>
      </c>
      <c r="K1412" t="str">
        <f si="0" t="shared"/>
        <v>Lower</v>
      </c>
    </row>
    <row r="1413" spans="1:11" x14ac:dyDescent="0.25">
      <c r="A1413">
        <v>1991</v>
      </c>
      <c r="B1413" t="s">
        <v>77</v>
      </c>
      <c r="C1413">
        <v>4</v>
      </c>
      <c r="D1413" t="s">
        <v>423</v>
      </c>
      <c r="E1413">
        <v>61</v>
      </c>
      <c r="F1413">
        <v>2</v>
      </c>
      <c r="G1413" t="s">
        <v>11</v>
      </c>
      <c r="H1413">
        <v>78</v>
      </c>
      <c r="I1413" t="str">
        <f>IF($E1413&gt;$H1413,"Winner","Loser")</f>
        <v>Loser</v>
      </c>
      <c r="J1413" t="str">
        <f>IF($E1413&gt;$H1413,$C1413,$F1413)</f>
        <v>%%=Tournament.VisitTeamSeed</v>
      </c>
      <c r="K1413" t="str">
        <f si="0" t="shared"/>
        <v>Lower</v>
      </c>
    </row>
    <row r="1414" spans="1:11" x14ac:dyDescent="0.25">
      <c r="A1414">
        <v>1991</v>
      </c>
      <c r="B1414" t="s">
        <v>77</v>
      </c>
      <c r="C1414">
        <v>1</v>
      </c>
      <c r="D1414" t="s">
        <v>369</v>
      </c>
      <c r="E1414">
        <v>75</v>
      </c>
      <c r="F1414">
        <v>10</v>
      </c>
      <c r="G1414" t="s">
        <v>181</v>
      </c>
      <c r="H1414">
        <v>72</v>
      </c>
      <c r="I1414" t="str">
        <f>IF($E1414&gt;$H1414,"Winner","Loser")</f>
        <v>Loser</v>
      </c>
      <c r="J1414" t="str">
        <f>IF($E1414&gt;$H1414,$C1414,$F1414)</f>
        <v>%%=Tournament.VisitTeamSeed</v>
      </c>
      <c r="K1414" t="str">
        <f si="0" t="shared"/>
        <v>Lower</v>
      </c>
    </row>
    <row r="1415" spans="1:11" x14ac:dyDescent="0.25">
      <c r="A1415">
        <v>1991</v>
      </c>
      <c r="B1415" t="s">
        <v>77</v>
      </c>
      <c r="C1415">
        <v>1</v>
      </c>
      <c r="D1415" t="s">
        <v>94</v>
      </c>
      <c r="E1415">
        <v>81</v>
      </c>
      <c r="F1415">
        <v>3</v>
      </c>
      <c r="G1415" t="s">
        <v>0</v>
      </c>
      <c r="H1415">
        <v>93</v>
      </c>
      <c r="I1415" t="str">
        <f>IF($E1415&gt;$H1415,"Winner","Loser")</f>
        <v>Loser</v>
      </c>
      <c r="J1415" t="str">
        <f>IF($E1415&gt;$H1415,$C1415,$F1415)</f>
        <v>%%=Tournament.VisitTeamSeed</v>
      </c>
      <c r="K1415" t="str">
        <f si="0" t="shared"/>
        <v>Lower</v>
      </c>
    </row>
    <row r="1416" spans="1:11" x14ac:dyDescent="0.25">
      <c r="A1416">
        <v>1991</v>
      </c>
      <c r="B1416" t="s">
        <v>77</v>
      </c>
      <c r="C1416">
        <v>1</v>
      </c>
      <c r="D1416" t="s">
        <v>117</v>
      </c>
      <c r="E1416">
        <v>77</v>
      </c>
      <c r="F1416">
        <v>3</v>
      </c>
      <c r="G1416" t="s">
        <v>115</v>
      </c>
      <c r="H1416">
        <v>65</v>
      </c>
      <c r="I1416" t="str">
        <f>IF($E1416&gt;$H1416,"Winner","Loser")</f>
        <v>Loser</v>
      </c>
      <c r="J1416" t="str">
        <f>IF($E1416&gt;$H1416,$C1416,$F1416)</f>
        <v>%%=Tournament.VisitTeamSeed</v>
      </c>
      <c r="K1416" t="str">
        <f si="0" t="shared"/>
        <v>Lower</v>
      </c>
    </row>
    <row r="1417" spans="1:11" x14ac:dyDescent="0.25">
      <c r="A1417">
        <v>1991</v>
      </c>
      <c r="B1417" t="s">
        <v>78</v>
      </c>
      <c r="C1417">
        <v>1</v>
      </c>
      <c r="D1417" t="s">
        <v>390</v>
      </c>
      <c r="E1417">
        <v>74</v>
      </c>
      <c r="F1417">
        <v>4</v>
      </c>
      <c r="G1417" t="s">
        <v>423</v>
      </c>
      <c r="H1417">
        <v>91</v>
      </c>
      <c r="I1417" t="str">
        <f>IF($E1417&gt;$H1417,"Winner","Loser")</f>
        <v>Loser</v>
      </c>
      <c r="J1417" t="str">
        <f>IF($E1417&gt;$H1417,$C1417,$F1417)</f>
        <v>%%=Tournament.VisitTeamSeed</v>
      </c>
      <c r="K1417" t="str">
        <f si="0" t="shared"/>
        <v>Lower</v>
      </c>
    </row>
    <row r="1418" spans="1:11" x14ac:dyDescent="0.25">
      <c r="A1418">
        <v>1991</v>
      </c>
      <c r="B1418" t="s">
        <v>78</v>
      </c>
      <c r="C1418">
        <v>1</v>
      </c>
      <c r="D1418" t="s">
        <v>369</v>
      </c>
      <c r="E1418">
        <v>93</v>
      </c>
      <c r="F1418">
        <v>12</v>
      </c>
      <c r="G1418" t="s">
        <v>145</v>
      </c>
      <c r="H1418">
        <v>67</v>
      </c>
      <c r="I1418" t="str">
        <f>IF($E1418&gt;$H1418,"Winner","Loser")</f>
        <v>Loser</v>
      </c>
      <c r="J1418" t="str">
        <f>IF($E1418&gt;$H1418,$C1418,$F1418)</f>
        <v>%%=Tournament.VisitTeamSeed</v>
      </c>
      <c r="K1418" t="str">
        <f si="0" t="shared"/>
        <v>Lower</v>
      </c>
    </row>
    <row r="1419" spans="1:11" x14ac:dyDescent="0.25">
      <c r="A1419">
        <v>1991</v>
      </c>
      <c r="B1419" t="s">
        <v>78</v>
      </c>
      <c r="C1419">
        <v>11</v>
      </c>
      <c r="D1419" t="s">
        <v>71</v>
      </c>
      <c r="E1419">
        <v>67</v>
      </c>
      <c r="F1419">
        <v>2</v>
      </c>
      <c r="G1419" t="s">
        <v>11</v>
      </c>
      <c r="H1419">
        <v>81</v>
      </c>
      <c r="I1419" t="str">
        <f>IF($E1419&gt;$H1419,"Winner","Loser")</f>
        <v>Loser</v>
      </c>
      <c r="J1419" t="str">
        <f>IF($E1419&gt;$H1419,$C1419,$F1419)</f>
        <v>%%=Tournament.VisitTeamSeed</v>
      </c>
      <c r="K1419" t="str">
        <f si="0" t="shared"/>
        <v>Lower</v>
      </c>
    </row>
    <row r="1420" spans="1:11" x14ac:dyDescent="0.25">
      <c r="A1420">
        <v>1991</v>
      </c>
      <c r="B1420" t="s">
        <v>78</v>
      </c>
      <c r="C1420">
        <v>3</v>
      </c>
      <c r="D1420" t="s">
        <v>398</v>
      </c>
      <c r="E1420">
        <v>63</v>
      </c>
      <c r="F1420">
        <v>10</v>
      </c>
      <c r="G1420" t="s">
        <v>181</v>
      </c>
      <c r="H1420">
        <v>72</v>
      </c>
      <c r="I1420" t="str">
        <f>IF($E1420&gt;$H1420,"Winner","Loser")</f>
        <v>Loser</v>
      </c>
      <c r="J1420" t="str">
        <f>IF($E1420&gt;$H1420,$C1420,$F1420)</f>
        <v>%%=Tournament.VisitTeamSeed</v>
      </c>
      <c r="K1420" t="str">
        <f si="0" t="shared"/>
        <v>Lower</v>
      </c>
    </row>
    <row r="1421" spans="1:11" x14ac:dyDescent="0.25">
      <c r="A1421">
        <v>1991</v>
      </c>
      <c r="B1421" t="s">
        <v>78</v>
      </c>
      <c r="C1421">
        <v>3</v>
      </c>
      <c r="D1421" t="s">
        <v>0</v>
      </c>
      <c r="E1421">
        <v>83</v>
      </c>
      <c r="F1421">
        <v>2</v>
      </c>
      <c r="G1421" t="s">
        <v>103</v>
      </c>
      <c r="H1421">
        <v>65</v>
      </c>
      <c r="I1421" t="str">
        <f>IF($E1421&gt;$H1421,"Winner","Loser")</f>
        <v>Loser</v>
      </c>
      <c r="J1421" t="str">
        <f>IF($E1421&gt;$H1421,$C1421,$F1421)</f>
        <v>%%=Tournament.VisitTeamSeed</v>
      </c>
      <c r="K1421" t="str">
        <f si="0" t="shared"/>
        <v>Lower</v>
      </c>
    </row>
    <row r="1422" spans="1:11" x14ac:dyDescent="0.25">
      <c r="A1422">
        <v>1991</v>
      </c>
      <c r="B1422" t="s">
        <v>78</v>
      </c>
      <c r="C1422">
        <v>1</v>
      </c>
      <c r="D1422" t="s">
        <v>94</v>
      </c>
      <c r="E1422">
        <v>93</v>
      </c>
      <c r="F1422">
        <v>4</v>
      </c>
      <c r="G1422" t="s">
        <v>125</v>
      </c>
      <c r="H1422">
        <v>70</v>
      </c>
      <c r="I1422" t="str">
        <f>IF($E1422&gt;$H1422,"Winner","Loser")</f>
        <v>Loser</v>
      </c>
      <c r="J1422" t="str">
        <f>IF($E1422&gt;$H1422,$C1422,$F1422)</f>
        <v>%%=Tournament.VisitTeamSeed</v>
      </c>
      <c r="K1422" t="str">
        <f si="0" t="shared"/>
        <v>Lower</v>
      </c>
    </row>
    <row r="1423" spans="1:11" x14ac:dyDescent="0.25">
      <c r="A1423">
        <v>1991</v>
      </c>
      <c r="B1423" t="s">
        <v>78</v>
      </c>
      <c r="C1423">
        <v>1</v>
      </c>
      <c r="D1423" t="s">
        <v>117</v>
      </c>
      <c r="E1423">
        <v>83</v>
      </c>
      <c r="F1423">
        <v>4</v>
      </c>
      <c r="G1423" t="s">
        <v>88</v>
      </c>
      <c r="H1423">
        <v>66</v>
      </c>
      <c r="I1423" t="str">
        <f>IF($E1423&gt;$H1423,"Winner","Loser")</f>
        <v>Loser</v>
      </c>
      <c r="J1423" t="str">
        <f>IF($E1423&gt;$H1423,$C1423,$F1423)</f>
        <v>%%=Tournament.VisitTeamSeed</v>
      </c>
      <c r="K1423" t="str">
        <f si="0" t="shared"/>
        <v>Lower</v>
      </c>
    </row>
    <row r="1424" spans="1:11" x14ac:dyDescent="0.25">
      <c r="A1424">
        <v>1991</v>
      </c>
      <c r="B1424" t="s">
        <v>78</v>
      </c>
      <c r="C1424">
        <v>3</v>
      </c>
      <c r="D1424" t="s">
        <v>115</v>
      </c>
      <c r="E1424">
        <v>81</v>
      </c>
      <c r="F1424">
        <v>2</v>
      </c>
      <c r="G1424" t="s">
        <v>14</v>
      </c>
      <c r="H1424">
        <v>77</v>
      </c>
      <c r="I1424" t="str">
        <f>IF($E1424&gt;$H1424,"Winner","Loser")</f>
        <v>Loser</v>
      </c>
      <c r="J1424" t="str">
        <f>IF($E1424&gt;$H1424,$C1424,$F1424)</f>
        <v>%%=Tournament.VisitTeamSeed</v>
      </c>
      <c r="K1424" t="str">
        <f si="0" t="shared"/>
        <v>Lower</v>
      </c>
    </row>
    <row r="1425" spans="1:11" x14ac:dyDescent="0.25">
      <c r="A1425">
        <v>1991</v>
      </c>
      <c r="B1425" t="s">
        <v>79</v>
      </c>
      <c r="C1425">
        <v>5</v>
      </c>
      <c r="D1425" t="s">
        <v>391</v>
      </c>
      <c r="E1425">
        <v>84</v>
      </c>
      <c r="F1425">
        <v>4</v>
      </c>
      <c r="G1425" t="s">
        <v>88</v>
      </c>
      <c r="H1425">
        <v>85</v>
      </c>
      <c r="I1425" t="str">
        <f>IF($E1425&gt;$H1425,"Winner","Loser")</f>
        <v>Loser</v>
      </c>
      <c r="J1425" t="str">
        <f>IF($E1425&gt;$H1425,$C1425,$F1425)</f>
        <v>%%=Tournament.VisitTeamSeed</v>
      </c>
      <c r="K1425" t="str">
        <f si="0" t="shared"/>
        <v>Lower</v>
      </c>
    </row>
    <row r="1426" spans="1:11" x14ac:dyDescent="0.25">
      <c r="A1426">
        <v>1991</v>
      </c>
      <c r="B1426" t="s">
        <v>79</v>
      </c>
      <c r="C1426">
        <v>1</v>
      </c>
      <c r="D1426" t="s">
        <v>94</v>
      </c>
      <c r="E1426">
        <v>97</v>
      </c>
      <c r="F1426">
        <v>8</v>
      </c>
      <c r="G1426" t="s">
        <v>436</v>
      </c>
      <c r="H1426">
        <v>90</v>
      </c>
      <c r="I1426" t="str">
        <f>IF($E1426&gt;$H1426,"Winner","Loser")</f>
        <v>Loser</v>
      </c>
      <c r="J1426" t="str">
        <f>IF($E1426&gt;$H1426,$C1426,$F1426)</f>
        <v>%%=Tournament.VisitTeamSeed</v>
      </c>
      <c r="K1426" t="str">
        <f si="0" t="shared"/>
        <v>Lower</v>
      </c>
    </row>
    <row r="1427" spans="1:11" x14ac:dyDescent="0.25">
      <c r="A1427">
        <v>1991</v>
      </c>
      <c r="B1427" t="s">
        <v>79</v>
      </c>
      <c r="C1427">
        <v>12</v>
      </c>
      <c r="D1427" t="s">
        <v>145</v>
      </c>
      <c r="E1427">
        <v>71</v>
      </c>
      <c r="F1427">
        <v>13</v>
      </c>
      <c r="G1427" t="s">
        <v>422</v>
      </c>
      <c r="H1427">
        <v>68</v>
      </c>
      <c r="I1427" t="str">
        <f>IF($E1427&gt;$H1427,"Winner","Loser")</f>
        <v>Loser</v>
      </c>
      <c r="J1427" t="str">
        <f>IF($E1427&gt;$H1427,$C1427,$F1427)</f>
        <v>%%=Tournament.VisitTeamSeed</v>
      </c>
      <c r="K1427" t="str">
        <f si="0" t="shared"/>
        <v>Lower</v>
      </c>
    </row>
    <row r="1428" spans="1:11" x14ac:dyDescent="0.25">
      <c r="A1428">
        <v>1991</v>
      </c>
      <c r="B1428" t="s">
        <v>79</v>
      </c>
      <c r="C1428">
        <v>1</v>
      </c>
      <c r="D1428" t="s">
        <v>369</v>
      </c>
      <c r="E1428">
        <v>84</v>
      </c>
      <c r="F1428">
        <v>9</v>
      </c>
      <c r="G1428" t="s">
        <v>17</v>
      </c>
      <c r="H1428">
        <v>69</v>
      </c>
      <c r="I1428" t="str">
        <f>IF($E1428&gt;$H1428,"Winner","Loser")</f>
        <v>Loser</v>
      </c>
      <c r="J1428" t="str">
        <f>IF($E1428&gt;$H1428,$C1428,$F1428)</f>
        <v>%%=Tournament.VisitTeamSeed</v>
      </c>
      <c r="K1428" t="str">
        <f si="0" t="shared"/>
        <v>Lower</v>
      </c>
    </row>
    <row r="1429" spans="1:11" x14ac:dyDescent="0.25">
      <c r="A1429">
        <v>1991</v>
      </c>
      <c r="B1429" t="s">
        <v>79</v>
      </c>
      <c r="C1429">
        <v>5</v>
      </c>
      <c r="D1429" t="s">
        <v>57</v>
      </c>
      <c r="E1429">
        <v>76</v>
      </c>
      <c r="F1429">
        <v>4</v>
      </c>
      <c r="G1429" t="s">
        <v>423</v>
      </c>
      <c r="H1429">
        <v>84</v>
      </c>
      <c r="I1429" t="str">
        <f>IF($E1429&gt;$H1429,"Winner","Loser")</f>
        <v>Loser</v>
      </c>
      <c r="J1429" t="str">
        <f>IF($E1429&gt;$H1429,$C1429,$F1429)</f>
        <v>%%=Tournament.VisitTeamSeed</v>
      </c>
      <c r="K1429" t="str">
        <f si="0" t="shared"/>
        <v>Lower</v>
      </c>
    </row>
    <row r="1430" spans="1:11" x14ac:dyDescent="0.25">
      <c r="A1430">
        <v>1991</v>
      </c>
      <c r="B1430" t="s">
        <v>79</v>
      </c>
      <c r="C1430">
        <v>1</v>
      </c>
      <c r="D1430" t="s">
        <v>390</v>
      </c>
      <c r="E1430">
        <v>65</v>
      </c>
      <c r="F1430">
        <v>8</v>
      </c>
      <c r="G1430" t="s">
        <v>136</v>
      </c>
      <c r="H1430">
        <v>61</v>
      </c>
      <c r="I1430" t="str">
        <f>IF($E1430&gt;$H1430,"Winner","Loser")</f>
        <v>Loser</v>
      </c>
      <c r="J1430" t="str">
        <f>IF($E1430&gt;$H1430,$C1430,$F1430)</f>
        <v>%%=Tournament.VisitTeamSeed</v>
      </c>
      <c r="K1430" t="str">
        <f si="0" t="shared"/>
        <v>Lower</v>
      </c>
    </row>
    <row r="1431" spans="1:11" x14ac:dyDescent="0.25">
      <c r="A1431">
        <v>1991</v>
      </c>
      <c r="B1431" t="s">
        <v>79</v>
      </c>
      <c r="C1431">
        <v>5</v>
      </c>
      <c r="D1431" t="s">
        <v>139</v>
      </c>
      <c r="E1431">
        <v>88</v>
      </c>
      <c r="F1431">
        <v>4</v>
      </c>
      <c r="G1431" t="s">
        <v>125</v>
      </c>
      <c r="H1431">
        <v>96</v>
      </c>
      <c r="I1431" t="str">
        <f>IF($E1431&gt;$H1431,"Winner","Loser")</f>
        <v>Loser</v>
      </c>
      <c r="J1431" t="str">
        <f>IF($E1431&gt;$H1431,$C1431,$F1431)</f>
        <v>%%=Tournament.VisitTeamSeed</v>
      </c>
      <c r="K1431" t="str">
        <f si="0" t="shared"/>
        <v>Lower</v>
      </c>
    </row>
    <row r="1432" spans="1:11" x14ac:dyDescent="0.25">
      <c r="A1432">
        <v>1991</v>
      </c>
      <c r="B1432" t="s">
        <v>79</v>
      </c>
      <c r="C1432">
        <v>1</v>
      </c>
      <c r="D1432" t="s">
        <v>117</v>
      </c>
      <c r="E1432">
        <v>62</v>
      </c>
      <c r="F1432">
        <v>8</v>
      </c>
      <c r="G1432" t="s">
        <v>91</v>
      </c>
      <c r="H1432">
        <v>54</v>
      </c>
      <c r="I1432" t="str">
        <f>IF($E1432&gt;$H1432,"Winner","Loser")</f>
        <v>Loser</v>
      </c>
      <c r="J1432" t="str">
        <f>IF($E1432&gt;$H1432,$C1432,$F1432)</f>
        <v>%%=Tournament.VisitTeamSeed</v>
      </c>
      <c r="K1432" t="str">
        <f si="0" t="shared"/>
        <v>Lower</v>
      </c>
    </row>
    <row r="1433" spans="1:11" x14ac:dyDescent="0.25">
      <c r="A1433">
        <v>1991</v>
      </c>
      <c r="B1433" t="s">
        <v>79</v>
      </c>
      <c r="C1433">
        <v>11</v>
      </c>
      <c r="D1433" t="s">
        <v>6</v>
      </c>
      <c r="E1433">
        <v>69</v>
      </c>
      <c r="F1433">
        <v>3</v>
      </c>
      <c r="G1433" t="s">
        <v>115</v>
      </c>
      <c r="H1433">
        <v>81</v>
      </c>
      <c r="I1433" t="str">
        <f>IF($E1433&gt;$H1433,"Winner","Loser")</f>
        <v>Loser</v>
      </c>
      <c r="J1433" t="str">
        <f>IF($E1433&gt;$H1433,$C1433,$F1433)</f>
        <v>%%=Tournament.VisitTeamSeed</v>
      </c>
      <c r="K1433" t="str">
        <f si="0" t="shared"/>
        <v>Lower</v>
      </c>
    </row>
    <row r="1434" spans="1:11" x14ac:dyDescent="0.25">
      <c r="A1434">
        <v>1991</v>
      </c>
      <c r="B1434" t="s">
        <v>79</v>
      </c>
      <c r="C1434">
        <v>6</v>
      </c>
      <c r="D1434" t="s">
        <v>16</v>
      </c>
      <c r="E1434">
        <v>66</v>
      </c>
      <c r="F1434">
        <v>3</v>
      </c>
      <c r="G1434" t="s">
        <v>0</v>
      </c>
      <c r="H1434">
        <v>77</v>
      </c>
      <c r="I1434" t="str">
        <f>IF($E1434&gt;$H1434,"Winner","Loser")</f>
        <v>Loser</v>
      </c>
      <c r="J1434" t="str">
        <f>IF($E1434&gt;$H1434,$C1434,$F1434)</f>
        <v>%%=Tournament.VisitTeamSeed</v>
      </c>
      <c r="K1434" t="str">
        <f si="0" t="shared"/>
        <v>Lower</v>
      </c>
    </row>
    <row r="1435" spans="1:11" x14ac:dyDescent="0.25">
      <c r="A1435">
        <v>1991</v>
      </c>
      <c r="B1435" t="s">
        <v>79</v>
      </c>
      <c r="C1435">
        <v>7</v>
      </c>
      <c r="D1435" t="s">
        <v>411</v>
      </c>
      <c r="E1435">
        <v>60</v>
      </c>
      <c r="F1435">
        <v>2</v>
      </c>
      <c r="G1435" t="s">
        <v>103</v>
      </c>
      <c r="H1435">
        <v>82</v>
      </c>
      <c r="I1435" t="str">
        <f>IF($E1435&gt;$H1435,"Winner","Loser")</f>
        <v>Loser</v>
      </c>
      <c r="J1435" t="str">
        <f>IF($E1435&gt;$H1435,$C1435,$F1435)</f>
        <v>%%=Tournament.VisitTeamSeed</v>
      </c>
      <c r="K1435" t="str">
        <f si="0" t="shared"/>
        <v>Lower</v>
      </c>
    </row>
    <row r="1436" spans="1:11" x14ac:dyDescent="0.25">
      <c r="A1436">
        <v>1991</v>
      </c>
      <c r="B1436" t="s">
        <v>79</v>
      </c>
      <c r="C1436">
        <v>6</v>
      </c>
      <c r="D1436" t="s">
        <v>404</v>
      </c>
      <c r="E1436">
        <v>64</v>
      </c>
      <c r="F1436">
        <v>3</v>
      </c>
      <c r="G1436" t="s">
        <v>398</v>
      </c>
      <c r="H1436">
        <v>73</v>
      </c>
      <c r="I1436" t="str">
        <f>IF($E1436&gt;$H1436,"Winner","Loser")</f>
        <v>Loser</v>
      </c>
      <c r="J1436" t="str">
        <f>IF($E1436&gt;$H1436,$C1436,$F1436)</f>
        <v>%%=Tournament.VisitTeamSeed</v>
      </c>
      <c r="K1436" t="str">
        <f si="0" t="shared"/>
        <v>Lower</v>
      </c>
    </row>
    <row r="1437" spans="1:11" x14ac:dyDescent="0.25">
      <c r="A1437">
        <v>1991</v>
      </c>
      <c r="B1437" t="s">
        <v>79</v>
      </c>
      <c r="C1437">
        <v>10</v>
      </c>
      <c r="D1437" t="s">
        <v>181</v>
      </c>
      <c r="E1437">
        <v>77</v>
      </c>
      <c r="F1437">
        <v>15</v>
      </c>
      <c r="G1437" t="s">
        <v>120</v>
      </c>
      <c r="H1437">
        <v>64</v>
      </c>
      <c r="I1437" t="str">
        <f>IF($E1437&gt;$H1437,"Winner","Loser")</f>
        <v>Loser</v>
      </c>
      <c r="J1437" t="str">
        <f>IF($E1437&gt;$H1437,$C1437,$F1437)</f>
        <v>%%=Tournament.VisitTeamSeed</v>
      </c>
      <c r="K1437" t="str">
        <f si="0" t="shared"/>
        <v>Lower</v>
      </c>
    </row>
    <row r="1438" spans="1:11" x14ac:dyDescent="0.25">
      <c r="A1438">
        <v>1991</v>
      </c>
      <c r="B1438" t="s">
        <v>79</v>
      </c>
      <c r="C1438">
        <v>11</v>
      </c>
      <c r="D1438" t="s">
        <v>71</v>
      </c>
      <c r="E1438">
        <v>66</v>
      </c>
      <c r="F1438">
        <v>14</v>
      </c>
      <c r="G1438" t="s">
        <v>374</v>
      </c>
      <c r="H1438">
        <v>50</v>
      </c>
      <c r="I1438" t="str">
        <f>IF($E1438&gt;$H1438,"Winner","Loser")</f>
        <v>Loser</v>
      </c>
      <c r="J1438" t="str">
        <f>IF($E1438&gt;$H1438,$C1438,$F1438)</f>
        <v>%%=Tournament.VisitTeamSeed</v>
      </c>
      <c r="K1438" t="str">
        <f si="0" t="shared"/>
        <v>Lower</v>
      </c>
    </row>
    <row r="1439" spans="1:11" x14ac:dyDescent="0.25">
      <c r="A1439">
        <v>1991</v>
      </c>
      <c r="B1439" t="s">
        <v>79</v>
      </c>
      <c r="C1439">
        <v>7</v>
      </c>
      <c r="D1439" t="s">
        <v>370</v>
      </c>
      <c r="E1439">
        <v>70</v>
      </c>
      <c r="F1439">
        <v>2</v>
      </c>
      <c r="G1439" t="s">
        <v>11</v>
      </c>
      <c r="H1439">
        <v>85</v>
      </c>
      <c r="I1439" t="str">
        <f>IF($E1439&gt;$H1439,"Winner","Loser")</f>
        <v>Loser</v>
      </c>
      <c r="J1439" t="str">
        <f>IF($E1439&gt;$H1439,$C1439,$F1439)</f>
        <v>%%=Tournament.VisitTeamSeed</v>
      </c>
      <c r="K1439" t="str">
        <f si="0" t="shared"/>
        <v>Lower</v>
      </c>
    </row>
    <row r="1440" spans="1:11" x14ac:dyDescent="0.25">
      <c r="A1440">
        <v>1991</v>
      </c>
      <c r="B1440" t="s">
        <v>79</v>
      </c>
      <c r="C1440">
        <v>10</v>
      </c>
      <c r="D1440" t="s">
        <v>413</v>
      </c>
      <c r="E1440">
        <v>69</v>
      </c>
      <c r="F1440">
        <v>2</v>
      </c>
      <c r="G1440" t="s">
        <v>14</v>
      </c>
      <c r="H1440">
        <v>81</v>
      </c>
      <c r="I1440" t="str">
        <f>IF($E1440&gt;$H1440,"Winner","Loser")</f>
        <v>Loser</v>
      </c>
      <c r="J1440" t="str">
        <f>IF($E1440&gt;$H1440,$C1440,$F1440)</f>
        <v>%%=Tournament.VisitTeamSeed</v>
      </c>
      <c r="K1440" t="str">
        <f si="0" t="shared"/>
        <v>Lower</v>
      </c>
    </row>
    <row r="1441" spans="1:11" x14ac:dyDescent="0.25">
      <c r="A1441">
        <v>1991</v>
      </c>
      <c r="B1441" t="s">
        <v>80</v>
      </c>
      <c r="C1441">
        <v>8</v>
      </c>
      <c r="D1441" t="s">
        <v>124</v>
      </c>
      <c r="E1441">
        <v>48</v>
      </c>
      <c r="F1441">
        <v>9</v>
      </c>
      <c r="G1441" t="s">
        <v>17</v>
      </c>
      <c r="H1441">
        <v>50</v>
      </c>
      <c r="I1441" t="str">
        <f>IF($E1441&gt;$H1441,"Winner","Loser")</f>
        <v>Loser</v>
      </c>
      <c r="J1441" t="str">
        <f>IF($E1441&gt;$H1441,$C1441,$F1441)</f>
        <v>%%=Tournament.VisitTeamSeed</v>
      </c>
      <c r="K1441" t="str">
        <f si="0" t="shared"/>
        <v>Lower</v>
      </c>
    </row>
    <row r="1442" spans="1:11" x14ac:dyDescent="0.25">
      <c r="A1442">
        <v>1991</v>
      </c>
      <c r="B1442" t="s">
        <v>80</v>
      </c>
      <c r="C1442">
        <v>5</v>
      </c>
      <c r="D1442" t="s">
        <v>440</v>
      </c>
      <c r="E1442">
        <v>56</v>
      </c>
      <c r="F1442">
        <v>12</v>
      </c>
      <c r="G1442" t="s">
        <v>145</v>
      </c>
      <c r="H1442">
        <v>76</v>
      </c>
      <c r="I1442" t="str">
        <f>IF($E1442&gt;$H1442,"Winner","Loser")</f>
        <v>Loser</v>
      </c>
      <c r="J1442" t="str">
        <f>IF($E1442&gt;$H1442,$C1442,$F1442)</f>
        <v>%%=Tournament.VisitTeamSeed</v>
      </c>
      <c r="K1442" t="str">
        <f si="0" t="shared"/>
        <v>Lower</v>
      </c>
    </row>
    <row r="1443" spans="1:11" x14ac:dyDescent="0.25">
      <c r="A1443">
        <v>1991</v>
      </c>
      <c r="B1443" t="s">
        <v>80</v>
      </c>
      <c r="C1443">
        <v>4</v>
      </c>
      <c r="D1443" t="s">
        <v>15</v>
      </c>
      <c r="E1443">
        <v>69</v>
      </c>
      <c r="F1443">
        <v>13</v>
      </c>
      <c r="G1443" t="s">
        <v>422</v>
      </c>
      <c r="H1443">
        <v>74</v>
      </c>
      <c r="I1443" t="str">
        <f>IF($E1443&gt;$H1443,"Winner","Loser")</f>
        <v>Loser</v>
      </c>
      <c r="J1443" t="str">
        <f>IF($E1443&gt;$H1443,$C1443,$F1443)</f>
        <v>%%=Tournament.VisitTeamSeed</v>
      </c>
      <c r="K1443" t="str">
        <f si="0" t="shared"/>
        <v>Lower</v>
      </c>
    </row>
    <row r="1444" spans="1:11" x14ac:dyDescent="0.25">
      <c r="A1444">
        <v>1991</v>
      </c>
      <c r="B1444" t="s">
        <v>80</v>
      </c>
      <c r="C1444">
        <v>5</v>
      </c>
      <c r="D1444" t="s">
        <v>57</v>
      </c>
      <c r="E1444">
        <v>73</v>
      </c>
      <c r="F1444">
        <v>12</v>
      </c>
      <c r="G1444" t="s">
        <v>419</v>
      </c>
      <c r="H1444">
        <v>65</v>
      </c>
      <c r="I1444" t="str">
        <f>IF($E1444&gt;$H1444,"Winner","Loser")</f>
        <v>Loser</v>
      </c>
      <c r="J1444" t="str">
        <f>IF($E1444&gt;$H1444,$C1444,$F1444)</f>
        <v>%%=Tournament.VisitTeamSeed</v>
      </c>
      <c r="K1444" t="str">
        <f si="0" t="shared"/>
        <v>Lower</v>
      </c>
    </row>
    <row r="1445" spans="1:11" x14ac:dyDescent="0.25">
      <c r="A1445">
        <v>1991</v>
      </c>
      <c r="B1445" t="s">
        <v>80</v>
      </c>
      <c r="C1445">
        <v>8</v>
      </c>
      <c r="D1445" t="s">
        <v>91</v>
      </c>
      <c r="E1445">
        <v>70</v>
      </c>
      <c r="F1445">
        <v>9</v>
      </c>
      <c r="G1445" t="s">
        <v>143</v>
      </c>
      <c r="H1445">
        <v>60</v>
      </c>
      <c r="I1445" t="str">
        <f>IF($E1445&gt;$H1445,"Winner","Loser")</f>
        <v>Loser</v>
      </c>
      <c r="J1445" t="str">
        <f>IF($E1445&gt;$H1445,$C1445,$F1445)</f>
        <v>%%=Tournament.VisitTeamSeed</v>
      </c>
      <c r="K1445" t="str">
        <f si="0" t="shared"/>
        <v>Lower</v>
      </c>
    </row>
    <row r="1446" spans="1:11" x14ac:dyDescent="0.25">
      <c r="A1446">
        <v>1991</v>
      </c>
      <c r="B1446" t="s">
        <v>80</v>
      </c>
      <c r="C1446">
        <v>5</v>
      </c>
      <c r="D1446" t="s">
        <v>391</v>
      </c>
      <c r="E1446">
        <v>60</v>
      </c>
      <c r="F1446">
        <v>12</v>
      </c>
      <c r="G1446" t="s">
        <v>490</v>
      </c>
      <c r="H1446">
        <v>58</v>
      </c>
      <c r="I1446" t="str">
        <f>IF($E1446&gt;$H1446,"Winner","Loser")</f>
        <v>Loser</v>
      </c>
      <c r="J1446" t="str">
        <f>IF($E1446&gt;$H1446,$C1446,$F1446)</f>
        <v>%%=Tournament.VisitTeamSeed</v>
      </c>
      <c r="K1446" t="str">
        <f si="0" t="shared"/>
        <v>Lower</v>
      </c>
    </row>
    <row r="1447" spans="1:11" x14ac:dyDescent="0.25">
      <c r="A1447">
        <v>1991</v>
      </c>
      <c r="B1447" t="s">
        <v>80</v>
      </c>
      <c r="C1447">
        <v>1</v>
      </c>
      <c r="D1447" t="s">
        <v>390</v>
      </c>
      <c r="E1447">
        <v>97</v>
      </c>
      <c r="F1447">
        <v>16</v>
      </c>
      <c r="G1447" t="s">
        <v>151</v>
      </c>
      <c r="H1447">
        <v>86</v>
      </c>
      <c r="I1447" t="str">
        <f>IF($E1447&gt;$H1447,"Winner","Loser")</f>
        <v>Loser</v>
      </c>
      <c r="J1447" t="str">
        <f>IF($E1447&gt;$H1447,$C1447,$F1447)</f>
        <v>%%=Tournament.VisitTeamSeed</v>
      </c>
      <c r="K1447" t="str">
        <f si="0" t="shared"/>
        <v>Lower</v>
      </c>
    </row>
    <row r="1448" spans="1:11" x14ac:dyDescent="0.25">
      <c r="A1448">
        <v>1991</v>
      </c>
      <c r="B1448" t="s">
        <v>80</v>
      </c>
      <c r="C1448">
        <v>1</v>
      </c>
      <c r="D1448" t="s">
        <v>94</v>
      </c>
      <c r="E1448">
        <v>117</v>
      </c>
      <c r="F1448">
        <v>16</v>
      </c>
      <c r="G1448" t="s">
        <v>472</v>
      </c>
      <c r="H1448">
        <v>76</v>
      </c>
      <c r="I1448" t="str">
        <f>IF($E1448&gt;$H1448,"Winner","Loser")</f>
        <v>Loser</v>
      </c>
      <c r="J1448" t="str">
        <f>IF($E1448&gt;$H1448,$C1448,$F1448)</f>
        <v>%%=Tournament.VisitTeamSeed</v>
      </c>
      <c r="K1448" t="str">
        <f si="0" t="shared"/>
        <v>Lower</v>
      </c>
    </row>
    <row r="1449" spans="1:11" x14ac:dyDescent="0.25">
      <c r="A1449">
        <v>1991</v>
      </c>
      <c r="B1449" t="s">
        <v>80</v>
      </c>
      <c r="C1449">
        <v>8</v>
      </c>
      <c r="D1449" t="s">
        <v>436</v>
      </c>
      <c r="E1449">
        <v>79</v>
      </c>
      <c r="F1449">
        <v>9</v>
      </c>
      <c r="G1449" t="s">
        <v>190</v>
      </c>
      <c r="H1449">
        <v>76</v>
      </c>
      <c r="I1449" t="str">
        <f>IF($E1449&gt;$H1449,"Winner","Loser")</f>
        <v>Loser</v>
      </c>
      <c r="J1449" t="str">
        <f>IF($E1449&gt;$H1449,$C1449,$F1449)</f>
        <v>%%=Tournament.VisitTeamSeed</v>
      </c>
      <c r="K1449" t="str">
        <f si="0" t="shared"/>
        <v>Lower</v>
      </c>
    </row>
    <row r="1450" spans="1:11" x14ac:dyDescent="0.25">
      <c r="A1450">
        <v>1991</v>
      </c>
      <c r="B1450" t="s">
        <v>80</v>
      </c>
      <c r="C1450">
        <v>5</v>
      </c>
      <c r="D1450" t="s">
        <v>139</v>
      </c>
      <c r="E1450">
        <v>71</v>
      </c>
      <c r="F1450">
        <v>12</v>
      </c>
      <c r="G1450" t="s">
        <v>87</v>
      </c>
      <c r="H1450">
        <v>65</v>
      </c>
      <c r="I1450" t="str">
        <f>IF($E1450&gt;$H1450,"Winner","Loser")</f>
        <v>Loser</v>
      </c>
      <c r="J1450" t="str">
        <f>IF($E1450&gt;$H1450,$C1450,$F1450)</f>
        <v>%%=Tournament.VisitTeamSeed</v>
      </c>
      <c r="K1450" t="str">
        <f si="0" t="shared"/>
        <v>Lower</v>
      </c>
    </row>
    <row r="1451" spans="1:11" x14ac:dyDescent="0.25">
      <c r="A1451">
        <v>1991</v>
      </c>
      <c r="B1451" t="s">
        <v>80</v>
      </c>
      <c r="C1451">
        <v>4</v>
      </c>
      <c r="D1451" t="s">
        <v>125</v>
      </c>
      <c r="E1451">
        <v>89</v>
      </c>
      <c r="F1451">
        <v>13</v>
      </c>
      <c r="G1451" t="s">
        <v>178</v>
      </c>
      <c r="H1451">
        <v>79</v>
      </c>
      <c r="I1451" t="str">
        <f>IF($E1451&gt;$H1451,"Winner","Loser")</f>
        <v>Loser</v>
      </c>
      <c r="J1451" t="str">
        <f>IF($E1451&gt;$H1451,$C1451,$F1451)</f>
        <v>%%=Tournament.VisitTeamSeed</v>
      </c>
      <c r="K1451" t="str">
        <f si="0" t="shared"/>
        <v>Lower</v>
      </c>
    </row>
    <row r="1452" spans="1:11" x14ac:dyDescent="0.25">
      <c r="A1452">
        <v>1991</v>
      </c>
      <c r="B1452" t="s">
        <v>80</v>
      </c>
      <c r="C1452">
        <v>4</v>
      </c>
      <c r="D1452" t="s">
        <v>88</v>
      </c>
      <c r="E1452">
        <v>82</v>
      </c>
      <c r="F1452">
        <v>13</v>
      </c>
      <c r="G1452" t="s">
        <v>279</v>
      </c>
      <c r="H1452">
        <v>72</v>
      </c>
      <c r="I1452" t="str">
        <f>IF($E1452&gt;$H1452,"Winner","Loser")</f>
        <v>Loser</v>
      </c>
      <c r="J1452" t="str">
        <f>IF($E1452&gt;$H1452,$C1452,$F1452)</f>
        <v>%%=Tournament.VisitTeamSeed</v>
      </c>
      <c r="K1452" t="str">
        <f si="0" t="shared"/>
        <v>Lower</v>
      </c>
    </row>
    <row r="1453" spans="1:11" x14ac:dyDescent="0.25">
      <c r="A1453">
        <v>1991</v>
      </c>
      <c r="B1453" t="s">
        <v>80</v>
      </c>
      <c r="C1453">
        <v>8</v>
      </c>
      <c r="D1453" t="s">
        <v>136</v>
      </c>
      <c r="E1453">
        <v>87</v>
      </c>
      <c r="F1453">
        <v>9</v>
      </c>
      <c r="G1453" t="s">
        <v>194</v>
      </c>
      <c r="H1453">
        <v>70</v>
      </c>
      <c r="I1453" t="str">
        <f>IF($E1453&gt;$H1453,"Winner","Loser")</f>
        <v>Loser</v>
      </c>
      <c r="J1453" t="str">
        <f>IF($E1453&gt;$H1453,$C1453,$F1453)</f>
        <v>%%=Tournament.VisitTeamSeed</v>
      </c>
      <c r="K1453" t="str">
        <f si="0" t="shared"/>
        <v>Lower</v>
      </c>
    </row>
    <row r="1454" spans="1:11" x14ac:dyDescent="0.25">
      <c r="A1454">
        <v>1991</v>
      </c>
      <c r="B1454" t="s">
        <v>80</v>
      </c>
      <c r="C1454">
        <v>4</v>
      </c>
      <c r="D1454" t="s">
        <v>423</v>
      </c>
      <c r="E1454">
        <v>75</v>
      </c>
      <c r="F1454">
        <v>13</v>
      </c>
      <c r="G1454" t="s">
        <v>223</v>
      </c>
      <c r="H1454">
        <v>68</v>
      </c>
      <c r="I1454" t="str">
        <f>IF($E1454&gt;$H1454,"Winner","Loser")</f>
        <v>Loser</v>
      </c>
      <c r="J1454" t="str">
        <f>IF($E1454&gt;$H1454,$C1454,$F1454)</f>
        <v>%%=Tournament.VisitTeamSeed</v>
      </c>
      <c r="K1454" t="str">
        <f si="0" t="shared"/>
        <v>Lower</v>
      </c>
    </row>
    <row r="1455" spans="1:11" x14ac:dyDescent="0.25">
      <c r="A1455">
        <v>1991</v>
      </c>
      <c r="B1455" t="s">
        <v>80</v>
      </c>
      <c r="C1455">
        <v>1</v>
      </c>
      <c r="D1455" t="s">
        <v>117</v>
      </c>
      <c r="E1455">
        <v>99</v>
      </c>
      <c r="F1455">
        <v>16</v>
      </c>
      <c r="G1455" t="s">
        <v>227</v>
      </c>
      <c r="H1455">
        <v>65</v>
      </c>
      <c r="I1455" t="str">
        <f>IF($E1455&gt;$H1455,"Winner","Loser")</f>
        <v>Loser</v>
      </c>
      <c r="J1455" t="str">
        <f>IF($E1455&gt;$H1455,$C1455,$F1455)</f>
        <v>%%=Tournament.VisitTeamSeed</v>
      </c>
      <c r="K1455" t="str">
        <f si="0" t="shared"/>
        <v>Lower</v>
      </c>
    </row>
    <row r="1456" spans="1:11" x14ac:dyDescent="0.25">
      <c r="A1456">
        <v>1991</v>
      </c>
      <c r="B1456" t="s">
        <v>80</v>
      </c>
      <c r="C1456">
        <v>1</v>
      </c>
      <c r="D1456" t="s">
        <v>369</v>
      </c>
      <c r="E1456">
        <v>101</v>
      </c>
      <c r="F1456">
        <v>16</v>
      </c>
      <c r="G1456" t="s">
        <v>220</v>
      </c>
      <c r="H1456">
        <v>66</v>
      </c>
      <c r="I1456" t="str">
        <f>IF($E1456&gt;$H1456,"Winner","Loser")</f>
        <v>Loser</v>
      </c>
      <c r="J1456" t="str">
        <f>IF($E1456&gt;$H1456,$C1456,$F1456)</f>
        <v>%%=Tournament.VisitTeamSeed</v>
      </c>
      <c r="K1456" t="str">
        <f si="0" t="shared"/>
        <v>Lower</v>
      </c>
    </row>
    <row r="1457" spans="1:11" x14ac:dyDescent="0.25">
      <c r="A1457">
        <v>1991</v>
      </c>
      <c r="B1457" t="s">
        <v>80</v>
      </c>
      <c r="C1457">
        <v>2</v>
      </c>
      <c r="D1457" t="s">
        <v>11</v>
      </c>
      <c r="E1457">
        <v>102</v>
      </c>
      <c r="F1457">
        <v>15</v>
      </c>
      <c r="G1457" t="s">
        <v>487</v>
      </c>
      <c r="H1457">
        <v>73</v>
      </c>
      <c r="I1457" t="str">
        <f>IF($E1457&gt;$H1457,"Winner","Loser")</f>
        <v>Loser</v>
      </c>
      <c r="J1457" t="str">
        <f>IF($E1457&gt;$H1457,$C1457,$F1457)</f>
        <v>%%=Tournament.VisitTeamSeed</v>
      </c>
      <c r="K1457" t="str">
        <f si="0" t="shared"/>
        <v>Lower</v>
      </c>
    </row>
    <row r="1458" spans="1:11" x14ac:dyDescent="0.25">
      <c r="A1458">
        <v>1991</v>
      </c>
      <c r="B1458" t="s">
        <v>80</v>
      </c>
      <c r="C1458">
        <v>6</v>
      </c>
      <c r="D1458" t="s">
        <v>399</v>
      </c>
      <c r="E1458">
        <v>56</v>
      </c>
      <c r="F1458">
        <v>11</v>
      </c>
      <c r="G1458" t="s">
        <v>6</v>
      </c>
      <c r="H1458">
        <v>64</v>
      </c>
      <c r="I1458" t="str">
        <f>IF($E1458&gt;$H1458,"Winner","Loser")</f>
        <v>Loser</v>
      </c>
      <c r="J1458" t="str">
        <f>IF($E1458&gt;$H1458,$C1458,$F1458)</f>
        <v>%%=Tournament.VisitTeamSeed</v>
      </c>
      <c r="K1458" t="str">
        <f si="0" t="shared"/>
        <v>Lower</v>
      </c>
    </row>
    <row r="1459" spans="1:11" x14ac:dyDescent="0.25">
      <c r="A1459">
        <v>1991</v>
      </c>
      <c r="B1459" t="s">
        <v>80</v>
      </c>
      <c r="C1459">
        <v>3</v>
      </c>
      <c r="D1459" t="s">
        <v>115</v>
      </c>
      <c r="E1459">
        <v>71</v>
      </c>
      <c r="F1459">
        <v>14</v>
      </c>
      <c r="G1459" t="s">
        <v>187</v>
      </c>
      <c r="H1459">
        <v>51</v>
      </c>
      <c r="I1459" t="str">
        <f>IF($E1459&gt;$H1459,"Winner","Loser")</f>
        <v>Loser</v>
      </c>
      <c r="J1459" t="str">
        <f>IF($E1459&gt;$H1459,$C1459,$F1459)</f>
        <v>%%=Tournament.VisitTeamSeed</v>
      </c>
      <c r="K1459" t="str">
        <f si="0" t="shared"/>
        <v>Lower</v>
      </c>
    </row>
    <row r="1460" spans="1:11" x14ac:dyDescent="0.25">
      <c r="A1460">
        <v>1991</v>
      </c>
      <c r="B1460" t="s">
        <v>80</v>
      </c>
      <c r="C1460">
        <v>7</v>
      </c>
      <c r="D1460" t="s">
        <v>68</v>
      </c>
      <c r="E1460">
        <v>48</v>
      </c>
      <c r="F1460">
        <v>10</v>
      </c>
      <c r="G1460" t="s">
        <v>413</v>
      </c>
      <c r="H1460">
        <v>61</v>
      </c>
      <c r="I1460" t="str">
        <f>IF($E1460&gt;$H1460,"Winner","Loser")</f>
        <v>Loser</v>
      </c>
      <c r="J1460" t="str">
        <f>IF($E1460&gt;$H1460,$C1460,$F1460)</f>
        <v>%%=Tournament.VisitTeamSeed</v>
      </c>
      <c r="K1460" t="str">
        <f si="0" t="shared"/>
        <v>Lower</v>
      </c>
    </row>
    <row r="1461" spans="1:11" x14ac:dyDescent="0.25">
      <c r="A1461">
        <v>1991</v>
      </c>
      <c r="B1461" t="s">
        <v>80</v>
      </c>
      <c r="C1461">
        <v>2</v>
      </c>
      <c r="D1461" t="s">
        <v>14</v>
      </c>
      <c r="E1461">
        <v>93</v>
      </c>
      <c r="F1461">
        <v>15</v>
      </c>
      <c r="G1461" t="s">
        <v>499</v>
      </c>
      <c r="H1461">
        <v>80</v>
      </c>
      <c r="I1461" t="str">
        <f>IF($E1461&gt;$H1461,"Winner","Loser")</f>
        <v>Loser</v>
      </c>
      <c r="J1461" t="str">
        <f>IF($E1461&gt;$H1461,$C1461,$F1461)</f>
        <v>%%=Tournament.VisitTeamSeed</v>
      </c>
      <c r="K1461" t="str">
        <f si="0" t="shared"/>
        <v>Lower</v>
      </c>
    </row>
    <row r="1462" spans="1:11" x14ac:dyDescent="0.25">
      <c r="A1462">
        <v>1991</v>
      </c>
      <c r="B1462" t="s">
        <v>80</v>
      </c>
      <c r="C1462">
        <v>6</v>
      </c>
      <c r="D1462" t="s">
        <v>99</v>
      </c>
      <c r="E1462">
        <v>62</v>
      </c>
      <c r="F1462">
        <v>11</v>
      </c>
      <c r="G1462" t="s">
        <v>71</v>
      </c>
      <c r="H1462">
        <v>79</v>
      </c>
      <c r="I1462" t="str">
        <f>IF($E1462&gt;$H1462,"Winner","Loser")</f>
        <v>Loser</v>
      </c>
      <c r="J1462" t="str">
        <f>IF($E1462&gt;$H1462,$C1462,$F1462)</f>
        <v>%%=Tournament.VisitTeamSeed</v>
      </c>
      <c r="K1462" t="str">
        <f si="0" t="shared"/>
        <v>Lower</v>
      </c>
    </row>
    <row r="1463" spans="1:11" x14ac:dyDescent="0.25">
      <c r="A1463">
        <v>1991</v>
      </c>
      <c r="B1463" t="s">
        <v>80</v>
      </c>
      <c r="C1463">
        <v>3</v>
      </c>
      <c r="D1463" t="s">
        <v>63</v>
      </c>
      <c r="E1463">
        <v>84</v>
      </c>
      <c r="F1463">
        <v>14</v>
      </c>
      <c r="G1463" t="s">
        <v>374</v>
      </c>
      <c r="H1463">
        <v>89</v>
      </c>
      <c r="I1463" t="str">
        <f>IF($E1463&gt;$H1463,"Winner","Loser")</f>
        <v>Loser</v>
      </c>
      <c r="J1463" t="str">
        <f>IF($E1463&gt;$H1463,$C1463,$F1463)</f>
        <v>%%=Tournament.VisitTeamSeed</v>
      </c>
      <c r="K1463" t="str">
        <f si="0" t="shared"/>
        <v>Lower</v>
      </c>
    </row>
    <row r="1464" spans="1:11" x14ac:dyDescent="0.25">
      <c r="A1464">
        <v>1991</v>
      </c>
      <c r="B1464" t="s">
        <v>80</v>
      </c>
      <c r="C1464">
        <v>7</v>
      </c>
      <c r="D1464" t="s">
        <v>370</v>
      </c>
      <c r="E1464">
        <v>76</v>
      </c>
      <c r="F1464">
        <v>10</v>
      </c>
      <c r="G1464" t="s">
        <v>432</v>
      </c>
      <c r="H1464">
        <v>73</v>
      </c>
      <c r="I1464" t="str">
        <f>IF($E1464&gt;$H1464,"Winner","Loser")</f>
        <v>Loser</v>
      </c>
      <c r="J1464" t="str">
        <f>IF($E1464&gt;$H1464,$C1464,$F1464)</f>
        <v>%%=Tournament.VisitTeamSeed</v>
      </c>
      <c r="K1464" t="str">
        <f si="0" t="shared"/>
        <v>Lower</v>
      </c>
    </row>
    <row r="1465" spans="1:11" x14ac:dyDescent="0.25">
      <c r="A1465">
        <v>1991</v>
      </c>
      <c r="B1465" t="s">
        <v>80</v>
      </c>
      <c r="C1465">
        <v>6</v>
      </c>
      <c r="D1465" t="s">
        <v>404</v>
      </c>
      <c r="E1465">
        <v>114</v>
      </c>
      <c r="F1465">
        <v>11</v>
      </c>
      <c r="G1465" t="s">
        <v>412</v>
      </c>
      <c r="H1465">
        <v>85</v>
      </c>
      <c r="I1465" t="str">
        <f>IF($E1465&gt;$H1465,"Winner","Loser")</f>
        <v>Loser</v>
      </c>
      <c r="J1465" t="str">
        <f>IF($E1465&gt;$H1465,$C1465,$F1465)</f>
        <v>%%=Tournament.VisitTeamSeed</v>
      </c>
      <c r="K1465" t="str">
        <f si="0" t="shared"/>
        <v>Lower</v>
      </c>
    </row>
    <row r="1466" spans="1:11" x14ac:dyDescent="0.25">
      <c r="A1466">
        <v>1991</v>
      </c>
      <c r="B1466" t="s">
        <v>80</v>
      </c>
      <c r="C1466">
        <v>3</v>
      </c>
      <c r="D1466" t="s">
        <v>398</v>
      </c>
      <c r="E1466">
        <v>67</v>
      </c>
      <c r="F1466">
        <v>14</v>
      </c>
      <c r="G1466" t="s">
        <v>9</v>
      </c>
      <c r="H1466">
        <v>54</v>
      </c>
      <c r="I1466" t="str">
        <f>IF($E1466&gt;$H1466,"Winner","Loser")</f>
        <v>Loser</v>
      </c>
      <c r="J1466" t="str">
        <f>IF($E1466&gt;$H1466,$C1466,$F1466)</f>
        <v>%%=Tournament.VisitTeamSeed</v>
      </c>
      <c r="K1466" t="str">
        <f si="0" t="shared"/>
        <v>Lower</v>
      </c>
    </row>
    <row r="1467" spans="1:11" x14ac:dyDescent="0.25">
      <c r="A1467">
        <v>1991</v>
      </c>
      <c r="B1467" t="s">
        <v>80</v>
      </c>
      <c r="C1467">
        <v>7</v>
      </c>
      <c r="D1467" t="s">
        <v>128</v>
      </c>
      <c r="E1467">
        <v>63</v>
      </c>
      <c r="F1467">
        <v>10</v>
      </c>
      <c r="G1467" t="s">
        <v>181</v>
      </c>
      <c r="H1467">
        <v>80</v>
      </c>
      <c r="I1467" t="str">
        <f>IF($E1467&gt;$H1467,"Winner","Loser")</f>
        <v>Loser</v>
      </c>
      <c r="J1467" t="str">
        <f>IF($E1467&gt;$H1467,$C1467,$F1467)</f>
        <v>%%=Tournament.VisitTeamSeed</v>
      </c>
      <c r="K1467" t="str">
        <f si="0" t="shared"/>
        <v>Lower</v>
      </c>
    </row>
    <row r="1468" spans="1:11" x14ac:dyDescent="0.25">
      <c r="A1468">
        <v>1991</v>
      </c>
      <c r="B1468" t="s">
        <v>80</v>
      </c>
      <c r="C1468">
        <v>2</v>
      </c>
      <c r="D1468" t="s">
        <v>3</v>
      </c>
      <c r="E1468">
        <v>69</v>
      </c>
      <c r="F1468">
        <v>15</v>
      </c>
      <c r="G1468" t="s">
        <v>120</v>
      </c>
      <c r="H1468">
        <v>73</v>
      </c>
      <c r="I1468" t="str">
        <f>IF($E1468&gt;$H1468,"Winner","Loser")</f>
        <v>Loser</v>
      </c>
      <c r="J1468" t="str">
        <f>IF($E1468&gt;$H1468,$C1468,$F1468)</f>
        <v>%%=Tournament.VisitTeamSeed</v>
      </c>
      <c r="K1468" t="str">
        <f si="0" t="shared"/>
        <v>Lower</v>
      </c>
    </row>
    <row r="1469" spans="1:11" x14ac:dyDescent="0.25">
      <c r="A1469">
        <v>1991</v>
      </c>
      <c r="B1469" t="s">
        <v>80</v>
      </c>
      <c r="C1469">
        <v>6</v>
      </c>
      <c r="D1469" t="s">
        <v>16</v>
      </c>
      <c r="E1469">
        <v>76</v>
      </c>
      <c r="F1469">
        <v>11</v>
      </c>
      <c r="G1469" t="s">
        <v>104</v>
      </c>
      <c r="H1469">
        <v>68</v>
      </c>
      <c r="I1469" t="str">
        <f>IF($E1469&gt;$H1469,"Winner","Loser")</f>
        <v>Loser</v>
      </c>
      <c r="J1469" t="str">
        <f>IF($E1469&gt;$H1469,$C1469,$F1469)</f>
        <v>%%=Tournament.VisitTeamSeed</v>
      </c>
      <c r="K1469" t="str">
        <f si="0" t="shared"/>
        <v>Lower</v>
      </c>
    </row>
    <row r="1470" spans="1:11" x14ac:dyDescent="0.25">
      <c r="A1470">
        <v>1991</v>
      </c>
      <c r="B1470" t="s">
        <v>80</v>
      </c>
      <c r="C1470">
        <v>3</v>
      </c>
      <c r="D1470" t="s">
        <v>0</v>
      </c>
      <c r="E1470">
        <v>55</v>
      </c>
      <c r="F1470">
        <v>14</v>
      </c>
      <c r="G1470" t="s">
        <v>328</v>
      </c>
      <c r="H1470">
        <v>49</v>
      </c>
      <c r="I1470" t="str">
        <f>IF($E1470&gt;$H1470,"Winner","Loser")</f>
        <v>Loser</v>
      </c>
      <c r="J1470" t="str">
        <f>IF($E1470&gt;$H1470,$C1470,$F1470)</f>
        <v>%%=Tournament.VisitTeamSeed</v>
      </c>
      <c r="K1470" t="str">
        <f si="0" t="shared"/>
        <v>Lower</v>
      </c>
    </row>
    <row r="1471" spans="1:11" x14ac:dyDescent="0.25">
      <c r="A1471">
        <v>1991</v>
      </c>
      <c r="B1471" t="s">
        <v>80</v>
      </c>
      <c r="C1471">
        <v>7</v>
      </c>
      <c r="D1471" t="s">
        <v>411</v>
      </c>
      <c r="E1471">
        <v>75</v>
      </c>
      <c r="F1471">
        <v>10</v>
      </c>
      <c r="G1471" t="s">
        <v>426</v>
      </c>
      <c r="H1471">
        <v>72</v>
      </c>
      <c r="I1471" t="str">
        <f>IF($E1471&gt;$H1471,"Winner","Loser")</f>
        <v>Loser</v>
      </c>
      <c r="J1471" t="str">
        <f>IF($E1471&gt;$H1471,$C1471,$F1471)</f>
        <v>%%=Tournament.VisitTeamSeed</v>
      </c>
      <c r="K1471" t="str">
        <f si="0" t="shared"/>
        <v>Lower</v>
      </c>
    </row>
    <row r="1472" spans="1:11" x14ac:dyDescent="0.25">
      <c r="A1472">
        <v>1991</v>
      </c>
      <c r="B1472" t="s">
        <v>80</v>
      </c>
      <c r="C1472">
        <v>2</v>
      </c>
      <c r="D1472" t="s">
        <v>103</v>
      </c>
      <c r="E1472">
        <v>79</v>
      </c>
      <c r="F1472">
        <v>15</v>
      </c>
      <c r="G1472" t="s">
        <v>387</v>
      </c>
      <c r="H1472">
        <v>69</v>
      </c>
      <c r="I1472" t="str">
        <f>IF($E1472&gt;$H1472,"Winner","Loser")</f>
        <v>Loser</v>
      </c>
      <c r="J1472" t="str">
        <f>IF($E1472&gt;$H1472,$C1472,$F1472)</f>
        <v>%%=Tournament.VisitTeamSeed</v>
      </c>
      <c r="K1472" t="str">
        <f si="0" t="shared"/>
        <v>Lower</v>
      </c>
    </row>
    <row r="1473" spans="1:11" x14ac:dyDescent="0.25">
      <c r="A1473">
        <v>1990</v>
      </c>
      <c r="B1473" t="s">
        <v>74</v>
      </c>
      <c r="C1473">
        <v>1</v>
      </c>
      <c r="D1473" t="s">
        <v>117</v>
      </c>
      <c r="E1473">
        <v>103</v>
      </c>
      <c r="F1473">
        <v>3</v>
      </c>
      <c r="G1473" t="s">
        <v>11</v>
      </c>
      <c r="H1473">
        <v>73</v>
      </c>
      <c r="I1473" t="str">
        <f>IF($E1473&gt;$H1473,"Winner","Loser")</f>
        <v>Loser</v>
      </c>
      <c r="J1473" t="str">
        <f>IF($E1473&gt;$H1473,$C1473,$F1473)</f>
        <v>%%=Tournament.VisitTeamSeed</v>
      </c>
      <c r="K1473" t="str">
        <f si="0" t="shared"/>
        <v>Lower</v>
      </c>
    </row>
    <row r="1474" spans="1:11" x14ac:dyDescent="0.25">
      <c r="A1474">
        <v>1990</v>
      </c>
      <c r="B1474" t="s">
        <v>76</v>
      </c>
      <c r="C1474">
        <v>3</v>
      </c>
      <c r="D1474" t="s">
        <v>11</v>
      </c>
      <c r="E1474">
        <v>97</v>
      </c>
      <c r="F1474">
        <v>4</v>
      </c>
      <c r="G1474" t="s">
        <v>94</v>
      </c>
      <c r="H1474">
        <v>83</v>
      </c>
      <c r="I1474" t="str">
        <f>IF($E1474&gt;$H1474,"Winner","Loser")</f>
        <v>Loser</v>
      </c>
      <c r="J1474" t="str">
        <f>IF($E1474&gt;$H1474,$C1474,$F1474)</f>
        <v>%%=Tournament.VisitTeamSeed</v>
      </c>
      <c r="K1474" t="str">
        <f si="0" t="shared"/>
        <v>Lower</v>
      </c>
    </row>
    <row r="1475" spans="1:11" x14ac:dyDescent="0.25">
      <c r="A1475">
        <v>1990</v>
      </c>
      <c r="B1475" t="s">
        <v>76</v>
      </c>
      <c r="C1475">
        <v>4</v>
      </c>
      <c r="D1475" t="s">
        <v>136</v>
      </c>
      <c r="E1475">
        <v>81</v>
      </c>
      <c r="F1475">
        <v>1</v>
      </c>
      <c r="G1475" t="s">
        <v>117</v>
      </c>
      <c r="H1475">
        <v>90</v>
      </c>
      <c r="I1475" t="str">
        <f>IF($E1475&gt;$H1475,"Winner","Loser")</f>
        <v>Loser</v>
      </c>
      <c r="J1475" t="str">
        <f>IF($E1475&gt;$H1475,$C1475,$F1475)</f>
        <v>%%=Tournament.VisitTeamSeed</v>
      </c>
      <c r="K1475" t="str">
        <f si="0" t="shared"/>
        <v>Lower</v>
      </c>
    </row>
    <row r="1476" spans="1:11" x14ac:dyDescent="0.25">
      <c r="A1476">
        <v>1990</v>
      </c>
      <c r="B1476" t="s">
        <v>77</v>
      </c>
      <c r="C1476">
        <v>1</v>
      </c>
      <c r="D1476" t="s">
        <v>117</v>
      </c>
      <c r="E1476">
        <v>131</v>
      </c>
      <c r="F1476">
        <v>11</v>
      </c>
      <c r="G1476" t="s">
        <v>202</v>
      </c>
      <c r="H1476">
        <v>101</v>
      </c>
      <c r="I1476" t="str">
        <f>IF($E1476&gt;$H1476,"Winner","Loser")</f>
        <v>Loser</v>
      </c>
      <c r="J1476" t="str">
        <f>IF($E1476&gt;$H1476,$C1476,$F1476)</f>
        <v>%%=Tournament.VisitTeamSeed</v>
      </c>
      <c r="K1476" t="str">
        <f si="0" t="shared"/>
        <v>Lower</v>
      </c>
    </row>
    <row r="1477" spans="1:11" x14ac:dyDescent="0.25">
      <c r="A1477">
        <v>1990</v>
      </c>
      <c r="B1477" t="s">
        <v>77</v>
      </c>
      <c r="C1477">
        <v>4</v>
      </c>
      <c r="D1477" t="s">
        <v>136</v>
      </c>
      <c r="E1477">
        <v>93</v>
      </c>
      <c r="F1477">
        <v>6</v>
      </c>
      <c r="G1477" t="s">
        <v>93</v>
      </c>
      <c r="H1477">
        <v>91</v>
      </c>
      <c r="I1477" t="str">
        <f>IF($E1477&gt;$H1477,"Winner","Loser")</f>
        <v>Loser</v>
      </c>
      <c r="J1477" t="str">
        <f>IF($E1477&gt;$H1477,$C1477,$F1477)</f>
        <v>%%=Tournament.VisitTeamSeed</v>
      </c>
      <c r="K1477" t="str">
        <f si="0" t="shared"/>
        <v>Lower</v>
      </c>
    </row>
    <row r="1478" spans="1:11" x14ac:dyDescent="0.25">
      <c r="A1478">
        <v>1990</v>
      </c>
      <c r="B1478" t="s">
        <v>77</v>
      </c>
      <c r="C1478">
        <v>1</v>
      </c>
      <c r="D1478" t="s">
        <v>71</v>
      </c>
      <c r="E1478">
        <v>78</v>
      </c>
      <c r="F1478">
        <v>3</v>
      </c>
      <c r="G1478" t="s">
        <v>11</v>
      </c>
      <c r="H1478">
        <v>79</v>
      </c>
      <c r="I1478" t="str">
        <f>IF($E1478&gt;$H1478,"Winner","Loser")</f>
        <v>Loser</v>
      </c>
      <c r="J1478" t="str">
        <f>IF($E1478&gt;$H1478,$C1478,$F1478)</f>
        <v>%%=Tournament.VisitTeamSeed</v>
      </c>
      <c r="K1478" t="str">
        <f si="0" t="shared"/>
        <v>Lower</v>
      </c>
    </row>
    <row r="1479" spans="1:11" x14ac:dyDescent="0.25">
      <c r="A1479">
        <v>1990</v>
      </c>
      <c r="B1479" t="s">
        <v>77</v>
      </c>
      <c r="C1479">
        <v>4</v>
      </c>
      <c r="D1479" t="s">
        <v>94</v>
      </c>
      <c r="E1479">
        <v>88</v>
      </c>
      <c r="F1479">
        <v>10</v>
      </c>
      <c r="G1479" t="s">
        <v>57</v>
      </c>
      <c r="H1479">
        <v>85</v>
      </c>
      <c r="I1479" t="str">
        <f>IF($E1479&gt;$H1479,"Winner","Loser")</f>
        <v>Loser</v>
      </c>
      <c r="J1479" t="str">
        <f>IF($E1479&gt;$H1479,$C1479,$F1479)</f>
        <v>%%=Tournament.VisitTeamSeed</v>
      </c>
      <c r="K1479" t="str">
        <f si="0" t="shared"/>
        <v>Lower</v>
      </c>
    </row>
    <row r="1480" spans="1:11" x14ac:dyDescent="0.25">
      <c r="A1480">
        <v>1990</v>
      </c>
      <c r="B1480" t="s">
        <v>78</v>
      </c>
      <c r="C1480">
        <v>1</v>
      </c>
      <c r="D1480" t="s">
        <v>117</v>
      </c>
      <c r="E1480">
        <v>69</v>
      </c>
      <c r="F1480">
        <v>12</v>
      </c>
      <c r="G1480" t="s">
        <v>475</v>
      </c>
      <c r="H1480">
        <v>67</v>
      </c>
      <c r="I1480" t="str">
        <f>IF($E1480&gt;$H1480,"Winner","Loser")</f>
        <v>Loser</v>
      </c>
      <c r="J1480" t="str">
        <f>IF($E1480&gt;$H1480,$C1480,$F1480)</f>
        <v>%%=Tournament.VisitTeamSeed</v>
      </c>
      <c r="K1480" t="str">
        <f si="0" t="shared"/>
        <v>Lower</v>
      </c>
    </row>
    <row r="1481" spans="1:11" x14ac:dyDescent="0.25">
      <c r="A1481">
        <v>1990</v>
      </c>
      <c r="B1481" t="s">
        <v>78</v>
      </c>
      <c r="C1481">
        <v>11</v>
      </c>
      <c r="D1481" t="s">
        <v>202</v>
      </c>
      <c r="E1481">
        <v>62</v>
      </c>
      <c r="F1481">
        <v>7</v>
      </c>
      <c r="G1481" t="s">
        <v>125</v>
      </c>
      <c r="H1481">
        <v>60</v>
      </c>
      <c r="I1481" t="str">
        <f>IF($E1481&gt;$H1481,"Winner","Loser")</f>
        <v>Loser</v>
      </c>
      <c r="J1481" t="str">
        <f>IF($E1481&gt;$H1481,$C1481,$F1481)</f>
        <v>%%=Tournament.VisitTeamSeed</v>
      </c>
      <c r="K1481" t="str">
        <f si="0" t="shared"/>
        <v>Lower</v>
      </c>
    </row>
    <row r="1482" spans="1:11" x14ac:dyDescent="0.25">
      <c r="A1482">
        <v>1990</v>
      </c>
      <c r="B1482" t="s">
        <v>78</v>
      </c>
      <c r="C1482">
        <v>6</v>
      </c>
      <c r="D1482" t="s">
        <v>93</v>
      </c>
      <c r="E1482">
        <v>82</v>
      </c>
      <c r="F1482">
        <v>2</v>
      </c>
      <c r="G1482" t="s">
        <v>3</v>
      </c>
      <c r="H1482">
        <v>75</v>
      </c>
      <c r="I1482" t="str">
        <f>IF($E1482&gt;$H1482,"Winner","Loser")</f>
        <v>Loser</v>
      </c>
      <c r="J1482" t="str">
        <f>IF($E1482&gt;$H1482,$C1482,$F1482)</f>
        <v>%%=Tournament.VisitTeamSeed</v>
      </c>
      <c r="K1482" t="str">
        <f si="0" t="shared"/>
        <v>Lower</v>
      </c>
    </row>
    <row r="1483" spans="1:11" x14ac:dyDescent="0.25">
      <c r="A1483">
        <v>1990</v>
      </c>
      <c r="B1483" t="s">
        <v>78</v>
      </c>
      <c r="C1483">
        <v>1</v>
      </c>
      <c r="D1483" t="s">
        <v>391</v>
      </c>
      <c r="E1483">
        <v>80</v>
      </c>
      <c r="F1483">
        <v>4</v>
      </c>
      <c r="G1483" t="s">
        <v>136</v>
      </c>
      <c r="H1483">
        <v>81</v>
      </c>
      <c r="I1483" t="str">
        <f>IF($E1483&gt;$H1483,"Winner","Loser")</f>
        <v>Loser</v>
      </c>
      <c r="J1483" t="str">
        <f>IF($E1483&gt;$H1483,$C1483,$F1483)</f>
        <v>%%=Tournament.VisitTeamSeed</v>
      </c>
      <c r="K1483" t="str">
        <f si="0" t="shared"/>
        <v>Lower</v>
      </c>
    </row>
    <row r="1484" spans="1:11" x14ac:dyDescent="0.25">
      <c r="A1484">
        <v>1990</v>
      </c>
      <c r="B1484" t="s">
        <v>78</v>
      </c>
      <c r="C1484">
        <v>6</v>
      </c>
      <c r="D1484" t="s">
        <v>374</v>
      </c>
      <c r="E1484">
        <v>89</v>
      </c>
      <c r="F1484">
        <v>10</v>
      </c>
      <c r="G1484" t="s">
        <v>57</v>
      </c>
      <c r="H1484">
        <v>102</v>
      </c>
      <c r="I1484" t="str">
        <f>IF($E1484&gt;$H1484,"Winner","Loser")</f>
        <v>Loser</v>
      </c>
      <c r="J1484" t="str">
        <f>IF($E1484&gt;$H1484,$C1484,$F1484)</f>
        <v>%%=Tournament.VisitTeamSeed</v>
      </c>
      <c r="K1484" t="str">
        <f si="0" t="shared"/>
        <v>Lower</v>
      </c>
    </row>
    <row r="1485" spans="1:11" x14ac:dyDescent="0.25">
      <c r="A1485">
        <v>1990</v>
      </c>
      <c r="B1485" t="s">
        <v>78</v>
      </c>
      <c r="C1485">
        <v>3</v>
      </c>
      <c r="D1485" t="s">
        <v>11</v>
      </c>
      <c r="E1485">
        <v>90</v>
      </c>
      <c r="F1485">
        <v>7</v>
      </c>
      <c r="G1485" t="s">
        <v>15</v>
      </c>
      <c r="H1485">
        <v>81</v>
      </c>
      <c r="I1485" t="str">
        <f>IF($E1485&gt;$H1485,"Winner","Loser")</f>
        <v>Loser</v>
      </c>
      <c r="J1485" t="str">
        <f>IF($E1485&gt;$H1485,$C1485,$F1485)</f>
        <v>%%=Tournament.VisitTeamSeed</v>
      </c>
      <c r="K1485" t="str">
        <f si="0" t="shared"/>
        <v>Lower</v>
      </c>
    </row>
    <row r="1486" spans="1:11" x14ac:dyDescent="0.25">
      <c r="A1486">
        <v>1990</v>
      </c>
      <c r="B1486" t="s">
        <v>78</v>
      </c>
      <c r="C1486">
        <v>1</v>
      </c>
      <c r="D1486" t="s">
        <v>71</v>
      </c>
      <c r="E1486">
        <v>71</v>
      </c>
      <c r="F1486">
        <v>5</v>
      </c>
      <c r="G1486" t="s">
        <v>90</v>
      </c>
      <c r="H1486">
        <v>70</v>
      </c>
      <c r="I1486" t="str">
        <f>IF($E1486&gt;$H1486,"Winner","Loser")</f>
        <v>Loser</v>
      </c>
      <c r="J1486" t="str">
        <f>IF($E1486&gt;$H1486,$C1486,$F1486)</f>
        <v>%%=Tournament.VisitTeamSeed</v>
      </c>
      <c r="K1486" t="str">
        <f si="0" t="shared"/>
        <v>Lower</v>
      </c>
    </row>
    <row r="1487" spans="1:11" x14ac:dyDescent="0.25">
      <c r="A1487">
        <v>1990</v>
      </c>
      <c r="B1487" t="s">
        <v>78</v>
      </c>
      <c r="C1487">
        <v>8</v>
      </c>
      <c r="D1487" t="s">
        <v>369</v>
      </c>
      <c r="E1487">
        <v>73</v>
      </c>
      <c r="F1487">
        <v>4</v>
      </c>
      <c r="G1487" t="s">
        <v>94</v>
      </c>
      <c r="H1487">
        <v>96</v>
      </c>
      <c r="I1487" t="str">
        <f>IF($E1487&gt;$H1487,"Winner","Loser")</f>
        <v>Loser</v>
      </c>
      <c r="J1487" t="str">
        <f>IF($E1487&gt;$H1487,$C1487,$F1487)</f>
        <v>%%=Tournament.VisitTeamSeed</v>
      </c>
      <c r="K1487" t="str">
        <f si="0" t="shared"/>
        <v>Lower</v>
      </c>
    </row>
    <row r="1488" spans="1:11" x14ac:dyDescent="0.25">
      <c r="A1488">
        <v>1990</v>
      </c>
      <c r="B1488" t="s">
        <v>79</v>
      </c>
      <c r="C1488">
        <v>10</v>
      </c>
      <c r="D1488" t="s">
        <v>57</v>
      </c>
      <c r="E1488">
        <v>73</v>
      </c>
      <c r="F1488">
        <v>2</v>
      </c>
      <c r="G1488" t="s">
        <v>128</v>
      </c>
      <c r="H1488">
        <v>72</v>
      </c>
      <c r="I1488" t="str">
        <f>IF($E1488&gt;$H1488,"Winner","Loser")</f>
        <v>Loser</v>
      </c>
      <c r="J1488" t="str">
        <f>IF($E1488&gt;$H1488,$C1488,$F1488)</f>
        <v>%%=Tournament.VisitTeamSeed</v>
      </c>
      <c r="K1488" t="str">
        <f si="0" t="shared"/>
        <v>Lower</v>
      </c>
    </row>
    <row r="1489" spans="1:11" x14ac:dyDescent="0.25">
      <c r="A1489">
        <v>1990</v>
      </c>
      <c r="B1489" t="s">
        <v>79</v>
      </c>
      <c r="C1489">
        <v>6</v>
      </c>
      <c r="D1489" t="s">
        <v>374</v>
      </c>
      <c r="E1489">
        <v>74</v>
      </c>
      <c r="F1489">
        <v>3</v>
      </c>
      <c r="G1489" t="s">
        <v>91</v>
      </c>
      <c r="H1489">
        <v>71</v>
      </c>
      <c r="I1489" t="str">
        <f>IF($E1489&gt;$H1489,"Winner","Loser")</f>
        <v>Loser</v>
      </c>
      <c r="J1489" t="str">
        <f>IF($E1489&gt;$H1489,$C1489,$F1489)</f>
        <v>%%=Tournament.VisitTeamSeed</v>
      </c>
      <c r="K1489" t="str">
        <f si="0" t="shared"/>
        <v>Lower</v>
      </c>
    </row>
    <row r="1490" spans="1:11" x14ac:dyDescent="0.25">
      <c r="A1490">
        <v>1990</v>
      </c>
      <c r="B1490" t="s">
        <v>79</v>
      </c>
      <c r="C1490">
        <v>7</v>
      </c>
      <c r="D1490" t="s">
        <v>15</v>
      </c>
      <c r="E1490">
        <v>71</v>
      </c>
      <c r="F1490">
        <v>2</v>
      </c>
      <c r="G1490" t="s">
        <v>0</v>
      </c>
      <c r="H1490">
        <v>70</v>
      </c>
      <c r="I1490" t="str">
        <f>IF($E1490&gt;$H1490,"Winner","Loser")</f>
        <v>Loser</v>
      </c>
      <c r="J1490" t="str">
        <f>IF($E1490&gt;$H1490,$C1490,$F1490)</f>
        <v>%%=Tournament.VisitTeamSeed</v>
      </c>
      <c r="K1490" t="str">
        <f si="0" t="shared"/>
        <v>Lower</v>
      </c>
    </row>
    <row r="1491" spans="1:11" x14ac:dyDescent="0.25">
      <c r="A1491">
        <v>1990</v>
      </c>
      <c r="B1491" t="s">
        <v>79</v>
      </c>
      <c r="C1491">
        <v>6</v>
      </c>
      <c r="D1491" t="s">
        <v>423</v>
      </c>
      <c r="E1491">
        <v>72</v>
      </c>
      <c r="F1491">
        <v>3</v>
      </c>
      <c r="G1491" t="s">
        <v>11</v>
      </c>
      <c r="H1491">
        <v>76</v>
      </c>
      <c r="I1491" t="str">
        <f>IF($E1491&gt;$H1491,"Winner","Loser")</f>
        <v>Loser</v>
      </c>
      <c r="J1491" t="str">
        <f>IF($E1491&gt;$H1491,$C1491,$F1491)</f>
        <v>%%=Tournament.VisitTeamSeed</v>
      </c>
      <c r="K1491" t="str">
        <f si="0" t="shared"/>
        <v>Lower</v>
      </c>
    </row>
    <row r="1492" spans="1:11" x14ac:dyDescent="0.25">
      <c r="A1492">
        <v>1990</v>
      </c>
      <c r="B1492" t="s">
        <v>79</v>
      </c>
      <c r="C1492">
        <v>7</v>
      </c>
      <c r="D1492" t="s">
        <v>125</v>
      </c>
      <c r="E1492">
        <v>77</v>
      </c>
      <c r="F1492">
        <v>2</v>
      </c>
      <c r="G1492" t="s">
        <v>14</v>
      </c>
      <c r="H1492">
        <v>55</v>
      </c>
      <c r="I1492" t="str">
        <f>IF($E1492&gt;$H1492,"Winner","Loser")</f>
        <v>Loser</v>
      </c>
      <c r="J1492" t="str">
        <f>IF($E1492&gt;$H1492,$C1492,$F1492)</f>
        <v>%%=Tournament.VisitTeamSeed</v>
      </c>
      <c r="K1492" t="str">
        <f si="0" t="shared"/>
        <v>Lower</v>
      </c>
    </row>
    <row r="1493" spans="1:11" x14ac:dyDescent="0.25">
      <c r="A1493">
        <v>1990</v>
      </c>
      <c r="B1493" t="s">
        <v>79</v>
      </c>
      <c r="C1493">
        <v>7</v>
      </c>
      <c r="D1493" t="s">
        <v>68</v>
      </c>
      <c r="E1493">
        <v>61</v>
      </c>
      <c r="F1493">
        <v>2</v>
      </c>
      <c r="G1493" t="s">
        <v>3</v>
      </c>
      <c r="H1493">
        <v>63</v>
      </c>
      <c r="I1493" t="str">
        <f>IF($E1493&gt;$H1493,"Winner","Loser")</f>
        <v>Loser</v>
      </c>
      <c r="J1493" t="str">
        <f>IF($E1493&gt;$H1493,$C1493,$F1493)</f>
        <v>%%=Tournament.VisitTeamSeed</v>
      </c>
      <c r="K1493" t="str">
        <f si="0" t="shared"/>
        <v>Lower</v>
      </c>
    </row>
    <row r="1494" spans="1:11" x14ac:dyDescent="0.25">
      <c r="A1494">
        <v>1990</v>
      </c>
      <c r="B1494" t="s">
        <v>79</v>
      </c>
      <c r="C1494">
        <v>11</v>
      </c>
      <c r="D1494" t="s">
        <v>202</v>
      </c>
      <c r="E1494">
        <v>149</v>
      </c>
      <c r="F1494">
        <v>3</v>
      </c>
      <c r="G1494" t="s">
        <v>10</v>
      </c>
      <c r="H1494">
        <v>115</v>
      </c>
      <c r="I1494" t="str">
        <f>IF($E1494&gt;$H1494,"Winner","Loser")</f>
        <v>Loser</v>
      </c>
      <c r="J1494" t="str">
        <f>IF($E1494&gt;$H1494,$C1494,$F1494)</f>
        <v>%%=Tournament.VisitTeamSeed</v>
      </c>
      <c r="K1494" t="str">
        <f si="0" t="shared"/>
        <v>Lower</v>
      </c>
    </row>
    <row r="1495" spans="1:11" x14ac:dyDescent="0.25">
      <c r="A1495">
        <v>1990</v>
      </c>
      <c r="B1495" t="s">
        <v>79</v>
      </c>
      <c r="C1495">
        <v>1</v>
      </c>
      <c r="D1495" t="s">
        <v>117</v>
      </c>
      <c r="E1495">
        <v>76</v>
      </c>
      <c r="F1495">
        <v>8</v>
      </c>
      <c r="G1495" t="s">
        <v>390</v>
      </c>
      <c r="H1495">
        <v>65</v>
      </c>
      <c r="I1495" t="str">
        <f>IF($E1495&gt;$H1495,"Winner","Loser")</f>
        <v>Loser</v>
      </c>
      <c r="J1495" t="str">
        <f>IF($E1495&gt;$H1495,$C1495,$F1495)</f>
        <v>%%=Tournament.VisitTeamSeed</v>
      </c>
      <c r="K1495" t="str">
        <f si="0" t="shared"/>
        <v>Lower</v>
      </c>
    </row>
    <row r="1496" spans="1:11" x14ac:dyDescent="0.25">
      <c r="A1496">
        <v>1990</v>
      </c>
      <c r="B1496" t="s">
        <v>79</v>
      </c>
      <c r="C1496">
        <v>6</v>
      </c>
      <c r="D1496" t="s">
        <v>93</v>
      </c>
      <c r="E1496">
        <v>81</v>
      </c>
      <c r="F1496">
        <v>14</v>
      </c>
      <c r="G1496" t="s">
        <v>122</v>
      </c>
      <c r="H1496">
        <v>78</v>
      </c>
      <c r="I1496" t="str">
        <f>IF($E1496&gt;$H1496,"Winner","Loser")</f>
        <v>Loser</v>
      </c>
      <c r="J1496" t="str">
        <f>IF($E1496&gt;$H1496,$C1496,$F1496)</f>
        <v>%%=Tournament.VisitTeamSeed</v>
      </c>
      <c r="K1496" t="str">
        <f si="0" t="shared"/>
        <v>Lower</v>
      </c>
    </row>
    <row r="1497" spans="1:11" x14ac:dyDescent="0.25">
      <c r="A1497">
        <v>1990</v>
      </c>
      <c r="B1497" t="s">
        <v>79</v>
      </c>
      <c r="C1497">
        <v>5</v>
      </c>
      <c r="D1497" t="s">
        <v>99</v>
      </c>
      <c r="E1497">
        <v>91</v>
      </c>
      <c r="F1497">
        <v>4</v>
      </c>
      <c r="G1497" t="s">
        <v>136</v>
      </c>
      <c r="H1497">
        <v>94</v>
      </c>
      <c r="I1497" t="str">
        <f>IF($E1497&gt;$H1497,"Winner","Loser")</f>
        <v>Loser</v>
      </c>
      <c r="J1497" t="str">
        <f>IF($E1497&gt;$H1497,$C1497,$F1497)</f>
        <v>%%=Tournament.VisitTeamSeed</v>
      </c>
      <c r="K1497" t="str">
        <f si="0" t="shared"/>
        <v>Lower</v>
      </c>
    </row>
    <row r="1498" spans="1:11" x14ac:dyDescent="0.25">
      <c r="A1498">
        <v>1990</v>
      </c>
      <c r="B1498" t="s">
        <v>79</v>
      </c>
      <c r="C1498">
        <v>12</v>
      </c>
      <c r="D1498" t="s">
        <v>475</v>
      </c>
      <c r="E1498">
        <v>62</v>
      </c>
      <c r="F1498">
        <v>4</v>
      </c>
      <c r="G1498" t="s">
        <v>1</v>
      </c>
      <c r="H1498">
        <v>60</v>
      </c>
      <c r="I1498" t="str">
        <f>IF($E1498&gt;$H1498,"Winner","Loser")</f>
        <v>Loser</v>
      </c>
      <c r="J1498" t="str">
        <f>IF($E1498&gt;$H1498,$C1498,$F1498)</f>
        <v>%%=Tournament.VisitTeamSeed</v>
      </c>
      <c r="K1498" t="str">
        <f si="0" t="shared"/>
        <v>Lower</v>
      </c>
    </row>
    <row r="1499" spans="1:11" x14ac:dyDescent="0.25">
      <c r="A1499">
        <v>1990</v>
      </c>
      <c r="B1499" t="s">
        <v>79</v>
      </c>
      <c r="C1499">
        <v>1</v>
      </c>
      <c r="D1499" t="s">
        <v>71</v>
      </c>
      <c r="E1499">
        <v>74</v>
      </c>
      <c r="F1499">
        <v>9</v>
      </c>
      <c r="G1499" t="s">
        <v>102</v>
      </c>
      <c r="H1499">
        <v>54</v>
      </c>
      <c r="I1499" t="str">
        <f>IF($E1499&gt;$H1499,"Winner","Loser")</f>
        <v>Loser</v>
      </c>
      <c r="J1499" t="str">
        <f>IF($E1499&gt;$H1499,$C1499,$F1499)</f>
        <v>%%=Tournament.VisitTeamSeed</v>
      </c>
      <c r="K1499" t="str">
        <f si="0" t="shared"/>
        <v>Lower</v>
      </c>
    </row>
    <row r="1500" spans="1:11" x14ac:dyDescent="0.25">
      <c r="A1500">
        <v>1990</v>
      </c>
      <c r="B1500" t="s">
        <v>79</v>
      </c>
      <c r="C1500">
        <v>5</v>
      </c>
      <c r="D1500" t="s">
        <v>90</v>
      </c>
      <c r="E1500">
        <v>79</v>
      </c>
      <c r="F1500">
        <v>4</v>
      </c>
      <c r="G1500" t="s">
        <v>132</v>
      </c>
      <c r="H1500">
        <v>75</v>
      </c>
      <c r="I1500" t="str">
        <f>IF($E1500&gt;$H1500,"Winner","Loser")</f>
        <v>Loser</v>
      </c>
      <c r="J1500" t="str">
        <f>IF($E1500&gt;$H1500,$C1500,$F1500)</f>
        <v>%%=Tournament.VisitTeamSeed</v>
      </c>
      <c r="K1500" t="str">
        <f si="0" t="shared"/>
        <v>Lower</v>
      </c>
    </row>
    <row r="1501" spans="1:11" x14ac:dyDescent="0.25">
      <c r="A1501">
        <v>1990</v>
      </c>
      <c r="B1501" t="s">
        <v>79</v>
      </c>
      <c r="C1501">
        <v>1</v>
      </c>
      <c r="D1501" t="s">
        <v>18</v>
      </c>
      <c r="E1501">
        <v>77</v>
      </c>
      <c r="F1501">
        <v>8</v>
      </c>
      <c r="G1501" t="s">
        <v>369</v>
      </c>
      <c r="H1501">
        <v>79</v>
      </c>
      <c r="I1501" t="str">
        <f>IF($E1501&gt;$H1501,"Winner","Loser")</f>
        <v>Loser</v>
      </c>
      <c r="J1501" t="str">
        <f>IF($E1501&gt;$H1501,$C1501,$F1501)</f>
        <v>%%=Tournament.VisitTeamSeed</v>
      </c>
      <c r="K1501" t="str">
        <f si="0" t="shared"/>
        <v>Lower</v>
      </c>
    </row>
    <row r="1502" spans="1:11" x14ac:dyDescent="0.25">
      <c r="A1502">
        <v>1990</v>
      </c>
      <c r="B1502" t="s">
        <v>79</v>
      </c>
      <c r="C1502">
        <v>12</v>
      </c>
      <c r="D1502" t="s">
        <v>66</v>
      </c>
      <c r="E1502">
        <v>84</v>
      </c>
      <c r="F1502">
        <v>4</v>
      </c>
      <c r="G1502" t="s">
        <v>94</v>
      </c>
      <c r="H1502">
        <v>86</v>
      </c>
      <c r="I1502" t="str">
        <f>IF($E1502&gt;$H1502,"Winner","Loser")</f>
        <v>Loser</v>
      </c>
      <c r="J1502" t="str">
        <f>IF($E1502&gt;$H1502,$C1502,$F1502)</f>
        <v>%%=Tournament.VisitTeamSeed</v>
      </c>
      <c r="K1502" t="str">
        <f si="0" t="shared"/>
        <v>Lower</v>
      </c>
    </row>
    <row r="1503" spans="1:11" x14ac:dyDescent="0.25">
      <c r="A1503">
        <v>1990</v>
      </c>
      <c r="B1503" t="s">
        <v>79</v>
      </c>
      <c r="C1503">
        <v>1</v>
      </c>
      <c r="D1503" t="s">
        <v>391</v>
      </c>
      <c r="E1503">
        <v>62</v>
      </c>
      <c r="F1503">
        <v>9</v>
      </c>
      <c r="G1503" t="s">
        <v>138</v>
      </c>
      <c r="H1503">
        <v>58</v>
      </c>
      <c r="I1503" t="str">
        <f>IF($E1503&gt;$H1503,"Winner","Loser")</f>
        <v>Loser</v>
      </c>
      <c r="J1503" t="str">
        <f>IF($E1503&gt;$H1503,$C1503,$F1503)</f>
        <v>%%=Tournament.VisitTeamSeed</v>
      </c>
      <c r="K1503" t="str">
        <f si="0" t="shared"/>
        <v>Lower</v>
      </c>
    </row>
    <row r="1504" spans="1:11" x14ac:dyDescent="0.25">
      <c r="A1504">
        <v>1990</v>
      </c>
      <c r="B1504" t="s">
        <v>80</v>
      </c>
      <c r="C1504">
        <v>3</v>
      </c>
      <c r="D1504" t="s">
        <v>10</v>
      </c>
      <c r="E1504">
        <v>76</v>
      </c>
      <c r="F1504">
        <v>14</v>
      </c>
      <c r="G1504" t="s">
        <v>481</v>
      </c>
      <c r="H1504">
        <v>70</v>
      </c>
      <c r="I1504" t="str">
        <f>IF($E1504&gt;$H1504,"Winner","Loser")</f>
        <v>Loser</v>
      </c>
      <c r="J1504" t="str">
        <f>IF($E1504&gt;$H1504,$C1504,$F1504)</f>
        <v>%%=Tournament.VisitTeamSeed</v>
      </c>
      <c r="K1504" t="str">
        <f si="0" t="shared"/>
        <v>Lower</v>
      </c>
    </row>
    <row r="1505" spans="1:11" x14ac:dyDescent="0.25">
      <c r="A1505">
        <v>1990</v>
      </c>
      <c r="B1505" t="s">
        <v>80</v>
      </c>
      <c r="C1505">
        <v>7</v>
      </c>
      <c r="D1505" t="s">
        <v>125</v>
      </c>
      <c r="E1505">
        <v>71</v>
      </c>
      <c r="F1505">
        <v>10</v>
      </c>
      <c r="G1505" t="s">
        <v>394</v>
      </c>
      <c r="H1505">
        <v>54</v>
      </c>
      <c r="I1505" t="str">
        <f>IF($E1505&gt;$H1505,"Winner","Loser")</f>
        <v>Loser</v>
      </c>
      <c r="J1505" t="str">
        <f>IF($E1505&gt;$H1505,$C1505,$F1505)</f>
        <v>%%=Tournament.VisitTeamSeed</v>
      </c>
      <c r="K1505" t="str">
        <f si="0" t="shared"/>
        <v>Lower</v>
      </c>
    </row>
    <row r="1506" spans="1:11" x14ac:dyDescent="0.25">
      <c r="A1506">
        <v>1990</v>
      </c>
      <c r="B1506" t="s">
        <v>80</v>
      </c>
      <c r="C1506">
        <v>2</v>
      </c>
      <c r="D1506" t="s">
        <v>0</v>
      </c>
      <c r="E1506">
        <v>79</v>
      </c>
      <c r="F1506">
        <v>15</v>
      </c>
      <c r="G1506" t="s">
        <v>203</v>
      </c>
      <c r="H1506">
        <v>71</v>
      </c>
      <c r="I1506" t="str">
        <f>IF($E1506&gt;$H1506,"Winner","Loser")</f>
        <v>Loser</v>
      </c>
      <c r="J1506" t="str">
        <f>IF($E1506&gt;$H1506,$C1506,$F1506)</f>
        <v>%%=Tournament.VisitTeamSeed</v>
      </c>
      <c r="K1506" t="str">
        <f si="0" t="shared"/>
        <v>Lower</v>
      </c>
    </row>
    <row r="1507" spans="1:11" x14ac:dyDescent="0.25">
      <c r="A1507">
        <v>1990</v>
      </c>
      <c r="B1507" t="s">
        <v>80</v>
      </c>
      <c r="C1507">
        <v>6</v>
      </c>
      <c r="D1507" t="s">
        <v>374</v>
      </c>
      <c r="E1507">
        <v>87</v>
      </c>
      <c r="F1507">
        <v>11</v>
      </c>
      <c r="G1507" t="s">
        <v>405</v>
      </c>
      <c r="H1507">
        <v>79</v>
      </c>
      <c r="I1507" t="str">
        <f>IF($E1507&gt;$H1507,"Winner","Loser")</f>
        <v>Loser</v>
      </c>
      <c r="J1507" t="str">
        <f>IF($E1507&gt;$H1507,$C1507,$F1507)</f>
        <v>%%=Tournament.VisitTeamSeed</v>
      </c>
      <c r="K1507" t="str">
        <f si="0" t="shared"/>
        <v>Lower</v>
      </c>
    </row>
    <row r="1508" spans="1:11" x14ac:dyDescent="0.25">
      <c r="A1508">
        <v>1990</v>
      </c>
      <c r="B1508" t="s">
        <v>80</v>
      </c>
      <c r="C1508">
        <v>6</v>
      </c>
      <c r="D1508" t="s">
        <v>399</v>
      </c>
      <c r="E1508">
        <v>92</v>
      </c>
      <c r="F1508">
        <v>11</v>
      </c>
      <c r="G1508" t="s">
        <v>202</v>
      </c>
      <c r="H1508">
        <v>111</v>
      </c>
      <c r="I1508" t="str">
        <f>IF($E1508&gt;$H1508,"Winner","Loser")</f>
        <v>Loser</v>
      </c>
      <c r="J1508" t="str">
        <f>IF($E1508&gt;$H1508,$C1508,$F1508)</f>
        <v>%%=Tournament.VisitTeamSeed</v>
      </c>
      <c r="K1508" t="str">
        <f si="0" t="shared"/>
        <v>Lower</v>
      </c>
    </row>
    <row r="1509" spans="1:11" x14ac:dyDescent="0.25">
      <c r="A1509">
        <v>1990</v>
      </c>
      <c r="B1509" t="s">
        <v>80</v>
      </c>
      <c r="C1509">
        <v>3</v>
      </c>
      <c r="D1509" t="s">
        <v>91</v>
      </c>
      <c r="E1509">
        <v>70</v>
      </c>
      <c r="F1509">
        <v>14</v>
      </c>
      <c r="G1509" t="s">
        <v>466</v>
      </c>
      <c r="H1509">
        <v>52</v>
      </c>
      <c r="I1509" t="str">
        <f>IF($E1509&gt;$H1509,"Winner","Loser")</f>
        <v>Loser</v>
      </c>
      <c r="J1509" t="str">
        <f>IF($E1509&gt;$H1509,$C1509,$F1509)</f>
        <v>%%=Tournament.VisitTeamSeed</v>
      </c>
      <c r="K1509" t="str">
        <f si="0" t="shared"/>
        <v>Lower</v>
      </c>
    </row>
    <row r="1510" spans="1:11" x14ac:dyDescent="0.25">
      <c r="A1510">
        <v>1990</v>
      </c>
      <c r="B1510" t="s">
        <v>80</v>
      </c>
      <c r="C1510">
        <v>7</v>
      </c>
      <c r="D1510" t="s">
        <v>104</v>
      </c>
      <c r="E1510">
        <v>88</v>
      </c>
      <c r="F1510">
        <v>10</v>
      </c>
      <c r="G1510" t="s">
        <v>57</v>
      </c>
      <c r="H1510">
        <v>100</v>
      </c>
      <c r="I1510" t="str">
        <f>IF($E1510&gt;$H1510,"Winner","Loser")</f>
        <v>Loser</v>
      </c>
      <c r="J1510" t="str">
        <f>IF($E1510&gt;$H1510,$C1510,$F1510)</f>
        <v>%%=Tournament.VisitTeamSeed</v>
      </c>
      <c r="K1510" t="str">
        <f si="0" t="shared"/>
        <v>Lower</v>
      </c>
    </row>
    <row r="1511" spans="1:11" x14ac:dyDescent="0.25">
      <c r="A1511">
        <v>1990</v>
      </c>
      <c r="B1511" t="s">
        <v>80</v>
      </c>
      <c r="C1511">
        <v>2</v>
      </c>
      <c r="D1511" t="s">
        <v>14</v>
      </c>
      <c r="E1511">
        <v>79</v>
      </c>
      <c r="F1511">
        <v>15</v>
      </c>
      <c r="G1511" t="s">
        <v>213</v>
      </c>
      <c r="H1511">
        <v>67</v>
      </c>
      <c r="I1511" t="str">
        <f>IF($E1511&gt;$H1511,"Winner","Loser")</f>
        <v>Loser</v>
      </c>
      <c r="J1511" t="str">
        <f>IF($E1511&gt;$H1511,$C1511,$F1511)</f>
        <v>%%=Tournament.VisitTeamSeed</v>
      </c>
      <c r="K1511" t="str">
        <f si="0" t="shared"/>
        <v>Lower</v>
      </c>
    </row>
    <row r="1512" spans="1:11" x14ac:dyDescent="0.25">
      <c r="A1512">
        <v>1990</v>
      </c>
      <c r="B1512" t="s">
        <v>80</v>
      </c>
      <c r="C1512">
        <v>2</v>
      </c>
      <c r="D1512" t="s">
        <v>3</v>
      </c>
      <c r="E1512">
        <v>70</v>
      </c>
      <c r="F1512">
        <v>15</v>
      </c>
      <c r="G1512" t="s">
        <v>448</v>
      </c>
      <c r="H1512">
        <v>48</v>
      </c>
      <c r="I1512" t="str">
        <f>IF($E1512&gt;$H1512,"Winner","Loser")</f>
        <v>Loser</v>
      </c>
      <c r="J1512" t="str">
        <f>IF($E1512&gt;$H1512,$C1512,$F1512)</f>
        <v>%%=Tournament.VisitTeamSeed</v>
      </c>
      <c r="K1512" t="str">
        <f si="0" t="shared"/>
        <v>Lower</v>
      </c>
    </row>
    <row r="1513" spans="1:11" x14ac:dyDescent="0.25">
      <c r="A1513">
        <v>1990</v>
      </c>
      <c r="B1513" t="s">
        <v>80</v>
      </c>
      <c r="C1513">
        <v>7</v>
      </c>
      <c r="D1513" t="s">
        <v>68</v>
      </c>
      <c r="E1513">
        <v>75</v>
      </c>
      <c r="F1513">
        <v>10</v>
      </c>
      <c r="G1513" t="s">
        <v>127</v>
      </c>
      <c r="H1513">
        <v>67</v>
      </c>
      <c r="I1513" t="str">
        <f>IF($E1513&gt;$H1513,"Winner","Loser")</f>
        <v>Loser</v>
      </c>
      <c r="J1513" t="str">
        <f>IF($E1513&gt;$H1513,$C1513,$F1513)</f>
        <v>%%=Tournament.VisitTeamSeed</v>
      </c>
      <c r="K1513" t="str">
        <f si="0" t="shared"/>
        <v>Lower</v>
      </c>
    </row>
    <row r="1514" spans="1:11" x14ac:dyDescent="0.25">
      <c r="A1514">
        <v>1990</v>
      </c>
      <c r="B1514" t="s">
        <v>80</v>
      </c>
      <c r="C1514">
        <v>3</v>
      </c>
      <c r="D1514" t="s">
        <v>106</v>
      </c>
      <c r="E1514">
        <v>71</v>
      </c>
      <c r="F1514">
        <v>14</v>
      </c>
      <c r="G1514" t="s">
        <v>122</v>
      </c>
      <c r="H1514">
        <v>74</v>
      </c>
      <c r="I1514" t="str">
        <f>IF($E1514&gt;$H1514,"Winner","Loser")</f>
        <v>Loser</v>
      </c>
      <c r="J1514" t="str">
        <f>IF($E1514&gt;$H1514,$C1514,$F1514)</f>
        <v>%%=Tournament.VisitTeamSeed</v>
      </c>
      <c r="K1514" t="str">
        <f si="0" t="shared"/>
        <v>Lower</v>
      </c>
    </row>
    <row r="1515" spans="1:11" x14ac:dyDescent="0.25">
      <c r="A1515">
        <v>1990</v>
      </c>
      <c r="B1515" t="s">
        <v>80</v>
      </c>
      <c r="C1515">
        <v>6</v>
      </c>
      <c r="D1515" t="s">
        <v>93</v>
      </c>
      <c r="E1515">
        <v>64</v>
      </c>
      <c r="F1515">
        <v>11</v>
      </c>
      <c r="G1515" t="s">
        <v>119</v>
      </c>
      <c r="H1515">
        <v>61</v>
      </c>
      <c r="I1515" t="str">
        <f>IF($E1515&gt;$H1515,"Winner","Loser")</f>
        <v>Loser</v>
      </c>
      <c r="J1515" t="str">
        <f>IF($E1515&gt;$H1515,$C1515,$F1515)</f>
        <v>%%=Tournament.VisitTeamSeed</v>
      </c>
      <c r="K1515" t="str">
        <f si="0" t="shared"/>
        <v>Lower</v>
      </c>
    </row>
    <row r="1516" spans="1:11" x14ac:dyDescent="0.25">
      <c r="A1516">
        <v>1990</v>
      </c>
      <c r="B1516" t="s">
        <v>80</v>
      </c>
      <c r="C1516">
        <v>6</v>
      </c>
      <c r="D1516" t="s">
        <v>423</v>
      </c>
      <c r="E1516">
        <v>81</v>
      </c>
      <c r="F1516">
        <v>11</v>
      </c>
      <c r="G1516" t="s">
        <v>181</v>
      </c>
      <c r="H1516">
        <v>65</v>
      </c>
      <c r="I1516" t="str">
        <f>IF($E1516&gt;$H1516,"Winner","Loser")</f>
        <v>Loser</v>
      </c>
      <c r="J1516" t="str">
        <f>IF($E1516&gt;$H1516,$C1516,$F1516)</f>
        <v>%%=Tournament.VisitTeamSeed</v>
      </c>
      <c r="K1516" t="str">
        <f si="0" t="shared"/>
        <v>Lower</v>
      </c>
    </row>
    <row r="1517" spans="1:11" x14ac:dyDescent="0.25">
      <c r="A1517">
        <v>1990</v>
      </c>
      <c r="B1517" t="s">
        <v>80</v>
      </c>
      <c r="C1517">
        <v>3</v>
      </c>
      <c r="D1517" t="s">
        <v>11</v>
      </c>
      <c r="E1517">
        <v>81</v>
      </c>
      <c r="F1517">
        <v>14</v>
      </c>
      <c r="G1517" t="s">
        <v>120</v>
      </c>
      <c r="H1517">
        <v>46</v>
      </c>
      <c r="I1517" t="str">
        <f>IF($E1517&gt;$H1517,"Winner","Loser")</f>
        <v>Loser</v>
      </c>
      <c r="J1517" t="str">
        <f>IF($E1517&gt;$H1517,$C1517,$F1517)</f>
        <v>%%=Tournament.VisitTeamSeed</v>
      </c>
      <c r="K1517" t="str">
        <f si="0" t="shared"/>
        <v>Lower</v>
      </c>
    </row>
    <row r="1518" spans="1:11" x14ac:dyDescent="0.25">
      <c r="A1518">
        <v>1990</v>
      </c>
      <c r="B1518" t="s">
        <v>80</v>
      </c>
      <c r="C1518">
        <v>7</v>
      </c>
      <c r="D1518" t="s">
        <v>15</v>
      </c>
      <c r="E1518">
        <v>68</v>
      </c>
      <c r="F1518">
        <v>10</v>
      </c>
      <c r="G1518" t="s">
        <v>428</v>
      </c>
      <c r="H1518">
        <v>56</v>
      </c>
      <c r="I1518" t="str">
        <f>IF($E1518&gt;$H1518,"Winner","Loser")</f>
        <v>Loser</v>
      </c>
      <c r="J1518" t="str">
        <f>IF($E1518&gt;$H1518,$C1518,$F1518)</f>
        <v>%%=Tournament.VisitTeamSeed</v>
      </c>
      <c r="K1518" t="str">
        <f si="0" t="shared"/>
        <v>Lower</v>
      </c>
    </row>
    <row r="1519" spans="1:11" x14ac:dyDescent="0.25">
      <c r="A1519">
        <v>1990</v>
      </c>
      <c r="B1519" t="s">
        <v>80</v>
      </c>
      <c r="C1519">
        <v>2</v>
      </c>
      <c r="D1519" t="s">
        <v>128</v>
      </c>
      <c r="E1519">
        <v>75</v>
      </c>
      <c r="F1519">
        <v>15</v>
      </c>
      <c r="G1519" t="s">
        <v>487</v>
      </c>
      <c r="H1519">
        <v>63</v>
      </c>
      <c r="I1519" t="str">
        <f>IF($E1519&gt;$H1519,"Winner","Loser")</f>
        <v>Loser</v>
      </c>
      <c r="J1519" t="str">
        <f>IF($E1519&gt;$H1519,$C1519,$F1519)</f>
        <v>%%=Tournament.VisitTeamSeed</v>
      </c>
      <c r="K1519" t="str">
        <f si="0" t="shared"/>
        <v>Lower</v>
      </c>
    </row>
    <row r="1520" spans="1:11" x14ac:dyDescent="0.25">
      <c r="A1520">
        <v>1990</v>
      </c>
      <c r="B1520" t="s">
        <v>80</v>
      </c>
      <c r="C1520">
        <v>8</v>
      </c>
      <c r="D1520" t="s">
        <v>390</v>
      </c>
      <c r="E1520">
        <v>84</v>
      </c>
      <c r="F1520">
        <v>9</v>
      </c>
      <c r="G1520" t="s">
        <v>70</v>
      </c>
      <c r="H1520">
        <v>83</v>
      </c>
      <c r="I1520" t="str">
        <f>IF($E1520&gt;$H1520,"Winner","Loser")</f>
        <v>Loser</v>
      </c>
      <c r="J1520" t="str">
        <f>IF($E1520&gt;$H1520,$C1520,$F1520)</f>
        <v>%%=Tournament.VisitTeamSeed</v>
      </c>
      <c r="K1520" t="str">
        <f si="0" t="shared"/>
        <v>Lower</v>
      </c>
    </row>
    <row r="1521" spans="1:11" x14ac:dyDescent="0.25">
      <c r="A1521">
        <v>1990</v>
      </c>
      <c r="B1521" t="s">
        <v>80</v>
      </c>
      <c r="C1521">
        <v>4</v>
      </c>
      <c r="D1521" t="s">
        <v>1</v>
      </c>
      <c r="E1521">
        <v>78</v>
      </c>
      <c r="F1521">
        <v>13</v>
      </c>
      <c r="G1521" t="s">
        <v>258</v>
      </c>
      <c r="H1521">
        <v>59</v>
      </c>
      <c r="I1521" t="str">
        <f>IF($E1521&gt;$H1521,"Winner","Loser")</f>
        <v>Loser</v>
      </c>
      <c r="J1521" t="str">
        <f>IF($E1521&gt;$H1521,$C1521,$F1521)</f>
        <v>%%=Tournament.VisitTeamSeed</v>
      </c>
      <c r="K1521" t="str">
        <f si="0" t="shared"/>
        <v>Lower</v>
      </c>
    </row>
    <row r="1522" spans="1:11" x14ac:dyDescent="0.25">
      <c r="A1522">
        <v>1990</v>
      </c>
      <c r="B1522" t="s">
        <v>80</v>
      </c>
      <c r="C1522">
        <v>8</v>
      </c>
      <c r="D1522" t="s">
        <v>152</v>
      </c>
      <c r="E1522">
        <v>66</v>
      </c>
      <c r="F1522">
        <v>9</v>
      </c>
      <c r="G1522" t="s">
        <v>138</v>
      </c>
      <c r="H1522">
        <v>70</v>
      </c>
      <c r="I1522" t="str">
        <f>IF($E1522&gt;$H1522,"Winner","Loser")</f>
        <v>Loser</v>
      </c>
      <c r="J1522" t="str">
        <f>IF($E1522&gt;$H1522,$C1522,$F1522)</f>
        <v>%%=Tournament.VisitTeamSeed</v>
      </c>
      <c r="K1522" t="str">
        <f si="0" t="shared"/>
        <v>Lower</v>
      </c>
    </row>
    <row r="1523" spans="1:11" x14ac:dyDescent="0.25">
      <c r="A1523">
        <v>1990</v>
      </c>
      <c r="B1523" t="s">
        <v>80</v>
      </c>
      <c r="C1523">
        <v>5</v>
      </c>
      <c r="D1523" t="s">
        <v>92</v>
      </c>
      <c r="E1523">
        <v>86</v>
      </c>
      <c r="F1523">
        <v>12</v>
      </c>
      <c r="G1523" t="s">
        <v>66</v>
      </c>
      <c r="H1523">
        <v>88</v>
      </c>
      <c r="I1523" t="str">
        <f>IF($E1523&gt;$H1523,"Winner","Loser")</f>
        <v>Loser</v>
      </c>
      <c r="J1523" t="str">
        <f>IF($E1523&gt;$H1523,$C1523,$F1523)</f>
        <v>%%=Tournament.VisitTeamSeed</v>
      </c>
      <c r="K1523" t="str">
        <f si="0" t="shared"/>
        <v>Lower</v>
      </c>
    </row>
    <row r="1524" spans="1:11" x14ac:dyDescent="0.25">
      <c r="A1524">
        <v>1990</v>
      </c>
      <c r="B1524" t="s">
        <v>80</v>
      </c>
      <c r="C1524">
        <v>4</v>
      </c>
      <c r="D1524" t="s">
        <v>94</v>
      </c>
      <c r="E1524">
        <v>68</v>
      </c>
      <c r="F1524">
        <v>13</v>
      </c>
      <c r="G1524" t="s">
        <v>124</v>
      </c>
      <c r="H1524">
        <v>64</v>
      </c>
      <c r="I1524" t="str">
        <f>IF($E1524&gt;$H1524,"Winner","Loser")</f>
        <v>Loser</v>
      </c>
      <c r="J1524" t="str">
        <f>IF($E1524&gt;$H1524,$C1524,$F1524)</f>
        <v>%%=Tournament.VisitTeamSeed</v>
      </c>
      <c r="K1524" t="str">
        <f si="0" t="shared"/>
        <v>Lower</v>
      </c>
    </row>
    <row r="1525" spans="1:11" x14ac:dyDescent="0.25">
      <c r="A1525">
        <v>1990</v>
      </c>
      <c r="B1525" t="s">
        <v>80</v>
      </c>
      <c r="C1525">
        <v>8</v>
      </c>
      <c r="D1525" t="s">
        <v>369</v>
      </c>
      <c r="E1525">
        <v>83</v>
      </c>
      <c r="F1525">
        <v>9</v>
      </c>
      <c r="G1525" t="s">
        <v>478</v>
      </c>
      <c r="H1525">
        <v>70</v>
      </c>
      <c r="I1525" t="str">
        <f>IF($E1525&gt;$H1525,"Winner","Loser")</f>
        <v>Loser</v>
      </c>
      <c r="J1525" t="str">
        <f>IF($E1525&gt;$H1525,$C1525,$F1525)</f>
        <v>%%=Tournament.VisitTeamSeed</v>
      </c>
      <c r="K1525" t="str">
        <f si="0" t="shared"/>
        <v>Lower</v>
      </c>
    </row>
    <row r="1526" spans="1:11" x14ac:dyDescent="0.25">
      <c r="A1526">
        <v>1990</v>
      </c>
      <c r="B1526" t="s">
        <v>80</v>
      </c>
      <c r="C1526">
        <v>1</v>
      </c>
      <c r="D1526" t="s">
        <v>18</v>
      </c>
      <c r="E1526">
        <v>77</v>
      </c>
      <c r="F1526">
        <v>16</v>
      </c>
      <c r="G1526" t="s">
        <v>151</v>
      </c>
      <c r="H1526">
        <v>68</v>
      </c>
      <c r="I1526" t="str">
        <f>IF($E1526&gt;$H1526,"Winner","Loser")</f>
        <v>Loser</v>
      </c>
      <c r="J1526" t="str">
        <f>IF($E1526&gt;$H1526,$C1526,$F1526)</f>
        <v>%%=Tournament.VisitTeamSeed</v>
      </c>
      <c r="K1526" t="str">
        <f si="0" t="shared"/>
        <v>Lower</v>
      </c>
    </row>
    <row r="1527" spans="1:11" x14ac:dyDescent="0.25">
      <c r="A1527">
        <v>1990</v>
      </c>
      <c r="B1527" t="s">
        <v>80</v>
      </c>
      <c r="C1527">
        <v>4</v>
      </c>
      <c r="D1527" t="s">
        <v>132</v>
      </c>
      <c r="E1527">
        <v>79</v>
      </c>
      <c r="F1527">
        <v>13</v>
      </c>
      <c r="G1527" t="s">
        <v>412</v>
      </c>
      <c r="H1527">
        <v>63</v>
      </c>
      <c r="I1527" t="str">
        <f>IF($E1527&gt;$H1527,"Winner","Loser")</f>
        <v>Loser</v>
      </c>
      <c r="J1527" t="str">
        <f>IF($E1527&gt;$H1527,$C1527,$F1527)</f>
        <v>%%=Tournament.VisitTeamSeed</v>
      </c>
      <c r="K1527" t="str">
        <f si="0" t="shared"/>
        <v>Lower</v>
      </c>
    </row>
    <row r="1528" spans="1:11" x14ac:dyDescent="0.25">
      <c r="A1528">
        <v>1990</v>
      </c>
      <c r="B1528" t="s">
        <v>80</v>
      </c>
      <c r="C1528">
        <v>5</v>
      </c>
      <c r="D1528" t="s">
        <v>90</v>
      </c>
      <c r="E1528">
        <v>49</v>
      </c>
      <c r="F1528">
        <v>12</v>
      </c>
      <c r="G1528" t="s">
        <v>413</v>
      </c>
      <c r="H1528">
        <v>47</v>
      </c>
      <c r="I1528" t="str">
        <f>IF($E1528&gt;$H1528,"Winner","Loser")</f>
        <v>Loser</v>
      </c>
      <c r="J1528" t="str">
        <f>IF($E1528&gt;$H1528,$C1528,$F1528)</f>
        <v>%%=Tournament.VisitTeamSeed</v>
      </c>
      <c r="K1528" t="str">
        <f si="0" t="shared"/>
        <v>Lower</v>
      </c>
    </row>
    <row r="1529" spans="1:11" x14ac:dyDescent="0.25">
      <c r="A1529">
        <v>1990</v>
      </c>
      <c r="B1529" t="s">
        <v>80</v>
      </c>
      <c r="C1529">
        <v>8</v>
      </c>
      <c r="D1529" t="s">
        <v>103</v>
      </c>
      <c r="E1529">
        <v>63</v>
      </c>
      <c r="F1529">
        <v>9</v>
      </c>
      <c r="G1529" t="s">
        <v>102</v>
      </c>
      <c r="H1529">
        <v>65</v>
      </c>
      <c r="I1529" t="str">
        <f>IF($E1529&gt;$H1529,"Winner","Loser")</f>
        <v>Loser</v>
      </c>
      <c r="J1529" t="str">
        <f>IF($E1529&gt;$H1529,$C1529,$F1529)</f>
        <v>%%=Tournament.VisitTeamSeed</v>
      </c>
      <c r="K1529" t="str">
        <f si="0" t="shared"/>
        <v>Lower</v>
      </c>
    </row>
    <row r="1530" spans="1:11" x14ac:dyDescent="0.25">
      <c r="A1530">
        <v>1990</v>
      </c>
      <c r="B1530" t="s">
        <v>80</v>
      </c>
      <c r="C1530">
        <v>1</v>
      </c>
      <c r="D1530" t="s">
        <v>391</v>
      </c>
      <c r="E1530">
        <v>75</v>
      </c>
      <c r="F1530">
        <v>16</v>
      </c>
      <c r="G1530" t="s">
        <v>178</v>
      </c>
      <c r="H1530">
        <v>71</v>
      </c>
      <c r="I1530" t="str">
        <f>IF($E1530&gt;$H1530,"Winner","Loser")</f>
        <v>Loser</v>
      </c>
      <c r="J1530" t="str">
        <f>IF($E1530&gt;$H1530,$C1530,$F1530)</f>
        <v>%%=Tournament.VisitTeamSeed</v>
      </c>
      <c r="K1530" t="str">
        <f si="0" t="shared"/>
        <v>Lower</v>
      </c>
    </row>
    <row r="1531" spans="1:11" x14ac:dyDescent="0.25">
      <c r="A1531">
        <v>1990</v>
      </c>
      <c r="B1531" t="s">
        <v>80</v>
      </c>
      <c r="C1531">
        <v>5</v>
      </c>
      <c r="D1531" t="s">
        <v>99</v>
      </c>
      <c r="E1531">
        <v>70</v>
      </c>
      <c r="F1531">
        <v>12</v>
      </c>
      <c r="G1531" t="s">
        <v>17</v>
      </c>
      <c r="H1531">
        <v>63</v>
      </c>
      <c r="I1531" t="str">
        <f>IF($E1531&gt;$H1531,"Winner","Loser")</f>
        <v>Loser</v>
      </c>
      <c r="J1531" t="str">
        <f>IF($E1531&gt;$H1531,$C1531,$F1531)</f>
        <v>%%=Tournament.VisitTeamSeed</v>
      </c>
      <c r="K1531" t="str">
        <f si="0" t="shared"/>
        <v>Lower</v>
      </c>
    </row>
    <row r="1532" spans="1:11" x14ac:dyDescent="0.25">
      <c r="A1532">
        <v>1990</v>
      </c>
      <c r="B1532" t="s">
        <v>80</v>
      </c>
      <c r="C1532">
        <v>4</v>
      </c>
      <c r="D1532" t="s">
        <v>136</v>
      </c>
      <c r="E1532">
        <v>99</v>
      </c>
      <c r="F1532">
        <v>13</v>
      </c>
      <c r="G1532" t="s">
        <v>432</v>
      </c>
      <c r="H1532">
        <v>83</v>
      </c>
      <c r="I1532" t="str">
        <f>IF($E1532&gt;$H1532,"Winner","Loser")</f>
        <v>Loser</v>
      </c>
      <c r="J1532" t="str">
        <f>IF($E1532&gt;$H1532,$C1532,$F1532)</f>
        <v>%%=Tournament.VisitTeamSeed</v>
      </c>
      <c r="K1532" t="str">
        <f si="0" t="shared"/>
        <v>Lower</v>
      </c>
    </row>
    <row r="1533" spans="1:11" x14ac:dyDescent="0.25">
      <c r="A1533">
        <v>1990</v>
      </c>
      <c r="B1533" t="s">
        <v>80</v>
      </c>
      <c r="C1533">
        <v>1</v>
      </c>
      <c r="D1533" t="s">
        <v>71</v>
      </c>
      <c r="E1533">
        <v>76</v>
      </c>
      <c r="F1533">
        <v>16</v>
      </c>
      <c r="G1533" t="s">
        <v>148</v>
      </c>
      <c r="H1533">
        <v>52</v>
      </c>
      <c r="I1533" t="str">
        <f>IF($E1533&gt;$H1533,"Winner","Loser")</f>
        <v>Loser</v>
      </c>
      <c r="J1533" t="str">
        <f>IF($E1533&gt;$H1533,$C1533,$F1533)</f>
        <v>%%=Tournament.VisitTeamSeed</v>
      </c>
      <c r="K1533" t="str">
        <f si="0" t="shared"/>
        <v>Lower</v>
      </c>
    </row>
    <row r="1534" spans="1:11" x14ac:dyDescent="0.25">
      <c r="A1534">
        <v>1990</v>
      </c>
      <c r="B1534" t="s">
        <v>80</v>
      </c>
      <c r="C1534">
        <v>1</v>
      </c>
      <c r="D1534" t="s">
        <v>117</v>
      </c>
      <c r="E1534">
        <v>102</v>
      </c>
      <c r="F1534">
        <v>16</v>
      </c>
      <c r="G1534" t="s">
        <v>427</v>
      </c>
      <c r="H1534">
        <v>72</v>
      </c>
      <c r="I1534" t="str">
        <f>IF($E1534&gt;$H1534,"Winner","Loser")</f>
        <v>Loser</v>
      </c>
      <c r="J1534" t="str">
        <f>IF($E1534&gt;$H1534,$C1534,$F1534)</f>
        <v>%%=Tournament.VisitTeamSeed</v>
      </c>
      <c r="K1534" t="str">
        <f si="0" t="shared"/>
        <v>Lower</v>
      </c>
    </row>
    <row r="1535" spans="1:11" x14ac:dyDescent="0.25">
      <c r="A1535">
        <v>1990</v>
      </c>
      <c r="B1535" t="s">
        <v>80</v>
      </c>
      <c r="C1535">
        <v>5</v>
      </c>
      <c r="D1535" t="s">
        <v>501</v>
      </c>
      <c r="E1535">
        <v>53</v>
      </c>
      <c r="F1535">
        <v>12</v>
      </c>
      <c r="G1535" t="s">
        <v>475</v>
      </c>
      <c r="H1535">
        <v>54</v>
      </c>
      <c r="I1535" t="str">
        <f>IF($E1535&gt;$H1535,"Winner","Loser")</f>
        <v>Loser</v>
      </c>
      <c r="J1535" t="str">
        <f>IF($E1535&gt;$H1535,$C1535,$F1535)</f>
        <v>%%=Tournament.VisitTeamSeed</v>
      </c>
      <c r="K1535" t="str">
        <f si="0" t="shared"/>
        <v>Lower</v>
      </c>
    </row>
    <row r="1536" spans="1:11" x14ac:dyDescent="0.25">
      <c r="A1536">
        <v>1989</v>
      </c>
      <c r="B1536" t="s">
        <v>74</v>
      </c>
      <c r="C1536">
        <v>3</v>
      </c>
      <c r="D1536" t="s">
        <v>10</v>
      </c>
      <c r="E1536">
        <v>80</v>
      </c>
      <c r="F1536">
        <v>3</v>
      </c>
      <c r="G1536" t="s">
        <v>115</v>
      </c>
      <c r="H1536">
        <v>79</v>
      </c>
      <c r="I1536" t="str">
        <f>IF($E1536&gt;$H1536,"Winner","Loser")</f>
        <v>Loser</v>
      </c>
      <c r="J1536" t="str">
        <f>IF($E1536&gt;$H1536,$C1536,$F1536)</f>
        <v>%%=Tournament.VisitTeamSeed</v>
      </c>
      <c r="K1536" t="str">
        <f si="0" t="shared"/>
        <v>Lower</v>
      </c>
    </row>
    <row r="1537" spans="1:11" x14ac:dyDescent="0.25">
      <c r="A1537">
        <v>1989</v>
      </c>
      <c r="B1537" t="s">
        <v>76</v>
      </c>
      <c r="C1537">
        <v>1</v>
      </c>
      <c r="D1537" t="s">
        <v>92</v>
      </c>
      <c r="E1537">
        <v>81</v>
      </c>
      <c r="F1537">
        <v>3</v>
      </c>
      <c r="G1537" t="s">
        <v>10</v>
      </c>
      <c r="H1537">
        <v>83</v>
      </c>
      <c r="I1537" t="str">
        <f>IF($E1537&gt;$H1537,"Winner","Loser")</f>
        <v>Loser</v>
      </c>
      <c r="J1537" t="str">
        <f>IF($E1537&gt;$H1537,$C1537,$F1537)</f>
        <v>%%=Tournament.VisitTeamSeed</v>
      </c>
      <c r="K1537" t="str">
        <f si="0" t="shared"/>
        <v>Lower</v>
      </c>
    </row>
    <row r="1538" spans="1:11" x14ac:dyDescent="0.25">
      <c r="A1538">
        <v>1989</v>
      </c>
      <c r="B1538" t="s">
        <v>76</v>
      </c>
      <c r="C1538">
        <v>2</v>
      </c>
      <c r="D1538" t="s">
        <v>11</v>
      </c>
      <c r="E1538">
        <v>78</v>
      </c>
      <c r="F1538">
        <v>3</v>
      </c>
      <c r="G1538" t="s">
        <v>115</v>
      </c>
      <c r="H1538">
        <v>95</v>
      </c>
      <c r="I1538" t="str">
        <f>IF($E1538&gt;$H1538,"Winner","Loser")</f>
        <v>Loser</v>
      </c>
      <c r="J1538" t="str">
        <f>IF($E1538&gt;$H1538,$C1538,$F1538)</f>
        <v>%%=Tournament.VisitTeamSeed</v>
      </c>
      <c r="K1538" t="str">
        <f si="0" t="shared"/>
        <v>Lower</v>
      </c>
    </row>
    <row r="1539" spans="1:11" x14ac:dyDescent="0.25">
      <c r="A1539">
        <v>1989</v>
      </c>
      <c r="B1539" t="s">
        <v>77</v>
      </c>
      <c r="C1539">
        <v>1</v>
      </c>
      <c r="D1539" t="s">
        <v>91</v>
      </c>
      <c r="E1539">
        <v>77</v>
      </c>
      <c r="F1539">
        <v>2</v>
      </c>
      <c r="G1539" t="s">
        <v>11</v>
      </c>
      <c r="H1539">
        <v>85</v>
      </c>
      <c r="I1539" t="str">
        <f>IF($E1539&gt;$H1539,"Winner","Loser")</f>
        <v>Loser</v>
      </c>
      <c r="J1539" t="str">
        <f>IF($E1539&gt;$H1539,$C1539,$F1539)</f>
        <v>%%=Tournament.VisitTeamSeed</v>
      </c>
      <c r="K1539" t="str">
        <f si="0" t="shared"/>
        <v>Lower</v>
      </c>
    </row>
    <row r="1540" spans="1:11" x14ac:dyDescent="0.25">
      <c r="A1540">
        <v>1989</v>
      </c>
      <c r="B1540" t="s">
        <v>77</v>
      </c>
      <c r="C1540">
        <v>1</v>
      </c>
      <c r="D1540" t="s">
        <v>92</v>
      </c>
      <c r="E1540">
        <v>89</v>
      </c>
      <c r="F1540">
        <v>2</v>
      </c>
      <c r="G1540" t="s">
        <v>3</v>
      </c>
      <c r="H1540">
        <v>86</v>
      </c>
      <c r="I1540" t="str">
        <f>IF($E1540&gt;$H1540,"Winner","Loser")</f>
        <v>Loser</v>
      </c>
      <c r="J1540" t="str">
        <f>IF($E1540&gt;$H1540,$C1540,$F1540)</f>
        <v>%%=Tournament.VisitTeamSeed</v>
      </c>
      <c r="K1540" t="str">
        <f si="0" t="shared"/>
        <v>Lower</v>
      </c>
    </row>
    <row r="1541" spans="1:11" x14ac:dyDescent="0.25">
      <c r="A1541">
        <v>1989</v>
      </c>
      <c r="B1541" t="s">
        <v>77</v>
      </c>
      <c r="C1541">
        <v>4</v>
      </c>
      <c r="D1541" t="s">
        <v>117</v>
      </c>
      <c r="E1541">
        <v>61</v>
      </c>
      <c r="F1541">
        <v>3</v>
      </c>
      <c r="G1541" t="s">
        <v>115</v>
      </c>
      <c r="H1541">
        <v>84</v>
      </c>
      <c r="I1541" t="str">
        <f>IF($E1541&gt;$H1541,"Winner","Loser")</f>
        <v>Loser</v>
      </c>
      <c r="J1541" t="str">
        <f>IF($E1541&gt;$H1541,$C1541,$F1541)</f>
        <v>%%=Tournament.VisitTeamSeed</v>
      </c>
      <c r="K1541" t="str">
        <f si="0" t="shared"/>
        <v>Lower</v>
      </c>
    </row>
    <row r="1542" spans="1:11" x14ac:dyDescent="0.25">
      <c r="A1542">
        <v>1989</v>
      </c>
      <c r="B1542" t="s">
        <v>77</v>
      </c>
      <c r="C1542">
        <v>5</v>
      </c>
      <c r="D1542" t="s">
        <v>68</v>
      </c>
      <c r="E1542">
        <v>65</v>
      </c>
      <c r="F1542">
        <v>3</v>
      </c>
      <c r="G1542" t="s">
        <v>10</v>
      </c>
      <c r="H1542">
        <v>102</v>
      </c>
      <c r="I1542" t="str">
        <f>IF($E1542&gt;$H1542,"Winner","Loser")</f>
        <v>Loser</v>
      </c>
      <c r="J1542" t="str">
        <f>IF($E1542&gt;$H1542,$C1542,$F1542)</f>
        <v>%%=Tournament.VisitTeamSeed</v>
      </c>
      <c r="K1542" t="str">
        <f si="0" t="shared"/>
        <v>Lower</v>
      </c>
    </row>
    <row r="1543" spans="1:11" x14ac:dyDescent="0.25">
      <c r="A1543">
        <v>1989</v>
      </c>
      <c r="B1543" t="s">
        <v>78</v>
      </c>
      <c r="C1543">
        <v>11</v>
      </c>
      <c r="D1543" t="s">
        <v>93</v>
      </c>
      <c r="E1543">
        <v>70</v>
      </c>
      <c r="F1543">
        <v>2</v>
      </c>
      <c r="G1543" t="s">
        <v>11</v>
      </c>
      <c r="H1543">
        <v>87</v>
      </c>
      <c r="I1543" t="str">
        <f>IF($E1543&gt;$H1543,"Winner","Loser")</f>
        <v>Loser</v>
      </c>
      <c r="J1543" t="str">
        <f>IF($E1543&gt;$H1543,$C1543,$F1543)</f>
        <v>%%=Tournament.VisitTeamSeed</v>
      </c>
      <c r="K1543" t="str">
        <f si="0" t="shared"/>
        <v>Lower</v>
      </c>
    </row>
    <row r="1544" spans="1:11" x14ac:dyDescent="0.25">
      <c r="A1544">
        <v>1989</v>
      </c>
      <c r="B1544" t="s">
        <v>78</v>
      </c>
      <c r="C1544">
        <v>3</v>
      </c>
      <c r="D1544" t="s">
        <v>106</v>
      </c>
      <c r="E1544">
        <v>80</v>
      </c>
      <c r="F1544">
        <v>2</v>
      </c>
      <c r="G1544" t="s">
        <v>3</v>
      </c>
      <c r="H1544">
        <v>83</v>
      </c>
      <c r="I1544" t="str">
        <f>IF($E1544&gt;$H1544,"Winner","Loser")</f>
        <v>Loser</v>
      </c>
      <c r="J1544" t="str">
        <f>IF($E1544&gt;$H1544,$C1544,$F1544)</f>
        <v>%%=Tournament.VisitTeamSeed</v>
      </c>
      <c r="K1544" t="str">
        <f si="0" t="shared"/>
        <v>Lower</v>
      </c>
    </row>
    <row r="1545" spans="1:11" x14ac:dyDescent="0.25">
      <c r="A1545">
        <v>1989</v>
      </c>
      <c r="B1545" t="s">
        <v>78</v>
      </c>
      <c r="C1545">
        <v>1</v>
      </c>
      <c r="D1545" t="s">
        <v>92</v>
      </c>
      <c r="E1545">
        <v>83</v>
      </c>
      <c r="F1545">
        <v>4</v>
      </c>
      <c r="G1545" t="s">
        <v>1</v>
      </c>
      <c r="H1545">
        <v>69</v>
      </c>
      <c r="I1545" t="str">
        <f>IF($E1545&gt;$H1545,"Winner","Loser")</f>
        <v>Loser</v>
      </c>
      <c r="J1545" t="str">
        <f>IF($E1545&gt;$H1545,$C1545,$F1545)</f>
        <v>%%=Tournament.VisitTeamSeed</v>
      </c>
      <c r="K1545" t="str">
        <f si="0" t="shared"/>
        <v>Lower</v>
      </c>
    </row>
    <row r="1546" spans="1:11" x14ac:dyDescent="0.25">
      <c r="A1546">
        <v>1989</v>
      </c>
      <c r="B1546" t="s">
        <v>78</v>
      </c>
      <c r="C1546">
        <v>1</v>
      </c>
      <c r="D1546" t="s">
        <v>91</v>
      </c>
      <c r="E1546">
        <v>69</v>
      </c>
      <c r="F1546">
        <v>5</v>
      </c>
      <c r="G1546" t="s">
        <v>404</v>
      </c>
      <c r="H1546">
        <v>61</v>
      </c>
      <c r="I1546" t="str">
        <f>IF($E1546&gt;$H1546,"Winner","Loser")</f>
        <v>Loser</v>
      </c>
      <c r="J1546" t="str">
        <f>IF($E1546&gt;$H1546,$C1546,$F1546)</f>
        <v>%%=Tournament.VisitTeamSeed</v>
      </c>
      <c r="K1546" t="str">
        <f si="0" t="shared"/>
        <v>Lower</v>
      </c>
    </row>
    <row r="1547" spans="1:11" x14ac:dyDescent="0.25">
      <c r="A1547">
        <v>1989</v>
      </c>
      <c r="B1547" t="s">
        <v>78</v>
      </c>
      <c r="C1547">
        <v>1</v>
      </c>
      <c r="D1547" t="s">
        <v>14</v>
      </c>
      <c r="E1547">
        <v>67</v>
      </c>
      <c r="F1547">
        <v>4</v>
      </c>
      <c r="G1547" t="s">
        <v>117</v>
      </c>
      <c r="H1547">
        <v>68</v>
      </c>
      <c r="I1547" t="str">
        <f>IF($E1547&gt;$H1547,"Winner","Loser")</f>
        <v>Loser</v>
      </c>
      <c r="J1547" t="str">
        <f>IF($E1547&gt;$H1547,$C1547,$F1547)</f>
        <v>%%=Tournament.VisitTeamSeed</v>
      </c>
      <c r="K1547" t="str">
        <f si="0" t="shared"/>
        <v>Lower</v>
      </c>
    </row>
    <row r="1548" spans="1:11" x14ac:dyDescent="0.25">
      <c r="A1548">
        <v>1989</v>
      </c>
      <c r="B1548" t="s">
        <v>78</v>
      </c>
      <c r="C1548">
        <v>3</v>
      </c>
      <c r="D1548" t="s">
        <v>10</v>
      </c>
      <c r="E1548">
        <v>92</v>
      </c>
      <c r="F1548">
        <v>2</v>
      </c>
      <c r="G1548" t="s">
        <v>369</v>
      </c>
      <c r="H1548">
        <v>87</v>
      </c>
      <c r="I1548" t="str">
        <f>IF($E1548&gt;$H1548,"Winner","Loser")</f>
        <v>Loser</v>
      </c>
      <c r="J1548" t="str">
        <f>IF($E1548&gt;$H1548,$C1548,$F1548)</f>
        <v>%%=Tournament.VisitTeamSeed</v>
      </c>
      <c r="K1548" t="str">
        <f si="0" t="shared"/>
        <v>Lower</v>
      </c>
    </row>
    <row r="1549" spans="1:11" x14ac:dyDescent="0.25">
      <c r="A1549">
        <v>1989</v>
      </c>
      <c r="B1549" t="s">
        <v>78</v>
      </c>
      <c r="C1549">
        <v>1</v>
      </c>
      <c r="D1549" t="s">
        <v>18</v>
      </c>
      <c r="E1549">
        <v>80</v>
      </c>
      <c r="F1549">
        <v>5</v>
      </c>
      <c r="G1549" t="s">
        <v>68</v>
      </c>
      <c r="H1549">
        <v>86</v>
      </c>
      <c r="I1549" t="str">
        <f>IF($E1549&gt;$H1549,"Winner","Loser")</f>
        <v>Loser</v>
      </c>
      <c r="J1549" t="str">
        <f>IF($E1549&gt;$H1549,$C1549,$F1549)</f>
        <v>%%=Tournament.VisitTeamSeed</v>
      </c>
      <c r="K1549" t="str">
        <f si="0" t="shared"/>
        <v>Lower</v>
      </c>
    </row>
    <row r="1550" spans="1:11" x14ac:dyDescent="0.25">
      <c r="A1550">
        <v>1989</v>
      </c>
      <c r="B1550" t="s">
        <v>78</v>
      </c>
      <c r="C1550">
        <v>3</v>
      </c>
      <c r="D1550" t="s">
        <v>115</v>
      </c>
      <c r="E1550">
        <v>78</v>
      </c>
      <c r="F1550">
        <v>2</v>
      </c>
      <c r="G1550" t="s">
        <v>103</v>
      </c>
      <c r="H1550">
        <v>65</v>
      </c>
      <c r="I1550" t="str">
        <f>IF($E1550&gt;$H1550,"Winner","Loser")</f>
        <v>Loser</v>
      </c>
      <c r="J1550" t="str">
        <f>IF($E1550&gt;$H1550,$C1550,$F1550)</f>
        <v>%%=Tournament.VisitTeamSeed</v>
      </c>
      <c r="K1550" t="str">
        <f si="0" t="shared"/>
        <v>Lower</v>
      </c>
    </row>
    <row r="1551" spans="1:11" x14ac:dyDescent="0.25">
      <c r="A1551">
        <v>1989</v>
      </c>
      <c r="B1551" t="s">
        <v>79</v>
      </c>
      <c r="C1551">
        <v>7</v>
      </c>
      <c r="D1551" t="s">
        <v>15</v>
      </c>
      <c r="E1551">
        <v>81</v>
      </c>
      <c r="F1551">
        <v>2</v>
      </c>
      <c r="G1551" t="s">
        <v>369</v>
      </c>
      <c r="H1551">
        <v>88</v>
      </c>
      <c r="I1551" t="str">
        <f>IF($E1551&gt;$H1551,"Winner","Loser")</f>
        <v>Loser</v>
      </c>
      <c r="J1551" t="str">
        <f>IF($E1551&gt;$H1551,$C1551,$F1551)</f>
        <v>%%=Tournament.VisitTeamSeed</v>
      </c>
      <c r="K1551" t="str">
        <f si="0" t="shared"/>
        <v>Lower</v>
      </c>
    </row>
    <row r="1552" spans="1:11" x14ac:dyDescent="0.25">
      <c r="A1552">
        <v>1989</v>
      </c>
      <c r="B1552" t="s">
        <v>79</v>
      </c>
      <c r="C1552">
        <v>11</v>
      </c>
      <c r="D1552" t="s">
        <v>57</v>
      </c>
      <c r="E1552">
        <v>89</v>
      </c>
      <c r="F1552">
        <v>3</v>
      </c>
      <c r="G1552" t="s">
        <v>106</v>
      </c>
      <c r="H1552">
        <v>108</v>
      </c>
      <c r="I1552" t="str">
        <f>IF($E1552&gt;$H1552,"Winner","Loser")</f>
        <v>Loser</v>
      </c>
      <c r="J1552" t="str">
        <f>IF($E1552&gt;$H1552,$C1552,$F1552)</f>
        <v>%%=Tournament.VisitTeamSeed</v>
      </c>
      <c r="K1552" t="str">
        <f si="0" t="shared"/>
        <v>Lower</v>
      </c>
    </row>
    <row r="1553" spans="1:11" x14ac:dyDescent="0.25">
      <c r="A1553">
        <v>1989</v>
      </c>
      <c r="B1553" t="s">
        <v>79</v>
      </c>
      <c r="C1553">
        <v>11</v>
      </c>
      <c r="D1553" t="s">
        <v>279</v>
      </c>
      <c r="E1553">
        <v>82</v>
      </c>
      <c r="F1553">
        <v>3</v>
      </c>
      <c r="G1553" t="s">
        <v>10</v>
      </c>
      <c r="H1553">
        <v>91</v>
      </c>
      <c r="I1553" t="str">
        <f>IF($E1553&gt;$H1553,"Winner","Loser")</f>
        <v>Loser</v>
      </c>
      <c r="J1553" t="str">
        <f>IF($E1553&gt;$H1553,$C1553,$F1553)</f>
        <v>%%=Tournament.VisitTeamSeed</v>
      </c>
      <c r="K1553" t="str">
        <f si="0" t="shared"/>
        <v>Lower</v>
      </c>
    </row>
    <row r="1554" spans="1:11" x14ac:dyDescent="0.25">
      <c r="A1554">
        <v>1989</v>
      </c>
      <c r="B1554" t="s">
        <v>79</v>
      </c>
      <c r="C1554">
        <v>5</v>
      </c>
      <c r="D1554" t="s">
        <v>404</v>
      </c>
      <c r="E1554">
        <v>102</v>
      </c>
      <c r="F1554">
        <v>4</v>
      </c>
      <c r="G1554" t="s">
        <v>370</v>
      </c>
      <c r="H1554">
        <v>96</v>
      </c>
      <c r="I1554" t="str">
        <f>IF($E1554&gt;$H1554,"Winner","Loser")</f>
        <v>Loser</v>
      </c>
      <c r="J1554" t="str">
        <f>IF($E1554&gt;$H1554,$C1554,$F1554)</f>
        <v>%%=Tournament.VisitTeamSeed</v>
      </c>
      <c r="K1554" t="str">
        <f si="0" t="shared"/>
        <v>Lower</v>
      </c>
    </row>
    <row r="1555" spans="1:11" x14ac:dyDescent="0.25">
      <c r="A1555">
        <v>1989</v>
      </c>
      <c r="B1555" t="s">
        <v>79</v>
      </c>
      <c r="C1555">
        <v>10</v>
      </c>
      <c r="D1555" t="s">
        <v>394</v>
      </c>
      <c r="E1555">
        <v>50</v>
      </c>
      <c r="F1555">
        <v>2</v>
      </c>
      <c r="G1555" t="s">
        <v>3</v>
      </c>
      <c r="H1555">
        <v>65</v>
      </c>
      <c r="I1555" t="str">
        <f>IF($E1555&gt;$H1555,"Winner","Loser")</f>
        <v>Loser</v>
      </c>
      <c r="J1555" t="str">
        <f>IF($E1555&gt;$H1555,$C1555,$F1555)</f>
        <v>%%=Tournament.VisitTeamSeed</v>
      </c>
      <c r="K1555" t="str">
        <f si="0" t="shared"/>
        <v>Lower</v>
      </c>
    </row>
    <row r="1556" spans="1:11" x14ac:dyDescent="0.25">
      <c r="A1556">
        <v>1989</v>
      </c>
      <c r="B1556" t="s">
        <v>79</v>
      </c>
      <c r="C1556">
        <v>1</v>
      </c>
      <c r="D1556" t="s">
        <v>91</v>
      </c>
      <c r="E1556">
        <v>81</v>
      </c>
      <c r="F1556">
        <v>9</v>
      </c>
      <c r="G1556" t="s">
        <v>127</v>
      </c>
      <c r="H1556">
        <v>74</v>
      </c>
      <c r="I1556" t="str">
        <f>IF($E1556&gt;$H1556,"Winner","Loser")</f>
        <v>Loser</v>
      </c>
      <c r="J1556" t="str">
        <f>IF($E1556&gt;$H1556,$C1556,$F1556)</f>
        <v>%%=Tournament.VisitTeamSeed</v>
      </c>
      <c r="K1556" t="str">
        <f si="0" t="shared"/>
        <v>Lower</v>
      </c>
    </row>
    <row r="1557" spans="1:11" x14ac:dyDescent="0.25">
      <c r="A1557">
        <v>1989</v>
      </c>
      <c r="B1557" t="s">
        <v>79</v>
      </c>
      <c r="C1557">
        <v>11</v>
      </c>
      <c r="D1557" t="s">
        <v>224</v>
      </c>
      <c r="E1557">
        <v>73</v>
      </c>
      <c r="F1557">
        <v>3</v>
      </c>
      <c r="G1557" t="s">
        <v>115</v>
      </c>
      <c r="H1557">
        <v>87</v>
      </c>
      <c r="I1557" t="str">
        <f>IF($E1557&gt;$H1557,"Winner","Loser")</f>
        <v>Loser</v>
      </c>
      <c r="J1557" t="str">
        <f>IF($E1557&gt;$H1557,$C1557,$F1557)</f>
        <v>%%=Tournament.VisitTeamSeed</v>
      </c>
      <c r="K1557" t="str">
        <f si="0" t="shared"/>
        <v>Lower</v>
      </c>
    </row>
    <row r="1558" spans="1:11" x14ac:dyDescent="0.25">
      <c r="A1558">
        <v>1989</v>
      </c>
      <c r="B1558" t="s">
        <v>79</v>
      </c>
      <c r="C1558">
        <v>7</v>
      </c>
      <c r="D1558" t="s">
        <v>119</v>
      </c>
      <c r="E1558">
        <v>69</v>
      </c>
      <c r="F1558">
        <v>2</v>
      </c>
      <c r="G1558" t="s">
        <v>103</v>
      </c>
      <c r="H1558">
        <v>92</v>
      </c>
      <c r="I1558" t="str">
        <f>IF($E1558&gt;$H1558,"Winner","Loser")</f>
        <v>Loser</v>
      </c>
      <c r="J1558" t="str">
        <f>IF($E1558&gt;$H1558,$C1558,$F1558)</f>
        <v>%%=Tournament.VisitTeamSeed</v>
      </c>
      <c r="K1558" t="str">
        <f si="0" t="shared"/>
        <v>Lower</v>
      </c>
    </row>
    <row r="1559" spans="1:11" x14ac:dyDescent="0.25">
      <c r="A1559">
        <v>1989</v>
      </c>
      <c r="B1559" t="s">
        <v>79</v>
      </c>
      <c r="C1559">
        <v>1</v>
      </c>
      <c r="D1559" t="s">
        <v>92</v>
      </c>
      <c r="E1559">
        <v>72</v>
      </c>
      <c r="F1559">
        <v>9</v>
      </c>
      <c r="G1559" t="s">
        <v>475</v>
      </c>
      <c r="H1559">
        <v>60</v>
      </c>
      <c r="I1559" t="str">
        <f>IF($E1559&gt;$H1559,"Winner","Loser")</f>
        <v>Loser</v>
      </c>
      <c r="J1559" t="str">
        <f>IF($E1559&gt;$H1559,$C1559,$F1559)</f>
        <v>%%=Tournament.VisitTeamSeed</v>
      </c>
      <c r="K1559" t="str">
        <f si="0" t="shared"/>
        <v>Lower</v>
      </c>
    </row>
    <row r="1560" spans="1:11" x14ac:dyDescent="0.25">
      <c r="A1560">
        <v>1989</v>
      </c>
      <c r="B1560" t="s">
        <v>79</v>
      </c>
      <c r="C1560">
        <v>12</v>
      </c>
      <c r="D1560" t="s">
        <v>194</v>
      </c>
      <c r="E1560">
        <v>70</v>
      </c>
      <c r="F1560">
        <v>4</v>
      </c>
      <c r="G1560" t="s">
        <v>117</v>
      </c>
      <c r="H1560">
        <v>85</v>
      </c>
      <c r="I1560" t="str">
        <f>IF($E1560&gt;$H1560,"Winner","Loser")</f>
        <v>Loser</v>
      </c>
      <c r="J1560" t="str">
        <f>IF($E1560&gt;$H1560,$C1560,$F1560)</f>
        <v>%%=Tournament.VisitTeamSeed</v>
      </c>
      <c r="K1560" t="str">
        <f si="0" t="shared"/>
        <v>Lower</v>
      </c>
    </row>
    <row r="1561" spans="1:11" x14ac:dyDescent="0.25">
      <c r="A1561">
        <v>1989</v>
      </c>
      <c r="B1561" t="s">
        <v>79</v>
      </c>
      <c r="C1561">
        <v>1</v>
      </c>
      <c r="D1561" t="s">
        <v>14</v>
      </c>
      <c r="E1561">
        <v>94</v>
      </c>
      <c r="F1561">
        <v>9</v>
      </c>
      <c r="G1561" t="s">
        <v>90</v>
      </c>
      <c r="H1561">
        <v>68</v>
      </c>
      <c r="I1561" t="str">
        <f>IF($E1561&gt;$H1561,"Winner","Loser")</f>
        <v>Loser</v>
      </c>
      <c r="J1561" t="str">
        <f>IF($E1561&gt;$H1561,$C1561,$F1561)</f>
        <v>%%=Tournament.VisitTeamSeed</v>
      </c>
      <c r="K1561" t="str">
        <f si="0" t="shared"/>
        <v>Lower</v>
      </c>
    </row>
    <row r="1562" spans="1:11" x14ac:dyDescent="0.25">
      <c r="A1562">
        <v>1989</v>
      </c>
      <c r="B1562" t="s">
        <v>79</v>
      </c>
      <c r="C1562">
        <v>7</v>
      </c>
      <c r="D1562" t="s">
        <v>98</v>
      </c>
      <c r="E1562">
        <v>63</v>
      </c>
      <c r="F1562">
        <v>2</v>
      </c>
      <c r="G1562" t="s">
        <v>11</v>
      </c>
      <c r="H1562">
        <v>70</v>
      </c>
      <c r="I1562" t="str">
        <f>IF($E1562&gt;$H1562,"Winner","Loser")</f>
        <v>Loser</v>
      </c>
      <c r="J1562" t="str">
        <f>IF($E1562&gt;$H1562,$C1562,$F1562)</f>
        <v>%%=Tournament.VisitTeamSeed</v>
      </c>
      <c r="K1562" t="str">
        <f si="0" t="shared"/>
        <v>Lower</v>
      </c>
    </row>
    <row r="1563" spans="1:11" x14ac:dyDescent="0.25">
      <c r="A1563">
        <v>1989</v>
      </c>
      <c r="B1563" t="s">
        <v>79</v>
      </c>
      <c r="C1563">
        <v>11</v>
      </c>
      <c r="D1563" t="s">
        <v>93</v>
      </c>
      <c r="E1563">
        <v>80</v>
      </c>
      <c r="F1563">
        <v>14</v>
      </c>
      <c r="G1563" t="s">
        <v>192</v>
      </c>
      <c r="H1563">
        <v>67</v>
      </c>
      <c r="I1563" t="str">
        <f>IF($E1563&gt;$H1563,"Winner","Loser")</f>
        <v>Loser</v>
      </c>
      <c r="J1563" t="str">
        <f>IF($E1563&gt;$H1563,$C1563,$F1563)</f>
        <v>%%=Tournament.VisitTeamSeed</v>
      </c>
      <c r="K1563" t="str">
        <f si="0" t="shared"/>
        <v>Lower</v>
      </c>
    </row>
    <row r="1564" spans="1:11" x14ac:dyDescent="0.25">
      <c r="A1564">
        <v>1989</v>
      </c>
      <c r="B1564" t="s">
        <v>79</v>
      </c>
      <c r="C1564">
        <v>5</v>
      </c>
      <c r="D1564" t="s">
        <v>68</v>
      </c>
      <c r="E1564">
        <v>104</v>
      </c>
      <c r="F1564">
        <v>13</v>
      </c>
      <c r="G1564" t="s">
        <v>406</v>
      </c>
      <c r="H1564">
        <v>88</v>
      </c>
      <c r="I1564" t="str">
        <f>IF($E1564&gt;$H1564,"Winner","Loser")</f>
        <v>Loser</v>
      </c>
      <c r="J1564" t="str">
        <f>IF($E1564&gt;$H1564,$C1564,$F1564)</f>
        <v>%%=Tournament.VisitTeamSeed</v>
      </c>
      <c r="K1564" t="str">
        <f si="0" t="shared"/>
        <v>Lower</v>
      </c>
    </row>
    <row r="1565" spans="1:11" x14ac:dyDescent="0.25">
      <c r="A1565">
        <v>1989</v>
      </c>
      <c r="B1565" t="s">
        <v>79</v>
      </c>
      <c r="C1565">
        <v>1</v>
      </c>
      <c r="D1565" t="s">
        <v>18</v>
      </c>
      <c r="E1565">
        <v>124</v>
      </c>
      <c r="F1565">
        <v>9</v>
      </c>
      <c r="G1565" t="s">
        <v>87</v>
      </c>
      <c r="H1565">
        <v>81</v>
      </c>
      <c r="I1565" t="str">
        <f>IF($E1565&gt;$H1565,"Winner","Loser")</f>
        <v>Loser</v>
      </c>
      <c r="J1565" t="str">
        <f>IF($E1565&gt;$H1565,$C1565,$F1565)</f>
        <v>%%=Tournament.VisitTeamSeed</v>
      </c>
      <c r="K1565" t="str">
        <f si="0" t="shared"/>
        <v>Lower</v>
      </c>
    </row>
    <row r="1566" spans="1:11" x14ac:dyDescent="0.25">
      <c r="A1566">
        <v>1989</v>
      </c>
      <c r="B1566" t="s">
        <v>79</v>
      </c>
      <c r="C1566">
        <v>5</v>
      </c>
      <c r="D1566" t="s">
        <v>94</v>
      </c>
      <c r="E1566">
        <v>84</v>
      </c>
      <c r="F1566">
        <v>4</v>
      </c>
      <c r="G1566" t="s">
        <v>1</v>
      </c>
      <c r="H1566">
        <v>93</v>
      </c>
      <c r="I1566" t="str">
        <f>IF($E1566&gt;$H1566,"Winner","Loser")</f>
        <v>Loser</v>
      </c>
      <c r="J1566" t="str">
        <f>IF($E1566&gt;$H1566,$C1566,$F1566)</f>
        <v>%%=Tournament.VisitTeamSeed</v>
      </c>
      <c r="K1566" t="str">
        <f si="0" t="shared"/>
        <v>Lower</v>
      </c>
    </row>
    <row r="1567" spans="1:11" x14ac:dyDescent="0.25">
      <c r="A1567">
        <v>1989</v>
      </c>
      <c r="B1567" t="s">
        <v>80</v>
      </c>
      <c r="C1567">
        <v>3</v>
      </c>
      <c r="D1567" t="s">
        <v>10</v>
      </c>
      <c r="E1567">
        <v>92</v>
      </c>
      <c r="F1567">
        <v>14</v>
      </c>
      <c r="G1567" t="s">
        <v>374</v>
      </c>
      <c r="H1567">
        <v>87</v>
      </c>
      <c r="I1567" t="str">
        <f>IF($E1567&gt;$H1567,"Winner","Loser")</f>
        <v>Loser</v>
      </c>
      <c r="J1567" t="str">
        <f>IF($E1567&gt;$H1567,$C1567,$F1567)</f>
        <v>%%=Tournament.VisitTeamSeed</v>
      </c>
      <c r="K1567" t="str">
        <f si="0" t="shared"/>
        <v>Lower</v>
      </c>
    </row>
    <row r="1568" spans="1:11" x14ac:dyDescent="0.25">
      <c r="A1568">
        <v>1989</v>
      </c>
      <c r="B1568" t="s">
        <v>80</v>
      </c>
      <c r="C1568">
        <v>6</v>
      </c>
      <c r="D1568" t="s">
        <v>136</v>
      </c>
      <c r="E1568">
        <v>70</v>
      </c>
      <c r="F1568">
        <v>11</v>
      </c>
      <c r="G1568" t="s">
        <v>57</v>
      </c>
      <c r="H1568">
        <v>76</v>
      </c>
      <c r="I1568" t="str">
        <f>IF($E1568&gt;$H1568,"Winner","Loser")</f>
        <v>Loser</v>
      </c>
      <c r="J1568" t="str">
        <f>IF($E1568&gt;$H1568,$C1568,$F1568)</f>
        <v>%%=Tournament.VisitTeamSeed</v>
      </c>
      <c r="K1568" t="str">
        <f si="0" t="shared"/>
        <v>Lower</v>
      </c>
    </row>
    <row r="1569" spans="1:11" x14ac:dyDescent="0.25">
      <c r="A1569">
        <v>1989</v>
      </c>
      <c r="B1569" t="s">
        <v>80</v>
      </c>
      <c r="C1569">
        <v>3</v>
      </c>
      <c r="D1569" t="s">
        <v>106</v>
      </c>
      <c r="E1569">
        <v>85</v>
      </c>
      <c r="F1569">
        <v>14</v>
      </c>
      <c r="G1569" t="s">
        <v>6</v>
      </c>
      <c r="H1569">
        <v>69</v>
      </c>
      <c r="I1569" t="str">
        <f>IF($E1569&gt;$H1569,"Winner","Loser")</f>
        <v>Loser</v>
      </c>
      <c r="J1569" t="str">
        <f>IF($E1569&gt;$H1569,$C1569,$F1569)</f>
        <v>%%=Tournament.VisitTeamSeed</v>
      </c>
      <c r="K1569" t="str">
        <f si="0" t="shared"/>
        <v>Lower</v>
      </c>
    </row>
    <row r="1570" spans="1:11" x14ac:dyDescent="0.25">
      <c r="A1570">
        <v>1989</v>
      </c>
      <c r="B1570" t="s">
        <v>80</v>
      </c>
      <c r="C1570">
        <v>7</v>
      </c>
      <c r="D1570" t="s">
        <v>2</v>
      </c>
      <c r="E1570">
        <v>46</v>
      </c>
      <c r="F1570">
        <v>10</v>
      </c>
      <c r="G1570" t="s">
        <v>394</v>
      </c>
      <c r="H1570">
        <v>68</v>
      </c>
      <c r="I1570" t="str">
        <f>IF($E1570&gt;$H1570,"Winner","Loser")</f>
        <v>Loser</v>
      </c>
      <c r="J1570" t="str">
        <f>IF($E1570&gt;$H1570,$C1570,$F1570)</f>
        <v>%%=Tournament.VisitTeamSeed</v>
      </c>
      <c r="K1570" t="str">
        <f si="0" t="shared"/>
        <v>Lower</v>
      </c>
    </row>
    <row r="1571" spans="1:11" x14ac:dyDescent="0.25">
      <c r="A1571">
        <v>1989</v>
      </c>
      <c r="B1571" t="s">
        <v>80</v>
      </c>
      <c r="C1571">
        <v>5</v>
      </c>
      <c r="D1571" t="s">
        <v>404</v>
      </c>
      <c r="E1571">
        <v>81</v>
      </c>
      <c r="F1571">
        <v>12</v>
      </c>
      <c r="G1571" t="s">
        <v>144</v>
      </c>
      <c r="H1571">
        <v>66</v>
      </c>
      <c r="I1571" t="str">
        <f>IF($E1571&gt;$H1571,"Winner","Loser")</f>
        <v>Loser</v>
      </c>
      <c r="J1571" t="str">
        <f>IF($E1571&gt;$H1571,$C1571,$F1571)</f>
        <v>%%=Tournament.VisitTeamSeed</v>
      </c>
      <c r="K1571" t="str">
        <f si="0" t="shared"/>
        <v>Lower</v>
      </c>
    </row>
    <row r="1572" spans="1:11" x14ac:dyDescent="0.25">
      <c r="A1572">
        <v>1989</v>
      </c>
      <c r="B1572" t="s">
        <v>80</v>
      </c>
      <c r="C1572">
        <v>2</v>
      </c>
      <c r="D1572" t="s">
        <v>3</v>
      </c>
      <c r="E1572">
        <v>104</v>
      </c>
      <c r="F1572">
        <v>15</v>
      </c>
      <c r="G1572" t="s">
        <v>172</v>
      </c>
      <c r="H1572">
        <v>81</v>
      </c>
      <c r="I1572" t="str">
        <f>IF($E1572&gt;$H1572,"Winner","Loser")</f>
        <v>Loser</v>
      </c>
      <c r="J1572" t="str">
        <f>IF($E1572&gt;$H1572,$C1572,$F1572)</f>
        <v>%%=Tournament.VisitTeamSeed</v>
      </c>
      <c r="K1572" t="str">
        <f si="0" t="shared"/>
        <v>Lower</v>
      </c>
    </row>
    <row r="1573" spans="1:11" x14ac:dyDescent="0.25">
      <c r="A1573">
        <v>1989</v>
      </c>
      <c r="B1573" t="s">
        <v>80</v>
      </c>
      <c r="C1573">
        <v>6</v>
      </c>
      <c r="D1573" t="s">
        <v>125</v>
      </c>
      <c r="E1573">
        <v>84</v>
      </c>
      <c r="F1573">
        <v>11</v>
      </c>
      <c r="G1573" t="s">
        <v>279</v>
      </c>
      <c r="H1573">
        <v>86</v>
      </c>
      <c r="I1573" t="str">
        <f>IF($E1573&gt;$H1573,"Winner","Loser")</f>
        <v>Loser</v>
      </c>
      <c r="J1573" t="str">
        <f>IF($E1573&gt;$H1573,$C1573,$F1573)</f>
        <v>%%=Tournament.VisitTeamSeed</v>
      </c>
      <c r="K1573" t="str">
        <f si="0" t="shared"/>
        <v>Lower</v>
      </c>
    </row>
    <row r="1574" spans="1:11" x14ac:dyDescent="0.25">
      <c r="A1574">
        <v>1989</v>
      </c>
      <c r="B1574" t="s">
        <v>80</v>
      </c>
      <c r="C1574">
        <v>2</v>
      </c>
      <c r="D1574" t="s">
        <v>103</v>
      </c>
      <c r="E1574">
        <v>99</v>
      </c>
      <c r="F1574">
        <v>15</v>
      </c>
      <c r="G1574" t="s">
        <v>159</v>
      </c>
      <c r="H1574">
        <v>85</v>
      </c>
      <c r="I1574" t="str">
        <f>IF($E1574&gt;$H1574,"Winner","Loser")</f>
        <v>Loser</v>
      </c>
      <c r="J1574" t="str">
        <f>IF($E1574&gt;$H1574,$C1574,$F1574)</f>
        <v>%%=Tournament.VisitTeamSeed</v>
      </c>
      <c r="K1574" t="str">
        <f si="0" t="shared"/>
        <v>Lower</v>
      </c>
    </row>
    <row r="1575" spans="1:11" x14ac:dyDescent="0.25">
      <c r="A1575">
        <v>1989</v>
      </c>
      <c r="B1575" t="s">
        <v>80</v>
      </c>
      <c r="C1575">
        <v>6</v>
      </c>
      <c r="D1575" t="s">
        <v>501</v>
      </c>
      <c r="E1575">
        <v>90</v>
      </c>
      <c r="F1575">
        <v>11</v>
      </c>
      <c r="G1575" t="s">
        <v>224</v>
      </c>
      <c r="H1575">
        <v>94</v>
      </c>
      <c r="I1575" t="str">
        <f>IF($E1575&gt;$H1575,"Winner","Loser")</f>
        <v>Loser</v>
      </c>
      <c r="J1575" t="str">
        <f>IF($E1575&gt;$H1575,$C1575,$F1575)</f>
        <v>%%=Tournament.VisitTeamSeed</v>
      </c>
      <c r="K1575" t="str">
        <f si="0" t="shared"/>
        <v>Lower</v>
      </c>
    </row>
    <row r="1576" spans="1:11" x14ac:dyDescent="0.25">
      <c r="A1576">
        <v>1989</v>
      </c>
      <c r="B1576" t="s">
        <v>80</v>
      </c>
      <c r="C1576">
        <v>7</v>
      </c>
      <c r="D1576" t="s">
        <v>119</v>
      </c>
      <c r="E1576">
        <v>85</v>
      </c>
      <c r="F1576">
        <v>10</v>
      </c>
      <c r="G1576" t="s">
        <v>99</v>
      </c>
      <c r="H1576">
        <v>74</v>
      </c>
      <c r="I1576" t="str">
        <f>IF($E1576&gt;$H1576,"Winner","Loser")</f>
        <v>Loser</v>
      </c>
      <c r="J1576" t="str">
        <f>IF($E1576&gt;$H1576,$C1576,$F1576)</f>
        <v>%%=Tournament.VisitTeamSeed</v>
      </c>
      <c r="K1576" t="str">
        <f si="0" t="shared"/>
        <v>Lower</v>
      </c>
    </row>
    <row r="1577" spans="1:11" x14ac:dyDescent="0.25">
      <c r="A1577">
        <v>1989</v>
      </c>
      <c r="B1577" t="s">
        <v>80</v>
      </c>
      <c r="C1577">
        <v>3</v>
      </c>
      <c r="D1577" t="s">
        <v>115</v>
      </c>
      <c r="E1577">
        <v>60</v>
      </c>
      <c r="F1577">
        <v>14</v>
      </c>
      <c r="G1577" t="s">
        <v>478</v>
      </c>
      <c r="H1577">
        <v>51</v>
      </c>
      <c r="I1577" t="str">
        <f>IF($E1577&gt;$H1577,"Winner","Loser")</f>
        <v>Loser</v>
      </c>
      <c r="J1577" t="str">
        <f>IF($E1577&gt;$H1577,$C1577,$F1577)</f>
        <v>%%=Tournament.VisitTeamSeed</v>
      </c>
      <c r="K1577" t="str">
        <f si="0" t="shared"/>
        <v>Lower</v>
      </c>
    </row>
    <row r="1578" spans="1:11" x14ac:dyDescent="0.25">
      <c r="A1578">
        <v>1989</v>
      </c>
      <c r="B1578" t="s">
        <v>80</v>
      </c>
      <c r="C1578">
        <v>4</v>
      </c>
      <c r="D1578" t="s">
        <v>370</v>
      </c>
      <c r="E1578">
        <v>87</v>
      </c>
      <c r="F1578">
        <v>13</v>
      </c>
      <c r="G1578" t="s">
        <v>190</v>
      </c>
      <c r="H1578">
        <v>73</v>
      </c>
      <c r="I1578" t="str">
        <f>IF($E1578&gt;$H1578,"Winner","Loser")</f>
        <v>Loser</v>
      </c>
      <c r="J1578" t="str">
        <f>IF($E1578&gt;$H1578,$C1578,$F1578)</f>
        <v>%%=Tournament.VisitTeamSeed</v>
      </c>
      <c r="K1578" t="str">
        <f si="0" t="shared"/>
        <v>Lower</v>
      </c>
    </row>
    <row r="1579" spans="1:11" x14ac:dyDescent="0.25">
      <c r="A1579">
        <v>1989</v>
      </c>
      <c r="B1579" t="s">
        <v>80</v>
      </c>
      <c r="C1579">
        <v>8</v>
      </c>
      <c r="D1579" t="s">
        <v>143</v>
      </c>
      <c r="E1579">
        <v>65</v>
      </c>
      <c r="F1579">
        <v>9</v>
      </c>
      <c r="G1579" t="s">
        <v>127</v>
      </c>
      <c r="H1579">
        <v>81</v>
      </c>
      <c r="I1579" t="str">
        <f>IF($E1579&gt;$H1579,"Winner","Loser")</f>
        <v>Loser</v>
      </c>
      <c r="J1579" t="str">
        <f>IF($E1579&gt;$H1579,$C1579,$F1579)</f>
        <v>%%=Tournament.VisitTeamSeed</v>
      </c>
      <c r="K1579" t="str">
        <f si="0" t="shared"/>
        <v>Lower</v>
      </c>
    </row>
    <row r="1580" spans="1:11" x14ac:dyDescent="0.25">
      <c r="A1580">
        <v>1989</v>
      </c>
      <c r="B1580" t="s">
        <v>80</v>
      </c>
      <c r="C1580">
        <v>1</v>
      </c>
      <c r="D1580" t="s">
        <v>91</v>
      </c>
      <c r="E1580">
        <v>50</v>
      </c>
      <c r="F1580">
        <v>16</v>
      </c>
      <c r="G1580" t="s">
        <v>124</v>
      </c>
      <c r="H1580">
        <v>49</v>
      </c>
      <c r="I1580" t="str">
        <f>IF($E1580&gt;$H1580,"Winner","Loser")</f>
        <v>Loser</v>
      </c>
      <c r="J1580" t="str">
        <f>IF($E1580&gt;$H1580,$C1580,$F1580)</f>
        <v>%%=Tournament.VisitTeamSeed</v>
      </c>
      <c r="K1580" t="str">
        <f si="0" t="shared"/>
        <v>Lower</v>
      </c>
    </row>
    <row r="1581" spans="1:11" x14ac:dyDescent="0.25">
      <c r="A1581">
        <v>1989</v>
      </c>
      <c r="B1581" t="s">
        <v>80</v>
      </c>
      <c r="C1581">
        <v>2</v>
      </c>
      <c r="D1581" t="s">
        <v>369</v>
      </c>
      <c r="E1581">
        <v>93</v>
      </c>
      <c r="F1581">
        <v>15</v>
      </c>
      <c r="G1581" t="s">
        <v>218</v>
      </c>
      <c r="H1581">
        <v>79</v>
      </c>
      <c r="I1581" t="str">
        <f>IF($E1581&gt;$H1581,"Winner","Loser")</f>
        <v>Loser</v>
      </c>
      <c r="J1581" t="str">
        <f>IF($E1581&gt;$H1581,$C1581,$F1581)</f>
        <v>%%=Tournament.VisitTeamSeed</v>
      </c>
      <c r="K1581" t="str">
        <f si="0" t="shared"/>
        <v>Lower</v>
      </c>
    </row>
    <row r="1582" spans="1:11" x14ac:dyDescent="0.25">
      <c r="A1582">
        <v>1989</v>
      </c>
      <c r="B1582" t="s">
        <v>80</v>
      </c>
      <c r="C1582">
        <v>7</v>
      </c>
      <c r="D1582" t="s">
        <v>15</v>
      </c>
      <c r="E1582">
        <v>84</v>
      </c>
      <c r="F1582">
        <v>10</v>
      </c>
      <c r="G1582" t="s">
        <v>397</v>
      </c>
      <c r="H1582">
        <v>74</v>
      </c>
      <c r="I1582" t="str">
        <f>IF($E1582&gt;$H1582,"Winner","Loser")</f>
        <v>Loser</v>
      </c>
      <c r="J1582" t="str">
        <f>IF($E1582&gt;$H1582,$C1582,$F1582)</f>
        <v>%%=Tournament.VisitTeamSeed</v>
      </c>
      <c r="K1582" t="str">
        <f si="0" t="shared"/>
        <v>Lower</v>
      </c>
    </row>
    <row r="1583" spans="1:11" x14ac:dyDescent="0.25">
      <c r="A1583">
        <v>1989</v>
      </c>
      <c r="B1583" t="s">
        <v>80</v>
      </c>
      <c r="C1583">
        <v>6</v>
      </c>
      <c r="D1583" t="s">
        <v>405</v>
      </c>
      <c r="E1583">
        <v>75</v>
      </c>
      <c r="F1583">
        <v>11</v>
      </c>
      <c r="G1583" t="s">
        <v>93</v>
      </c>
      <c r="H1583">
        <v>86</v>
      </c>
      <c r="I1583" t="str">
        <f>IF($E1583&gt;$H1583,"Winner","Loser")</f>
        <v>Loser</v>
      </c>
      <c r="J1583" t="str">
        <f>IF($E1583&gt;$H1583,$C1583,$F1583)</f>
        <v>%%=Tournament.VisitTeamSeed</v>
      </c>
      <c r="K1583" t="str">
        <f si="0" t="shared"/>
        <v>Lower</v>
      </c>
    </row>
    <row r="1584" spans="1:11" x14ac:dyDescent="0.25">
      <c r="A1584">
        <v>1989</v>
      </c>
      <c r="B1584" t="s">
        <v>80</v>
      </c>
      <c r="C1584">
        <v>4</v>
      </c>
      <c r="D1584" t="s">
        <v>117</v>
      </c>
      <c r="E1584">
        <v>68</v>
      </c>
      <c r="F1584">
        <v>13</v>
      </c>
      <c r="G1584" t="s">
        <v>258</v>
      </c>
      <c r="H1584">
        <v>56</v>
      </c>
      <c r="I1584" t="str">
        <f>IF($E1584&gt;$H1584,"Winner","Loser")</f>
        <v>Loser</v>
      </c>
      <c r="J1584" t="str">
        <f>IF($E1584&gt;$H1584,$C1584,$F1584)</f>
        <v>%%=Tournament.VisitTeamSeed</v>
      </c>
      <c r="K1584" t="str">
        <f si="0" t="shared"/>
        <v>Lower</v>
      </c>
    </row>
    <row r="1585" spans="1:11" x14ac:dyDescent="0.25">
      <c r="A1585">
        <v>1989</v>
      </c>
      <c r="B1585" t="s">
        <v>80</v>
      </c>
      <c r="C1585">
        <v>5</v>
      </c>
      <c r="D1585" t="s">
        <v>12</v>
      </c>
      <c r="E1585">
        <v>63</v>
      </c>
      <c r="F1585">
        <v>12</v>
      </c>
      <c r="G1585" t="s">
        <v>194</v>
      </c>
      <c r="H1585">
        <v>66</v>
      </c>
      <c r="I1585" t="str">
        <f>IF($E1585&gt;$H1585,"Winner","Loser")</f>
        <v>Loser</v>
      </c>
      <c r="J1585" t="str">
        <f>IF($E1585&gt;$H1585,$C1585,$F1585)</f>
        <v>%%=Tournament.VisitTeamSeed</v>
      </c>
      <c r="K1585" t="str">
        <f si="0" t="shared"/>
        <v>Lower</v>
      </c>
    </row>
    <row r="1586" spans="1:11" x14ac:dyDescent="0.25">
      <c r="A1586">
        <v>1989</v>
      </c>
      <c r="B1586" t="s">
        <v>80</v>
      </c>
      <c r="C1586">
        <v>8</v>
      </c>
      <c r="D1586" t="s">
        <v>400</v>
      </c>
      <c r="E1586">
        <v>70</v>
      </c>
      <c r="F1586">
        <v>9</v>
      </c>
      <c r="G1586" t="s">
        <v>90</v>
      </c>
      <c r="H1586">
        <v>83</v>
      </c>
      <c r="I1586" t="str">
        <f>IF($E1586&gt;$H1586,"Winner","Loser")</f>
        <v>Loser</v>
      </c>
      <c r="J1586" t="str">
        <f>IF($E1586&gt;$H1586,$C1586,$F1586)</f>
        <v>%%=Tournament.VisitTeamSeed</v>
      </c>
      <c r="K1586" t="str">
        <f si="0" t="shared"/>
        <v>Lower</v>
      </c>
    </row>
    <row r="1587" spans="1:11" x14ac:dyDescent="0.25">
      <c r="A1587">
        <v>1989</v>
      </c>
      <c r="B1587" t="s">
        <v>80</v>
      </c>
      <c r="C1587">
        <v>1</v>
      </c>
      <c r="D1587" t="s">
        <v>14</v>
      </c>
      <c r="E1587">
        <v>94</v>
      </c>
      <c r="F1587">
        <v>16</v>
      </c>
      <c r="G1587" t="s">
        <v>203</v>
      </c>
      <c r="H1587">
        <v>60</v>
      </c>
      <c r="I1587" t="str">
        <f>IF($E1587&gt;$H1587,"Winner","Loser")</f>
        <v>Loser</v>
      </c>
      <c r="J1587" t="str">
        <f>IF($E1587&gt;$H1587,$C1587,$F1587)</f>
        <v>%%=Tournament.VisitTeamSeed</v>
      </c>
      <c r="K1587" t="str">
        <f si="0" t="shared"/>
        <v>Lower</v>
      </c>
    </row>
    <row r="1588" spans="1:11" x14ac:dyDescent="0.25">
      <c r="A1588">
        <v>1989</v>
      </c>
      <c r="B1588" t="s">
        <v>80</v>
      </c>
      <c r="C1588">
        <v>2</v>
      </c>
      <c r="D1588" t="s">
        <v>11</v>
      </c>
      <c r="E1588">
        <v>90</v>
      </c>
      <c r="F1588">
        <v>15</v>
      </c>
      <c r="G1588" t="s">
        <v>465</v>
      </c>
      <c r="H1588">
        <v>69</v>
      </c>
      <c r="I1588" t="str">
        <f>IF($E1588&gt;$H1588,"Winner","Loser")</f>
        <v>Loser</v>
      </c>
      <c r="J1588" t="str">
        <f>IF($E1588&gt;$H1588,$C1588,$F1588)</f>
        <v>%%=Tournament.VisitTeamSeed</v>
      </c>
      <c r="K1588" t="str">
        <f si="0" t="shared"/>
        <v>Lower</v>
      </c>
    </row>
    <row r="1589" spans="1:11" x14ac:dyDescent="0.25">
      <c r="A1589">
        <v>1989</v>
      </c>
      <c r="B1589" t="s">
        <v>80</v>
      </c>
      <c r="C1589">
        <v>7</v>
      </c>
      <c r="D1589" t="s">
        <v>98</v>
      </c>
      <c r="E1589">
        <v>84</v>
      </c>
      <c r="F1589">
        <v>10</v>
      </c>
      <c r="G1589" t="s">
        <v>368</v>
      </c>
      <c r="H1589">
        <v>68</v>
      </c>
      <c r="I1589" t="str">
        <f>IF($E1589&gt;$H1589,"Winner","Loser")</f>
        <v>Loser</v>
      </c>
      <c r="J1589" t="str">
        <f>IF($E1589&gt;$H1589,$C1589,$F1589)</f>
        <v>%%=Tournament.VisitTeamSeed</v>
      </c>
      <c r="K1589" t="str">
        <f si="0" t="shared"/>
        <v>Lower</v>
      </c>
    </row>
    <row r="1590" spans="1:11" x14ac:dyDescent="0.25">
      <c r="A1590">
        <v>1989</v>
      </c>
      <c r="B1590" t="s">
        <v>80</v>
      </c>
      <c r="C1590">
        <v>3</v>
      </c>
      <c r="D1590" t="s">
        <v>67</v>
      </c>
      <c r="E1590">
        <v>78</v>
      </c>
      <c r="F1590">
        <v>14</v>
      </c>
      <c r="G1590" t="s">
        <v>192</v>
      </c>
      <c r="H1590">
        <v>80</v>
      </c>
      <c r="I1590" t="str">
        <f>IF($E1590&gt;$H1590,"Winner","Loser")</f>
        <v>Loser</v>
      </c>
      <c r="J1590" t="str">
        <f>IF($E1590&gt;$H1590,$C1590,$F1590)</f>
        <v>%%=Tournament.VisitTeamSeed</v>
      </c>
      <c r="K1590" t="str">
        <f si="0" t="shared"/>
        <v>Lower</v>
      </c>
    </row>
    <row r="1591" spans="1:11" x14ac:dyDescent="0.25">
      <c r="A1591">
        <v>1989</v>
      </c>
      <c r="B1591" t="s">
        <v>80</v>
      </c>
      <c r="C1591">
        <v>4</v>
      </c>
      <c r="D1591" t="s">
        <v>411</v>
      </c>
      <c r="E1591">
        <v>83</v>
      </c>
      <c r="F1591">
        <v>13</v>
      </c>
      <c r="G1591" t="s">
        <v>406</v>
      </c>
      <c r="H1591">
        <v>97</v>
      </c>
      <c r="I1591" t="str">
        <f>IF($E1591&gt;$H1591,"Winner","Loser")</f>
        <v>Loser</v>
      </c>
      <c r="J1591" t="str">
        <f>IF($E1591&gt;$H1591,$C1591,$F1591)</f>
        <v>%%=Tournament.VisitTeamSeed</v>
      </c>
      <c r="K1591" t="str">
        <f si="0" t="shared"/>
        <v>Lower</v>
      </c>
    </row>
    <row r="1592" spans="1:11" x14ac:dyDescent="0.25">
      <c r="A1592">
        <v>1989</v>
      </c>
      <c r="B1592" t="s">
        <v>80</v>
      </c>
      <c r="C1592">
        <v>5</v>
      </c>
      <c r="D1592" t="s">
        <v>68</v>
      </c>
      <c r="E1592">
        <v>100</v>
      </c>
      <c r="F1592">
        <v>12</v>
      </c>
      <c r="G1592" t="s">
        <v>70</v>
      </c>
      <c r="H1592">
        <v>97</v>
      </c>
      <c r="I1592" t="str">
        <f>IF($E1592&gt;$H1592,"Winner","Loser")</f>
        <v>Loser</v>
      </c>
      <c r="J1592" t="str">
        <f>IF($E1592&gt;$H1592,$C1592,$F1592)</f>
        <v>%%=Tournament.VisitTeamSeed</v>
      </c>
      <c r="K1592" t="str">
        <f si="0" t="shared"/>
        <v>Lower</v>
      </c>
    </row>
    <row r="1593" spans="1:11" x14ac:dyDescent="0.25">
      <c r="A1593">
        <v>1989</v>
      </c>
      <c r="B1593" t="s">
        <v>80</v>
      </c>
      <c r="C1593">
        <v>8</v>
      </c>
      <c r="D1593" t="s">
        <v>132</v>
      </c>
      <c r="E1593">
        <v>74</v>
      </c>
      <c r="F1593">
        <v>9</v>
      </c>
      <c r="G1593" t="s">
        <v>87</v>
      </c>
      <c r="H1593">
        <v>83</v>
      </c>
      <c r="I1593" t="str">
        <f>IF($E1593&gt;$H1593,"Winner","Loser")</f>
        <v>Loser</v>
      </c>
      <c r="J1593" t="str">
        <f>IF($E1593&gt;$H1593,$C1593,$F1593)</f>
        <v>%%=Tournament.VisitTeamSeed</v>
      </c>
      <c r="K1593" t="str">
        <f si="0" t="shared"/>
        <v>Lower</v>
      </c>
    </row>
    <row r="1594" spans="1:11" x14ac:dyDescent="0.25">
      <c r="A1594">
        <v>1989</v>
      </c>
      <c r="B1594" t="s">
        <v>80</v>
      </c>
      <c r="C1594">
        <v>1</v>
      </c>
      <c r="D1594" t="s">
        <v>18</v>
      </c>
      <c r="E1594">
        <v>72</v>
      </c>
      <c r="F1594">
        <v>16</v>
      </c>
      <c r="G1594" t="s">
        <v>432</v>
      </c>
      <c r="H1594">
        <v>71</v>
      </c>
      <c r="I1594" t="str">
        <f>IF($E1594&gt;$H1594,"Winner","Loser")</f>
        <v>Loser</v>
      </c>
      <c r="J1594" t="str">
        <f>IF($E1594&gt;$H1594,$C1594,$F1594)</f>
        <v>%%=Tournament.VisitTeamSeed</v>
      </c>
      <c r="K1594" t="str">
        <f si="0" t="shared"/>
        <v>Lower</v>
      </c>
    </row>
    <row r="1595" spans="1:11" x14ac:dyDescent="0.25">
      <c r="A1595">
        <v>1989</v>
      </c>
      <c r="B1595" t="s">
        <v>80</v>
      </c>
      <c r="C1595">
        <v>4</v>
      </c>
      <c r="D1595" t="s">
        <v>1</v>
      </c>
      <c r="E1595">
        <v>76</v>
      </c>
      <c r="F1595">
        <v>13</v>
      </c>
      <c r="G1595" t="s">
        <v>427</v>
      </c>
      <c r="H1595">
        <v>71</v>
      </c>
      <c r="I1595" t="str">
        <f>IF($E1595&gt;$H1595,"Winner","Loser")</f>
        <v>Loser</v>
      </c>
      <c r="J1595" t="str">
        <f>IF($E1595&gt;$H1595,$C1595,$F1595)</f>
        <v>%%=Tournament.VisitTeamSeed</v>
      </c>
      <c r="K1595" t="str">
        <f si="0" t="shared"/>
        <v>Lower</v>
      </c>
    </row>
    <row r="1596" spans="1:11" x14ac:dyDescent="0.25">
      <c r="A1596">
        <v>1989</v>
      </c>
      <c r="B1596" t="s">
        <v>80</v>
      </c>
      <c r="C1596">
        <v>5</v>
      </c>
      <c r="D1596" t="s">
        <v>94</v>
      </c>
      <c r="E1596">
        <v>120</v>
      </c>
      <c r="F1596">
        <v>12</v>
      </c>
      <c r="G1596" t="s">
        <v>202</v>
      </c>
      <c r="H1596">
        <v>101</v>
      </c>
      <c r="I1596" t="str">
        <f>IF($E1596&gt;$H1596,"Winner","Loser")</f>
        <v>Loser</v>
      </c>
      <c r="J1596" t="str">
        <f>IF($E1596&gt;$H1596,$C1596,$F1596)</f>
        <v>%%=Tournament.VisitTeamSeed</v>
      </c>
      <c r="K1596" t="str">
        <f si="0" t="shared"/>
        <v>Lower</v>
      </c>
    </row>
    <row r="1597" spans="1:11" x14ac:dyDescent="0.25">
      <c r="A1597">
        <v>1989</v>
      </c>
      <c r="B1597" t="s">
        <v>80</v>
      </c>
      <c r="C1597">
        <v>8</v>
      </c>
      <c r="D1597" t="s">
        <v>16</v>
      </c>
      <c r="E1597">
        <v>64</v>
      </c>
      <c r="F1597">
        <v>9</v>
      </c>
      <c r="G1597" t="s">
        <v>475</v>
      </c>
      <c r="H1597">
        <v>68</v>
      </c>
      <c r="I1597" t="str">
        <f>IF($E1597&gt;$H1597,"Winner","Loser")</f>
        <v>Loser</v>
      </c>
      <c r="J1597" t="str">
        <f>IF($E1597&gt;$H1597,$C1597,$F1597)</f>
        <v>%%=Tournament.VisitTeamSeed</v>
      </c>
      <c r="K1597" t="str">
        <f si="0" t="shared"/>
        <v>Lower</v>
      </c>
    </row>
    <row r="1598" spans="1:11" x14ac:dyDescent="0.25">
      <c r="A1598">
        <v>1989</v>
      </c>
      <c r="B1598" t="s">
        <v>80</v>
      </c>
      <c r="C1598">
        <v>1</v>
      </c>
      <c r="D1598" t="s">
        <v>92</v>
      </c>
      <c r="E1598">
        <v>77</v>
      </c>
      <c r="F1598">
        <v>16</v>
      </c>
      <c r="G1598" t="s">
        <v>468</v>
      </c>
      <c r="H1598">
        <v>71</v>
      </c>
      <c r="I1598" t="str">
        <f>IF($E1598&gt;$H1598,"Winner","Loser")</f>
        <v>Loser</v>
      </c>
      <c r="J1598" t="str">
        <f>IF($E1598&gt;$H1598,$C1598,$F1598)</f>
        <v>%%=Tournament.VisitTeamSeed</v>
      </c>
      <c r="K1598" t="str">
        <f si="0" t="shared"/>
        <v>Lower</v>
      </c>
    </row>
    <row r="1599" spans="1:11" x14ac:dyDescent="0.25">
      <c r="A1599">
        <v>1988</v>
      </c>
      <c r="B1599" t="s">
        <v>74</v>
      </c>
      <c r="C1599">
        <v>6</v>
      </c>
      <c r="D1599" t="s">
        <v>0</v>
      </c>
      <c r="E1599">
        <v>83</v>
      </c>
      <c r="F1599">
        <v>1</v>
      </c>
      <c r="G1599" t="s">
        <v>18</v>
      </c>
      <c r="H1599">
        <v>79</v>
      </c>
      <c r="I1599" t="str">
        <f>IF($E1599&gt;$H1599,"Winner","Loser")</f>
        <v>Loser</v>
      </c>
      <c r="J1599" t="str">
        <f>IF($E1599&gt;$H1599,$C1599,$F1599)</f>
        <v>%%=Tournament.VisitTeamSeed</v>
      </c>
      <c r="K1599" t="str">
        <f si="0" t="shared"/>
        <v>Lower</v>
      </c>
    </row>
    <row r="1600" spans="1:11" x14ac:dyDescent="0.25">
      <c r="A1600">
        <v>1988</v>
      </c>
      <c r="B1600" t="s">
        <v>76</v>
      </c>
      <c r="C1600">
        <v>1</v>
      </c>
      <c r="D1600" t="s">
        <v>14</v>
      </c>
      <c r="E1600">
        <v>78</v>
      </c>
      <c r="F1600">
        <v>1</v>
      </c>
      <c r="G1600" t="s">
        <v>18</v>
      </c>
      <c r="H1600">
        <v>86</v>
      </c>
      <c r="I1600" t="str">
        <f>IF($E1600&gt;$H1600,"Winner","Loser")</f>
        <v>Loser</v>
      </c>
      <c r="J1600" t="str">
        <f>IF($E1600&gt;$H1600,$C1600,$F1600)</f>
        <v>%%=Tournament.VisitTeamSeed</v>
      </c>
      <c r="K1600" t="str">
        <f si="0" t="shared"/>
        <v>Lower</v>
      </c>
    </row>
    <row r="1601" spans="1:11" x14ac:dyDescent="0.25">
      <c r="A1601">
        <v>1988</v>
      </c>
      <c r="B1601" t="s">
        <v>76</v>
      </c>
      <c r="C1601">
        <v>6</v>
      </c>
      <c r="D1601" t="s">
        <v>0</v>
      </c>
      <c r="E1601">
        <v>66</v>
      </c>
      <c r="F1601">
        <v>2</v>
      </c>
      <c r="G1601" t="s">
        <v>11</v>
      </c>
      <c r="H1601">
        <v>59</v>
      </c>
      <c r="I1601" t="str">
        <f>IF($E1601&gt;$H1601,"Winner","Loser")</f>
        <v>Loser</v>
      </c>
      <c r="J1601" t="str">
        <f>IF($E1601&gt;$H1601,$C1601,$F1601)</f>
        <v>%%=Tournament.VisitTeamSeed</v>
      </c>
      <c r="K1601" t="str">
        <f si="0" t="shared"/>
        <v>Lower</v>
      </c>
    </row>
    <row r="1602" spans="1:11" x14ac:dyDescent="0.25">
      <c r="A1602">
        <v>1988</v>
      </c>
      <c r="B1602" t="s">
        <v>77</v>
      </c>
      <c r="C1602">
        <v>1</v>
      </c>
      <c r="D1602" t="s">
        <v>14</v>
      </c>
      <c r="E1602">
        <v>70</v>
      </c>
      <c r="F1602">
        <v>2</v>
      </c>
      <c r="G1602" t="s">
        <v>369</v>
      </c>
      <c r="H1602">
        <v>52</v>
      </c>
      <c r="I1602" t="str">
        <f>IF($E1602&gt;$H1602,"Winner","Loser")</f>
        <v>Loser</v>
      </c>
      <c r="J1602" t="str">
        <f>IF($E1602&gt;$H1602,$C1602,$F1602)</f>
        <v>%%=Tournament.VisitTeamSeed</v>
      </c>
      <c r="K1602" t="str">
        <f si="0" t="shared"/>
        <v>Lower</v>
      </c>
    </row>
    <row r="1603" spans="1:11" x14ac:dyDescent="0.25">
      <c r="A1603">
        <v>1988</v>
      </c>
      <c r="B1603" t="s">
        <v>77</v>
      </c>
      <c r="C1603">
        <v>4</v>
      </c>
      <c r="D1603" t="s">
        <v>405</v>
      </c>
      <c r="E1603">
        <v>58</v>
      </c>
      <c r="F1603">
        <v>6</v>
      </c>
      <c r="G1603" t="s">
        <v>0</v>
      </c>
      <c r="H1603">
        <v>71</v>
      </c>
      <c r="I1603" t="str">
        <f>IF($E1603&gt;$H1603,"Winner","Loser")</f>
        <v>Loser</v>
      </c>
      <c r="J1603" t="str">
        <f>IF($E1603&gt;$H1603,$C1603,$F1603)</f>
        <v>%%=Tournament.VisitTeamSeed</v>
      </c>
      <c r="K1603" t="str">
        <f si="0" t="shared"/>
        <v>Lower</v>
      </c>
    </row>
    <row r="1604" spans="1:11" x14ac:dyDescent="0.25">
      <c r="A1604">
        <v>1988</v>
      </c>
      <c r="B1604" t="s">
        <v>77</v>
      </c>
      <c r="C1604">
        <v>1</v>
      </c>
      <c r="D1604" t="s">
        <v>18</v>
      </c>
      <c r="E1604">
        <v>78</v>
      </c>
      <c r="F1604">
        <v>6</v>
      </c>
      <c r="G1604" t="s">
        <v>17</v>
      </c>
      <c r="H1604">
        <v>59</v>
      </c>
      <c r="I1604" t="str">
        <f>IF($E1604&gt;$H1604,"Winner","Loser")</f>
        <v>Loser</v>
      </c>
      <c r="J1604" t="str">
        <f>IF($E1604&gt;$H1604,$C1604,$F1604)</f>
        <v>%%=Tournament.VisitTeamSeed</v>
      </c>
      <c r="K1604" t="str">
        <f si="0" t="shared"/>
        <v>Lower</v>
      </c>
    </row>
    <row r="1605" spans="1:11" x14ac:dyDescent="0.25">
      <c r="A1605">
        <v>1988</v>
      </c>
      <c r="B1605" t="s">
        <v>77</v>
      </c>
      <c r="C1605">
        <v>1</v>
      </c>
      <c r="D1605" t="s">
        <v>181</v>
      </c>
      <c r="E1605">
        <v>53</v>
      </c>
      <c r="F1605">
        <v>2</v>
      </c>
      <c r="G1605" t="s">
        <v>11</v>
      </c>
      <c r="H1605">
        <v>63</v>
      </c>
      <c r="I1605" t="str">
        <f>IF($E1605&gt;$H1605,"Winner","Loser")</f>
        <v>Loser</v>
      </c>
      <c r="J1605" t="str">
        <f>IF($E1605&gt;$H1605,$C1605,$F1605)</f>
        <v>%%=Tournament.VisitTeamSeed</v>
      </c>
      <c r="K1605" t="str">
        <f si="0" t="shared"/>
        <v>Lower</v>
      </c>
    </row>
    <row r="1606" spans="1:11" x14ac:dyDescent="0.25">
      <c r="A1606">
        <v>1988</v>
      </c>
      <c r="B1606" t="s">
        <v>78</v>
      </c>
      <c r="C1606">
        <v>1</v>
      </c>
      <c r="D1606" t="s">
        <v>14</v>
      </c>
      <c r="E1606">
        <v>99</v>
      </c>
      <c r="F1606">
        <v>5</v>
      </c>
      <c r="G1606" t="s">
        <v>370</v>
      </c>
      <c r="H1606">
        <v>79</v>
      </c>
      <c r="I1606" t="str">
        <f>IF($E1606&gt;$H1606,"Winner","Loser")</f>
        <v>Loser</v>
      </c>
      <c r="J1606" t="str">
        <f>IF($E1606&gt;$H1606,$C1606,$F1606)</f>
        <v>%%=Tournament.VisitTeamSeed</v>
      </c>
      <c r="K1606" t="str">
        <f si="0" t="shared"/>
        <v>Lower</v>
      </c>
    </row>
    <row r="1607" spans="1:11" x14ac:dyDescent="0.25">
      <c r="A1607">
        <v>1988</v>
      </c>
      <c r="B1607" t="s">
        <v>78</v>
      </c>
      <c r="C1607">
        <v>1</v>
      </c>
      <c r="D1607" t="s">
        <v>128</v>
      </c>
      <c r="E1607">
        <v>70</v>
      </c>
      <c r="F1607">
        <v>4</v>
      </c>
      <c r="G1607" t="s">
        <v>405</v>
      </c>
      <c r="H1607">
        <v>73</v>
      </c>
      <c r="I1607" t="str">
        <f>IF($E1607&gt;$H1607,"Winner","Loser")</f>
        <v>Loser</v>
      </c>
      <c r="J1607" t="str">
        <f>IF($E1607&gt;$H1607,$C1607,$F1607)</f>
        <v>%%=Tournament.VisitTeamSeed</v>
      </c>
      <c r="K1607" t="str">
        <f si="0" t="shared"/>
        <v>Lower</v>
      </c>
    </row>
    <row r="1608" spans="1:11" x14ac:dyDescent="0.25">
      <c r="A1608">
        <v>1988</v>
      </c>
      <c r="B1608" t="s">
        <v>78</v>
      </c>
      <c r="C1608">
        <v>3</v>
      </c>
      <c r="D1608" t="s">
        <v>10</v>
      </c>
      <c r="E1608">
        <v>69</v>
      </c>
      <c r="F1608">
        <v>2</v>
      </c>
      <c r="G1608" t="s">
        <v>369</v>
      </c>
      <c r="H1608">
        <v>78</v>
      </c>
      <c r="I1608" t="str">
        <f>IF($E1608&gt;$H1608,"Winner","Loser")</f>
        <v>Loser</v>
      </c>
      <c r="J1608" t="str">
        <f>IF($E1608&gt;$H1608,$C1608,$F1608)</f>
        <v>%%=Tournament.VisitTeamSeed</v>
      </c>
      <c r="K1608" t="str">
        <f si="0" t="shared"/>
        <v>Lower</v>
      </c>
    </row>
    <row r="1609" spans="1:11" x14ac:dyDescent="0.25">
      <c r="A1609">
        <v>1988</v>
      </c>
      <c r="B1609" t="s">
        <v>78</v>
      </c>
      <c r="C1609">
        <v>6</v>
      </c>
      <c r="D1609" t="s">
        <v>0</v>
      </c>
      <c r="E1609">
        <v>77</v>
      </c>
      <c r="F1609">
        <v>7</v>
      </c>
      <c r="G1609" t="s">
        <v>143</v>
      </c>
      <c r="H1609">
        <v>64</v>
      </c>
      <c r="I1609" t="str">
        <f>IF($E1609&gt;$H1609,"Winner","Loser")</f>
        <v>Loser</v>
      </c>
      <c r="J1609" t="str">
        <f>IF($E1609&gt;$H1609,$C1609,$F1609)</f>
        <v>%%=Tournament.VisitTeamSeed</v>
      </c>
      <c r="K1609" t="str">
        <f si="0" t="shared"/>
        <v>Lower</v>
      </c>
    </row>
    <row r="1610" spans="1:11" x14ac:dyDescent="0.25">
      <c r="A1610">
        <v>1988</v>
      </c>
      <c r="B1610" t="s">
        <v>78</v>
      </c>
      <c r="C1610">
        <v>6</v>
      </c>
      <c r="D1610" t="s">
        <v>17</v>
      </c>
      <c r="E1610">
        <v>80</v>
      </c>
      <c r="F1610">
        <v>2</v>
      </c>
      <c r="G1610" t="s">
        <v>53</v>
      </c>
      <c r="H1610">
        <v>74</v>
      </c>
      <c r="I1610" t="str">
        <f>IF($E1610&gt;$H1610,"Winner","Loser")</f>
        <v>Loser</v>
      </c>
      <c r="J1610" t="str">
        <f>IF($E1610&gt;$H1610,$C1610,$F1610)</f>
        <v>%%=Tournament.VisitTeamSeed</v>
      </c>
      <c r="K1610" t="str">
        <f si="0" t="shared"/>
        <v>Lower</v>
      </c>
    </row>
    <row r="1611" spans="1:11" x14ac:dyDescent="0.25">
      <c r="A1611">
        <v>1988</v>
      </c>
      <c r="B1611" t="s">
        <v>78</v>
      </c>
      <c r="C1611">
        <v>1</v>
      </c>
      <c r="D1611" t="s">
        <v>181</v>
      </c>
      <c r="E1611">
        <v>69</v>
      </c>
      <c r="F1611">
        <v>13</v>
      </c>
      <c r="G1611" t="s">
        <v>120</v>
      </c>
      <c r="H1611">
        <v>47</v>
      </c>
      <c r="I1611" t="str">
        <f>IF($E1611&gt;$H1611,"Winner","Loser")</f>
        <v>Loser</v>
      </c>
      <c r="J1611" t="str">
        <f>IF($E1611&gt;$H1611,$C1611,$F1611)</f>
        <v>%%=Tournament.VisitTeamSeed</v>
      </c>
      <c r="K1611" t="str">
        <f si="0" t="shared"/>
        <v>Lower</v>
      </c>
    </row>
    <row r="1612" spans="1:11" x14ac:dyDescent="0.25">
      <c r="A1612">
        <v>1988</v>
      </c>
      <c r="B1612" t="s">
        <v>78</v>
      </c>
      <c r="C1612">
        <v>1</v>
      </c>
      <c r="D1612" t="s">
        <v>18</v>
      </c>
      <c r="E1612">
        <v>108</v>
      </c>
      <c r="F1612">
        <v>5</v>
      </c>
      <c r="G1612" t="s">
        <v>1</v>
      </c>
      <c r="H1612">
        <v>98</v>
      </c>
      <c r="I1612" t="str">
        <f>IF($E1612&gt;$H1612,"Winner","Loser")</f>
        <v>Loser</v>
      </c>
      <c r="J1612" t="str">
        <f>IF($E1612&gt;$H1612,$C1612,$F1612)</f>
        <v>%%=Tournament.VisitTeamSeed</v>
      </c>
      <c r="K1612" t="str">
        <f si="0" t="shared"/>
        <v>Lower</v>
      </c>
    </row>
    <row r="1613" spans="1:11" x14ac:dyDescent="0.25">
      <c r="A1613">
        <v>1988</v>
      </c>
      <c r="B1613" t="s">
        <v>78</v>
      </c>
      <c r="C1613">
        <v>11</v>
      </c>
      <c r="D1613" t="s">
        <v>131</v>
      </c>
      <c r="E1613">
        <v>72</v>
      </c>
      <c r="F1613">
        <v>2</v>
      </c>
      <c r="G1613" t="s">
        <v>11</v>
      </c>
      <c r="H1613">
        <v>73</v>
      </c>
      <c r="I1613" t="str">
        <f>IF($E1613&gt;$H1613,"Winner","Loser")</f>
        <v>Loser</v>
      </c>
      <c r="J1613" t="str">
        <f>IF($E1613&gt;$H1613,$C1613,$F1613)</f>
        <v>%%=Tournament.VisitTeamSeed</v>
      </c>
      <c r="K1613" t="str">
        <f si="0" t="shared"/>
        <v>Lower</v>
      </c>
    </row>
    <row r="1614" spans="1:11" x14ac:dyDescent="0.25">
      <c r="A1614">
        <v>1988</v>
      </c>
      <c r="B1614" t="s">
        <v>79</v>
      </c>
      <c r="C1614">
        <v>5</v>
      </c>
      <c r="D1614" t="s">
        <v>370</v>
      </c>
      <c r="E1614">
        <v>104</v>
      </c>
      <c r="F1614">
        <v>4</v>
      </c>
      <c r="G1614" t="s">
        <v>117</v>
      </c>
      <c r="H1614">
        <v>86</v>
      </c>
      <c r="I1614" t="str">
        <f>IF($E1614&gt;$H1614,"Winner","Loser")</f>
        <v>Loser</v>
      </c>
      <c r="J1614" t="str">
        <f>IF($E1614&gt;$H1614,$C1614,$F1614)</f>
        <v>%%=Tournament.VisitTeamSeed</v>
      </c>
      <c r="K1614" t="str">
        <f si="0" t="shared"/>
        <v>Lower</v>
      </c>
    </row>
    <row r="1615" spans="1:11" x14ac:dyDescent="0.25">
      <c r="A1615">
        <v>1988</v>
      </c>
      <c r="B1615" t="s">
        <v>79</v>
      </c>
      <c r="C1615">
        <v>5</v>
      </c>
      <c r="D1615" t="s">
        <v>136</v>
      </c>
      <c r="E1615">
        <v>55</v>
      </c>
      <c r="F1615">
        <v>13</v>
      </c>
      <c r="G1615" t="s">
        <v>120</v>
      </c>
      <c r="H1615">
        <v>59</v>
      </c>
      <c r="I1615" t="str">
        <f>IF($E1615&gt;$H1615,"Winner","Loser")</f>
        <v>Loser</v>
      </c>
      <c r="J1615" t="str">
        <f>IF($E1615&gt;$H1615,$C1615,$F1615)</f>
        <v>%%=Tournament.VisitTeamSeed</v>
      </c>
      <c r="K1615" t="str">
        <f si="0" t="shared"/>
        <v>Lower</v>
      </c>
    </row>
    <row r="1616" spans="1:11" x14ac:dyDescent="0.25">
      <c r="A1616">
        <v>1988</v>
      </c>
      <c r="B1616" t="s">
        <v>79</v>
      </c>
      <c r="C1616">
        <v>7</v>
      </c>
      <c r="D1616" t="s">
        <v>89</v>
      </c>
      <c r="E1616">
        <v>81</v>
      </c>
      <c r="F1616">
        <v>2</v>
      </c>
      <c r="G1616" t="s">
        <v>53</v>
      </c>
      <c r="H1616">
        <v>90</v>
      </c>
      <c r="I1616" t="str">
        <f>IF($E1616&gt;$H1616,"Winner","Loser")</f>
        <v>Loser</v>
      </c>
      <c r="J1616" t="str">
        <f>IF($E1616&gt;$H1616,$C1616,$F1616)</f>
        <v>%%=Tournament.VisitTeamSeed</v>
      </c>
      <c r="K1616" t="str">
        <f si="0" t="shared"/>
        <v>Lower</v>
      </c>
    </row>
    <row r="1617" spans="1:11" x14ac:dyDescent="0.25">
      <c r="A1617">
        <v>1988</v>
      </c>
      <c r="B1617" t="s">
        <v>79</v>
      </c>
      <c r="C1617">
        <v>1</v>
      </c>
      <c r="D1617" t="s">
        <v>14</v>
      </c>
      <c r="E1617">
        <v>84</v>
      </c>
      <c r="F1617">
        <v>8</v>
      </c>
      <c r="G1617" t="s">
        <v>115</v>
      </c>
      <c r="H1617">
        <v>55</v>
      </c>
      <c r="I1617" t="str">
        <f>IF($E1617&gt;$H1617,"Winner","Loser")</f>
        <v>Loser</v>
      </c>
      <c r="J1617" t="str">
        <f>IF($E1617&gt;$H1617,$C1617,$F1617)</f>
        <v>%%=Tournament.VisitTeamSeed</v>
      </c>
      <c r="K1617" t="str">
        <f si="0" t="shared"/>
        <v>Lower</v>
      </c>
    </row>
    <row r="1618" spans="1:11" x14ac:dyDescent="0.25">
      <c r="A1618">
        <v>1988</v>
      </c>
      <c r="B1618" t="s">
        <v>79</v>
      </c>
      <c r="C1618">
        <v>6</v>
      </c>
      <c r="D1618" t="s">
        <v>17</v>
      </c>
      <c r="E1618">
        <v>66</v>
      </c>
      <c r="F1618">
        <v>3</v>
      </c>
      <c r="G1618" t="s">
        <v>92</v>
      </c>
      <c r="H1618">
        <v>63</v>
      </c>
      <c r="I1618" t="str">
        <f>IF($E1618&gt;$H1618,"Winner","Loser")</f>
        <v>Loser</v>
      </c>
      <c r="J1618" t="str">
        <f>IF($E1618&gt;$H1618,$C1618,$F1618)</f>
        <v>%%=Tournament.VisitTeamSeed</v>
      </c>
      <c r="K1618" t="str">
        <f si="0" t="shared"/>
        <v>Lower</v>
      </c>
    </row>
    <row r="1619" spans="1:11" x14ac:dyDescent="0.25">
      <c r="A1619">
        <v>1988</v>
      </c>
      <c r="B1619" t="s">
        <v>79</v>
      </c>
      <c r="C1619">
        <v>1</v>
      </c>
      <c r="D1619" t="s">
        <v>181</v>
      </c>
      <c r="E1619">
        <v>74</v>
      </c>
      <c r="F1619">
        <v>8</v>
      </c>
      <c r="G1619" t="s">
        <v>91</v>
      </c>
      <c r="H1619">
        <v>53</v>
      </c>
      <c r="I1619" t="str">
        <f>IF($E1619&gt;$H1619,"Winner","Loser")</f>
        <v>Loser</v>
      </c>
      <c r="J1619" t="str">
        <f>IF($E1619&gt;$H1619,$C1619,$F1619)</f>
        <v>%%=Tournament.VisitTeamSeed</v>
      </c>
      <c r="K1619" t="str">
        <f si="0" t="shared"/>
        <v>Lower</v>
      </c>
    </row>
    <row r="1620" spans="1:11" x14ac:dyDescent="0.25">
      <c r="A1620">
        <v>1988</v>
      </c>
      <c r="B1620" t="s">
        <v>79</v>
      </c>
      <c r="C1620">
        <v>6</v>
      </c>
      <c r="D1620" t="s">
        <v>0</v>
      </c>
      <c r="E1620">
        <v>61</v>
      </c>
      <c r="F1620">
        <v>14</v>
      </c>
      <c r="G1620" t="s">
        <v>178</v>
      </c>
      <c r="H1620">
        <v>58</v>
      </c>
      <c r="I1620" t="str">
        <f>IF($E1620&gt;$H1620,"Winner","Loser")</f>
        <v>Loser</v>
      </c>
      <c r="J1620" t="str">
        <f>IF($E1620&gt;$H1620,$C1620,$F1620)</f>
        <v>%%=Tournament.VisitTeamSeed</v>
      </c>
      <c r="K1620" t="str">
        <f si="0" t="shared"/>
        <v>Lower</v>
      </c>
    </row>
    <row r="1621" spans="1:11" x14ac:dyDescent="0.25">
      <c r="A1621">
        <v>1988</v>
      </c>
      <c r="B1621" t="s">
        <v>79</v>
      </c>
      <c r="C1621">
        <v>5</v>
      </c>
      <c r="D1621" t="s">
        <v>194</v>
      </c>
      <c r="E1621">
        <v>58</v>
      </c>
      <c r="F1621">
        <v>4</v>
      </c>
      <c r="G1621" t="s">
        <v>405</v>
      </c>
      <c r="H1621">
        <v>66</v>
      </c>
      <c r="I1621" t="str">
        <f>IF($E1621&gt;$H1621,"Winner","Loser")</f>
        <v>Loser</v>
      </c>
      <c r="J1621" t="str">
        <f>IF($E1621&gt;$H1621,$C1621,$F1621)</f>
        <v>%%=Tournament.VisitTeamSeed</v>
      </c>
      <c r="K1621" t="str">
        <f si="0" t="shared"/>
        <v>Lower</v>
      </c>
    </row>
    <row r="1622" spans="1:11" x14ac:dyDescent="0.25">
      <c r="A1622">
        <v>1988</v>
      </c>
      <c r="B1622" t="s">
        <v>79</v>
      </c>
      <c r="C1622">
        <v>1</v>
      </c>
      <c r="D1622" t="s">
        <v>128</v>
      </c>
      <c r="E1622">
        <v>100</v>
      </c>
      <c r="F1622">
        <v>9</v>
      </c>
      <c r="G1622" t="s">
        <v>12</v>
      </c>
      <c r="H1622">
        <v>73</v>
      </c>
      <c r="I1622" t="str">
        <f>IF($E1622&gt;$H1622,"Winner","Loser")</f>
        <v>Loser</v>
      </c>
      <c r="J1622" t="str">
        <f>IF($E1622&gt;$H1622,$C1622,$F1622)</f>
        <v>%%=Tournament.VisitTeamSeed</v>
      </c>
      <c r="K1622" t="str">
        <f si="0" t="shared"/>
        <v>Lower</v>
      </c>
    </row>
    <row r="1623" spans="1:11" x14ac:dyDescent="0.25">
      <c r="A1623">
        <v>1988</v>
      </c>
      <c r="B1623" t="s">
        <v>79</v>
      </c>
      <c r="C1623">
        <v>5</v>
      </c>
      <c r="D1623" t="s">
        <v>1</v>
      </c>
      <c r="E1623">
        <v>97</v>
      </c>
      <c r="F1623">
        <v>4</v>
      </c>
      <c r="G1623" t="s">
        <v>413</v>
      </c>
      <c r="H1623">
        <v>76</v>
      </c>
      <c r="I1623" t="str">
        <f>IF($E1623&gt;$H1623,"Winner","Loser")</f>
        <v>Loser</v>
      </c>
      <c r="J1623" t="str">
        <f>IF($E1623&gt;$H1623,$C1623,$F1623)</f>
        <v>%%=Tournament.VisitTeamSeed</v>
      </c>
      <c r="K1623" t="str">
        <f si="0" t="shared"/>
        <v>Lower</v>
      </c>
    </row>
    <row r="1624" spans="1:11" x14ac:dyDescent="0.25">
      <c r="A1624">
        <v>1988</v>
      </c>
      <c r="B1624" t="s">
        <v>79</v>
      </c>
      <c r="C1624">
        <v>6</v>
      </c>
      <c r="D1624" t="s">
        <v>2</v>
      </c>
      <c r="E1624">
        <v>85</v>
      </c>
      <c r="F1624">
        <v>3</v>
      </c>
      <c r="G1624" t="s">
        <v>10</v>
      </c>
      <c r="H1624">
        <v>108</v>
      </c>
      <c r="I1624" t="str">
        <f>IF($E1624&gt;$H1624,"Winner","Loser")</f>
        <v>Loser</v>
      </c>
      <c r="J1624" t="str">
        <f>IF($E1624&gt;$H1624,$C1624,$F1624)</f>
        <v>%%=Tournament.VisitTeamSeed</v>
      </c>
      <c r="K1624" t="str">
        <f si="0" t="shared"/>
        <v>Lower</v>
      </c>
    </row>
    <row r="1625" spans="1:11" x14ac:dyDescent="0.25">
      <c r="A1625">
        <v>1988</v>
      </c>
      <c r="B1625" t="s">
        <v>79</v>
      </c>
      <c r="C1625">
        <v>1</v>
      </c>
      <c r="D1625" t="s">
        <v>18</v>
      </c>
      <c r="E1625">
        <v>107</v>
      </c>
      <c r="F1625">
        <v>8</v>
      </c>
      <c r="G1625" t="s">
        <v>158</v>
      </c>
      <c r="H1625">
        <v>87</v>
      </c>
      <c r="I1625" t="str">
        <f>IF($E1625&gt;$H1625,"Winner","Loser")</f>
        <v>Loser</v>
      </c>
      <c r="J1625" t="str">
        <f>IF($E1625&gt;$H1625,$C1625,$F1625)</f>
        <v>%%=Tournament.VisitTeamSeed</v>
      </c>
      <c r="K1625" t="str">
        <f si="0" t="shared"/>
        <v>Lower</v>
      </c>
    </row>
    <row r="1626" spans="1:11" x14ac:dyDescent="0.25">
      <c r="A1626">
        <v>1988</v>
      </c>
      <c r="B1626" t="s">
        <v>79</v>
      </c>
      <c r="C1626">
        <v>11</v>
      </c>
      <c r="D1626" t="s">
        <v>131</v>
      </c>
      <c r="E1626">
        <v>97</v>
      </c>
      <c r="F1626">
        <v>3</v>
      </c>
      <c r="G1626" t="s">
        <v>3</v>
      </c>
      <c r="H1626">
        <v>94</v>
      </c>
      <c r="I1626" t="str">
        <f>IF($E1626&gt;$H1626,"Winner","Loser")</f>
        <v>Loser</v>
      </c>
      <c r="J1626" t="str">
        <f>IF($E1626&gt;$H1626,$C1626,$F1626)</f>
        <v>%%=Tournament.VisitTeamSeed</v>
      </c>
      <c r="K1626" t="str">
        <f si="0" t="shared"/>
        <v>Lower</v>
      </c>
    </row>
    <row r="1627" spans="1:11" x14ac:dyDescent="0.25">
      <c r="A1627">
        <v>1988</v>
      </c>
      <c r="B1627" t="s">
        <v>79</v>
      </c>
      <c r="C1627">
        <v>10</v>
      </c>
      <c r="D1627" t="s">
        <v>202</v>
      </c>
      <c r="E1627">
        <v>97</v>
      </c>
      <c r="F1627">
        <v>2</v>
      </c>
      <c r="G1627" t="s">
        <v>369</v>
      </c>
      <c r="H1627">
        <v>123</v>
      </c>
      <c r="I1627" t="str">
        <f>IF($E1627&gt;$H1627,"Winner","Loser")</f>
        <v>Loser</v>
      </c>
      <c r="J1627" t="str">
        <f>IF($E1627&gt;$H1627,$C1627,$F1627)</f>
        <v>%%=Tournament.VisitTeamSeed</v>
      </c>
      <c r="K1627" t="str">
        <f si="0" t="shared"/>
        <v>Lower</v>
      </c>
    </row>
    <row r="1628" spans="1:11" x14ac:dyDescent="0.25">
      <c r="A1628">
        <v>1988</v>
      </c>
      <c r="B1628" t="s">
        <v>79</v>
      </c>
      <c r="C1628">
        <v>7</v>
      </c>
      <c r="D1628" t="s">
        <v>496</v>
      </c>
      <c r="E1628">
        <v>79</v>
      </c>
      <c r="F1628">
        <v>2</v>
      </c>
      <c r="G1628" t="s">
        <v>11</v>
      </c>
      <c r="H1628">
        <v>94</v>
      </c>
      <c r="I1628" t="str">
        <f>IF($E1628&gt;$H1628,"Winner","Loser")</f>
        <v>Loser</v>
      </c>
      <c r="J1628" t="str">
        <f>IF($E1628&gt;$H1628,$C1628,$F1628)</f>
        <v>%%=Tournament.VisitTeamSeed</v>
      </c>
      <c r="K1628" t="str">
        <f si="0" t="shared"/>
        <v>Lower</v>
      </c>
    </row>
    <row r="1629" spans="1:11" x14ac:dyDescent="0.25">
      <c r="A1629">
        <v>1988</v>
      </c>
      <c r="B1629" t="s">
        <v>80</v>
      </c>
      <c r="C1629">
        <v>7</v>
      </c>
      <c r="D1629" t="s">
        <v>89</v>
      </c>
      <c r="E1629">
        <v>92</v>
      </c>
      <c r="F1629">
        <v>10</v>
      </c>
      <c r="G1629" t="s">
        <v>138</v>
      </c>
      <c r="H1629">
        <v>82</v>
      </c>
      <c r="I1629" t="str">
        <f>IF($E1629&gt;$H1629,"Winner","Loser")</f>
        <v>Loser</v>
      </c>
      <c r="J1629" t="str">
        <f>IF($E1629&gt;$H1629,$C1629,$F1629)</f>
        <v>%%=Tournament.VisitTeamSeed</v>
      </c>
      <c r="K1629" t="str">
        <f si="0" t="shared"/>
        <v>Lower</v>
      </c>
    </row>
    <row r="1630" spans="1:11" x14ac:dyDescent="0.25">
      <c r="A1630">
        <v>1988</v>
      </c>
      <c r="B1630" t="s">
        <v>80</v>
      </c>
      <c r="C1630">
        <v>8</v>
      </c>
      <c r="D1630" t="s">
        <v>115</v>
      </c>
      <c r="E1630">
        <v>80</v>
      </c>
      <c r="F1630">
        <v>9</v>
      </c>
      <c r="G1630" t="s">
        <v>119</v>
      </c>
      <c r="H1630">
        <v>64</v>
      </c>
      <c r="I1630" t="str">
        <f>IF($E1630&gt;$H1630,"Winner","Loser")</f>
        <v>Loser</v>
      </c>
      <c r="J1630" t="str">
        <f>IF($E1630&gt;$H1630,$C1630,$F1630)</f>
        <v>%%=Tournament.VisitTeamSeed</v>
      </c>
      <c r="K1630" t="str">
        <f si="0" t="shared"/>
        <v>Lower</v>
      </c>
    </row>
    <row r="1631" spans="1:11" x14ac:dyDescent="0.25">
      <c r="A1631">
        <v>1988</v>
      </c>
      <c r="B1631" t="s">
        <v>80</v>
      </c>
      <c r="C1631">
        <v>4</v>
      </c>
      <c r="D1631" t="s">
        <v>117</v>
      </c>
      <c r="E1631">
        <v>54</v>
      </c>
      <c r="F1631">
        <v>13</v>
      </c>
      <c r="G1631" t="s">
        <v>478</v>
      </c>
      <c r="H1631">
        <v>50</v>
      </c>
      <c r="I1631" t="str">
        <f>IF($E1631&gt;$H1631,"Winner","Loser")</f>
        <v>Loser</v>
      </c>
      <c r="J1631" t="str">
        <f>IF($E1631&gt;$H1631,$C1631,$F1631)</f>
        <v>%%=Tournament.VisitTeamSeed</v>
      </c>
      <c r="K1631" t="str">
        <f si="0" t="shared"/>
        <v>Lower</v>
      </c>
    </row>
    <row r="1632" spans="1:11" x14ac:dyDescent="0.25">
      <c r="A1632">
        <v>1988</v>
      </c>
      <c r="B1632" t="s">
        <v>80</v>
      </c>
      <c r="C1632">
        <v>7</v>
      </c>
      <c r="D1632" t="s">
        <v>143</v>
      </c>
      <c r="E1632">
        <v>80</v>
      </c>
      <c r="F1632">
        <v>10</v>
      </c>
      <c r="G1632" t="s">
        <v>424</v>
      </c>
      <c r="H1632">
        <v>77</v>
      </c>
      <c r="I1632" t="str">
        <f>IF($E1632&gt;$H1632,"Winner","Loser")</f>
        <v>Loser</v>
      </c>
      <c r="J1632" t="str">
        <f>IF($E1632&gt;$H1632,$C1632,$F1632)</f>
        <v>%%=Tournament.VisitTeamSeed</v>
      </c>
      <c r="K1632" t="str">
        <f si="0" t="shared"/>
        <v>Lower</v>
      </c>
    </row>
    <row r="1633" spans="1:11" x14ac:dyDescent="0.25">
      <c r="A1633">
        <v>1988</v>
      </c>
      <c r="B1633" t="s">
        <v>80</v>
      </c>
      <c r="C1633">
        <v>2</v>
      </c>
      <c r="D1633" t="s">
        <v>16</v>
      </c>
      <c r="E1633">
        <v>108</v>
      </c>
      <c r="F1633">
        <v>15</v>
      </c>
      <c r="G1633" t="s">
        <v>145</v>
      </c>
      <c r="H1633">
        <v>90</v>
      </c>
      <c r="I1633" t="str">
        <f>IF($E1633&gt;$H1633,"Winner","Loser")</f>
        <v>Loser</v>
      </c>
      <c r="J1633" t="str">
        <f>IF($E1633&gt;$H1633,$C1633,$F1633)</f>
        <v>%%=Tournament.VisitTeamSeed</v>
      </c>
      <c r="K1633" t="str">
        <f si="0" t="shared"/>
        <v>Lower</v>
      </c>
    </row>
    <row r="1634" spans="1:11" x14ac:dyDescent="0.25">
      <c r="A1634">
        <v>1988</v>
      </c>
      <c r="B1634" t="s">
        <v>80</v>
      </c>
      <c r="C1634">
        <v>8</v>
      </c>
      <c r="D1634" t="s">
        <v>91</v>
      </c>
      <c r="E1634">
        <v>66</v>
      </c>
      <c r="F1634">
        <v>9</v>
      </c>
      <c r="G1634" t="s">
        <v>99</v>
      </c>
      <c r="H1634">
        <v>63</v>
      </c>
      <c r="I1634" t="str">
        <f>IF($E1634&gt;$H1634,"Winner","Loser")</f>
        <v>Loser</v>
      </c>
      <c r="J1634" t="str">
        <f>IF($E1634&gt;$H1634,$C1634,$F1634)</f>
        <v>%%=Tournament.VisitTeamSeed</v>
      </c>
      <c r="K1634" t="str">
        <f si="0" t="shared"/>
        <v>Lower</v>
      </c>
    </row>
    <row r="1635" spans="1:11" x14ac:dyDescent="0.25">
      <c r="A1635">
        <v>1988</v>
      </c>
      <c r="B1635" t="s">
        <v>80</v>
      </c>
      <c r="C1635">
        <v>5</v>
      </c>
      <c r="D1635" t="s">
        <v>136</v>
      </c>
      <c r="E1635">
        <v>90</v>
      </c>
      <c r="F1635">
        <v>12</v>
      </c>
      <c r="G1635" t="s">
        <v>397</v>
      </c>
      <c r="H1635">
        <v>78</v>
      </c>
      <c r="I1635" t="str">
        <f>IF($E1635&gt;$H1635,"Winner","Loser")</f>
        <v>Loser</v>
      </c>
      <c r="J1635" t="str">
        <f>IF($E1635&gt;$H1635,$C1635,$F1635)</f>
        <v>%%=Tournament.VisitTeamSeed</v>
      </c>
      <c r="K1635" t="str">
        <f si="0" t="shared"/>
        <v>Lower</v>
      </c>
    </row>
    <row r="1636" spans="1:11" x14ac:dyDescent="0.25">
      <c r="A1636">
        <v>1988</v>
      </c>
      <c r="B1636" t="s">
        <v>80</v>
      </c>
      <c r="C1636">
        <v>1</v>
      </c>
      <c r="D1636" t="s">
        <v>181</v>
      </c>
      <c r="E1636">
        <v>87</v>
      </c>
      <c r="F1636">
        <v>16</v>
      </c>
      <c r="G1636" t="s">
        <v>268</v>
      </c>
      <c r="H1636">
        <v>73</v>
      </c>
      <c r="I1636" t="str">
        <f>IF($E1636&gt;$H1636,"Winner","Loser")</f>
        <v>Loser</v>
      </c>
      <c r="J1636" t="str">
        <f>IF($E1636&gt;$H1636,$C1636,$F1636)</f>
        <v>%%=Tournament.VisitTeamSeed</v>
      </c>
      <c r="K1636" t="str">
        <f si="0" t="shared"/>
        <v>Lower</v>
      </c>
    </row>
    <row r="1637" spans="1:11" x14ac:dyDescent="0.25">
      <c r="A1637">
        <v>1988</v>
      </c>
      <c r="B1637" t="s">
        <v>80</v>
      </c>
      <c r="C1637">
        <v>6</v>
      </c>
      <c r="D1637" t="s">
        <v>17</v>
      </c>
      <c r="E1637">
        <v>82</v>
      </c>
      <c r="F1637">
        <v>11</v>
      </c>
      <c r="G1637" t="s">
        <v>94</v>
      </c>
      <c r="H1637">
        <v>74</v>
      </c>
      <c r="I1637" t="str">
        <f>IF($E1637&gt;$H1637,"Winner","Loser")</f>
        <v>Loser</v>
      </c>
      <c r="J1637" t="str">
        <f>IF($E1637&gt;$H1637,$C1637,$F1637)</f>
        <v>%%=Tournament.VisitTeamSeed</v>
      </c>
      <c r="K1637" t="str">
        <f si="0" t="shared"/>
        <v>Lower</v>
      </c>
    </row>
    <row r="1638" spans="1:11" x14ac:dyDescent="0.25">
      <c r="A1638">
        <v>1988</v>
      </c>
      <c r="B1638" t="s">
        <v>80</v>
      </c>
      <c r="C1638">
        <v>4</v>
      </c>
      <c r="D1638" t="s">
        <v>103</v>
      </c>
      <c r="E1638">
        <v>69</v>
      </c>
      <c r="F1638">
        <v>13</v>
      </c>
      <c r="G1638" t="s">
        <v>120</v>
      </c>
      <c r="H1638">
        <v>72</v>
      </c>
      <c r="I1638" t="str">
        <f>IF($E1638&gt;$H1638,"Winner","Loser")</f>
        <v>Loser</v>
      </c>
      <c r="J1638" t="str">
        <f>IF($E1638&gt;$H1638,$C1638,$F1638)</f>
        <v>%%=Tournament.VisitTeamSeed</v>
      </c>
      <c r="K1638" t="str">
        <f si="0" t="shared"/>
        <v>Lower</v>
      </c>
    </row>
    <row r="1639" spans="1:11" x14ac:dyDescent="0.25">
      <c r="A1639">
        <v>1988</v>
      </c>
      <c r="B1639" t="s">
        <v>80</v>
      </c>
      <c r="C1639">
        <v>3</v>
      </c>
      <c r="D1639" t="s">
        <v>92</v>
      </c>
      <c r="E1639">
        <v>81</v>
      </c>
      <c r="F1639">
        <v>14</v>
      </c>
      <c r="G1639" t="s">
        <v>421</v>
      </c>
      <c r="H1639">
        <v>72</v>
      </c>
      <c r="I1639" t="str">
        <f>IF($E1639&gt;$H1639,"Winner","Loser")</f>
        <v>Loser</v>
      </c>
      <c r="J1639" t="str">
        <f>IF($E1639&gt;$H1639,$C1639,$F1639)</f>
        <v>%%=Tournament.VisitTeamSeed</v>
      </c>
      <c r="K1639" t="str">
        <f si="0" t="shared"/>
        <v>Lower</v>
      </c>
    </row>
    <row r="1640" spans="1:11" x14ac:dyDescent="0.25">
      <c r="A1640">
        <v>1988</v>
      </c>
      <c r="B1640" t="s">
        <v>80</v>
      </c>
      <c r="C1640">
        <v>3</v>
      </c>
      <c r="D1640" t="s">
        <v>404</v>
      </c>
      <c r="E1640">
        <v>75</v>
      </c>
      <c r="F1640">
        <v>14</v>
      </c>
      <c r="G1640" t="s">
        <v>178</v>
      </c>
      <c r="H1640">
        <v>78</v>
      </c>
      <c r="I1640" t="str">
        <f>IF($E1640&gt;$H1640,"Winner","Loser")</f>
        <v>Loser</v>
      </c>
      <c r="J1640" t="str">
        <f>IF($E1640&gt;$H1640,$C1640,$F1640)</f>
        <v>%%=Tournament.VisitTeamSeed</v>
      </c>
      <c r="K1640" t="str">
        <f si="0" t="shared"/>
        <v>Lower</v>
      </c>
    </row>
    <row r="1641" spans="1:11" x14ac:dyDescent="0.25">
      <c r="A1641">
        <v>1988</v>
      </c>
      <c r="B1641" t="s">
        <v>80</v>
      </c>
      <c r="C1641">
        <v>6</v>
      </c>
      <c r="D1641" t="s">
        <v>0</v>
      </c>
      <c r="E1641">
        <v>85</v>
      </c>
      <c r="F1641">
        <v>11</v>
      </c>
      <c r="G1641" t="s">
        <v>374</v>
      </c>
      <c r="H1641">
        <v>72</v>
      </c>
      <c r="I1641" t="str">
        <f>IF($E1641&gt;$H1641,"Winner","Loser")</f>
        <v>Loser</v>
      </c>
      <c r="J1641" t="str">
        <f>IF($E1641&gt;$H1641,$C1641,$F1641)</f>
        <v>%%=Tournament.VisitTeamSeed</v>
      </c>
      <c r="K1641" t="str">
        <f si="0" t="shared"/>
        <v>Lower</v>
      </c>
    </row>
    <row r="1642" spans="1:11" x14ac:dyDescent="0.25">
      <c r="A1642">
        <v>1988</v>
      </c>
      <c r="B1642" t="s">
        <v>79</v>
      </c>
      <c r="C1642">
        <v>7</v>
      </c>
      <c r="D1642" t="s">
        <v>143</v>
      </c>
      <c r="E1642">
        <v>80</v>
      </c>
      <c r="F1642">
        <v>2</v>
      </c>
      <c r="G1642" t="s">
        <v>16</v>
      </c>
      <c r="H1642">
        <v>74</v>
      </c>
      <c r="I1642" t="str">
        <f>IF($E1642&gt;$H1642,"Winner","Loser")</f>
        <v>Loser</v>
      </c>
      <c r="J1642" t="str">
        <f>IF($E1642&gt;$H1642,$C1642,$F1642)</f>
        <v>%%=Tournament.VisitTeamSeed</v>
      </c>
      <c r="K1642" t="str">
        <f si="0" t="shared"/>
        <v>Lower</v>
      </c>
    </row>
    <row r="1643" spans="1:11" x14ac:dyDescent="0.25">
      <c r="A1643">
        <v>1988</v>
      </c>
      <c r="B1643" t="s">
        <v>80</v>
      </c>
      <c r="C1643">
        <v>1</v>
      </c>
      <c r="D1643" t="s">
        <v>14</v>
      </c>
      <c r="E1643">
        <v>90</v>
      </c>
      <c r="F1643">
        <v>16</v>
      </c>
      <c r="G1643" t="s">
        <v>357</v>
      </c>
      <c r="H1643">
        <v>50</v>
      </c>
      <c r="I1643" t="str">
        <f>IF($E1643&gt;$H1643,"Winner","Loser")</f>
        <v>Loser</v>
      </c>
      <c r="J1643" t="str">
        <f>IF($E1643&gt;$H1643,$C1643,$F1643)</f>
        <v>%%=Tournament.VisitTeamSeed</v>
      </c>
      <c r="K1643" t="str">
        <f si="0" t="shared"/>
        <v>Lower</v>
      </c>
    </row>
    <row r="1644" spans="1:11" x14ac:dyDescent="0.25">
      <c r="A1644">
        <v>1988</v>
      </c>
      <c r="B1644" t="s">
        <v>80</v>
      </c>
      <c r="C1644">
        <v>5</v>
      </c>
      <c r="D1644" t="s">
        <v>370</v>
      </c>
      <c r="E1644">
        <v>102</v>
      </c>
      <c r="F1644">
        <v>12</v>
      </c>
      <c r="G1644" t="s">
        <v>411</v>
      </c>
      <c r="H1644">
        <v>98</v>
      </c>
      <c r="I1644" t="str">
        <f>IF($E1644&gt;$H1644,"Winner","Loser")</f>
        <v>Loser</v>
      </c>
      <c r="J1644" t="str">
        <f>IF($E1644&gt;$H1644,$C1644,$F1644)</f>
        <v>%%=Tournament.VisitTeamSeed</v>
      </c>
      <c r="K1644" t="str">
        <f si="0" t="shared"/>
        <v>Lower</v>
      </c>
    </row>
    <row r="1645" spans="1:11" x14ac:dyDescent="0.25">
      <c r="A1645">
        <v>1988</v>
      </c>
      <c r="B1645" t="s">
        <v>80</v>
      </c>
      <c r="C1645">
        <v>2</v>
      </c>
      <c r="D1645" t="s">
        <v>53</v>
      </c>
      <c r="E1645">
        <v>99</v>
      </c>
      <c r="F1645">
        <v>15</v>
      </c>
      <c r="G1645" t="s">
        <v>218</v>
      </c>
      <c r="H1645">
        <v>84</v>
      </c>
      <c r="I1645" t="str">
        <f>IF($E1645&gt;$H1645,"Winner","Loser")</f>
        <v>Loser</v>
      </c>
      <c r="J1645" t="str">
        <f>IF($E1645&gt;$H1645,$C1645,$F1645)</f>
        <v>%%=Tournament.VisitTeamSeed</v>
      </c>
      <c r="K1645" t="str">
        <f si="0" t="shared"/>
        <v>Lower</v>
      </c>
    </row>
    <row r="1646" spans="1:11" x14ac:dyDescent="0.25">
      <c r="A1646">
        <v>1988</v>
      </c>
      <c r="B1646" t="s">
        <v>80</v>
      </c>
      <c r="C1646">
        <v>4</v>
      </c>
      <c r="D1646" t="s">
        <v>413</v>
      </c>
      <c r="E1646">
        <v>98</v>
      </c>
      <c r="F1646">
        <v>13</v>
      </c>
      <c r="G1646" t="s">
        <v>195</v>
      </c>
      <c r="H1646">
        <v>92</v>
      </c>
      <c r="I1646" t="str">
        <f>IF($E1646&gt;$H1646,"Winner","Loser")</f>
        <v>Loser</v>
      </c>
      <c r="J1646" t="str">
        <f>IF($E1646&gt;$H1646,$C1646,$F1646)</f>
        <v>%%=Tournament.VisitTeamSeed</v>
      </c>
      <c r="K1646" t="str">
        <f si="0" t="shared"/>
        <v>Lower</v>
      </c>
    </row>
    <row r="1647" spans="1:11" x14ac:dyDescent="0.25">
      <c r="A1647">
        <v>1988</v>
      </c>
      <c r="B1647" t="s">
        <v>80</v>
      </c>
      <c r="C1647">
        <v>7</v>
      </c>
      <c r="D1647" t="s">
        <v>140</v>
      </c>
      <c r="E1647">
        <v>115</v>
      </c>
      <c r="F1647">
        <v>10</v>
      </c>
      <c r="G1647" t="s">
        <v>202</v>
      </c>
      <c r="H1647">
        <v>119</v>
      </c>
      <c r="I1647" t="str">
        <f>IF($E1647&gt;$H1647,"Winner","Loser")</f>
        <v>Loser</v>
      </c>
      <c r="J1647" t="str">
        <f>IF($E1647&gt;$H1647,$C1647,$F1647)</f>
        <v>%%=Tournament.VisitTeamSeed</v>
      </c>
      <c r="K1647" t="str">
        <f si="0" t="shared"/>
        <v>Lower</v>
      </c>
    </row>
    <row r="1648" spans="1:11" x14ac:dyDescent="0.25">
      <c r="A1648">
        <v>1988</v>
      </c>
      <c r="B1648" t="s">
        <v>80</v>
      </c>
      <c r="C1648">
        <v>8</v>
      </c>
      <c r="D1648" t="s">
        <v>62</v>
      </c>
      <c r="E1648">
        <v>60</v>
      </c>
      <c r="F1648">
        <v>9</v>
      </c>
      <c r="G1648" t="s">
        <v>12</v>
      </c>
      <c r="H1648">
        <v>75</v>
      </c>
      <c r="I1648" t="str">
        <f>IF($E1648&gt;$H1648,"Winner","Loser")</f>
        <v>Loser</v>
      </c>
      <c r="J1648" t="str">
        <f>IF($E1648&gt;$H1648,$C1648,$F1648)</f>
        <v>%%=Tournament.VisitTeamSeed</v>
      </c>
      <c r="K1648" t="str">
        <f si="0" t="shared"/>
        <v>Lower</v>
      </c>
    </row>
    <row r="1649" spans="1:11" x14ac:dyDescent="0.25">
      <c r="A1649">
        <v>1988</v>
      </c>
      <c r="B1649" t="s">
        <v>80</v>
      </c>
      <c r="C1649">
        <v>3</v>
      </c>
      <c r="D1649" t="s">
        <v>3</v>
      </c>
      <c r="E1649">
        <v>69</v>
      </c>
      <c r="F1649">
        <v>14</v>
      </c>
      <c r="G1649" t="s">
        <v>356</v>
      </c>
      <c r="H1649">
        <v>55</v>
      </c>
      <c r="I1649" t="str">
        <f>IF($E1649&gt;$H1649,"Winner","Loser")</f>
        <v>Loser</v>
      </c>
      <c r="J1649" t="str">
        <f>IF($E1649&gt;$H1649,$C1649,$F1649)</f>
        <v>%%=Tournament.VisitTeamSeed</v>
      </c>
      <c r="K1649" t="str">
        <f si="0" t="shared"/>
        <v>Lower</v>
      </c>
    </row>
    <row r="1650" spans="1:11" x14ac:dyDescent="0.25">
      <c r="A1650">
        <v>1988</v>
      </c>
      <c r="B1650" t="s">
        <v>80</v>
      </c>
      <c r="C1650">
        <v>7</v>
      </c>
      <c r="D1650" t="s">
        <v>496</v>
      </c>
      <c r="E1650">
        <v>83</v>
      </c>
      <c r="F1650">
        <v>10</v>
      </c>
      <c r="G1650" t="s">
        <v>127</v>
      </c>
      <c r="H1650">
        <v>75</v>
      </c>
      <c r="I1650" t="str">
        <f>IF($E1650&gt;$H1650,"Winner","Loser")</f>
        <v>Loser</v>
      </c>
      <c r="J1650" t="str">
        <f>IF($E1650&gt;$H1650,$C1650,$F1650)</f>
        <v>%%=Tournament.VisitTeamSeed</v>
      </c>
      <c r="K1650" t="str">
        <f si="0" t="shared"/>
        <v>Lower</v>
      </c>
    </row>
    <row r="1651" spans="1:11" x14ac:dyDescent="0.25">
      <c r="A1651">
        <v>1988</v>
      </c>
      <c r="B1651" t="s">
        <v>80</v>
      </c>
      <c r="C1651">
        <v>2</v>
      </c>
      <c r="D1651" t="s">
        <v>11</v>
      </c>
      <c r="E1651">
        <v>85</v>
      </c>
      <c r="F1651">
        <v>15</v>
      </c>
      <c r="G1651" t="s">
        <v>148</v>
      </c>
      <c r="H1651">
        <v>69</v>
      </c>
      <c r="I1651" t="str">
        <f>IF($E1651&gt;$H1651,"Winner","Loser")</f>
        <v>Loser</v>
      </c>
      <c r="J1651" t="str">
        <f>IF($E1651&gt;$H1651,$C1651,$F1651)</f>
        <v>%%=Tournament.VisitTeamSeed</v>
      </c>
      <c r="K1651" t="str">
        <f si="0" t="shared"/>
        <v>Lower</v>
      </c>
    </row>
    <row r="1652" spans="1:11" x14ac:dyDescent="0.25">
      <c r="A1652">
        <v>1988</v>
      </c>
      <c r="B1652" t="s">
        <v>80</v>
      </c>
      <c r="C1652">
        <v>6</v>
      </c>
      <c r="D1652" t="s">
        <v>2</v>
      </c>
      <c r="E1652">
        <v>62</v>
      </c>
      <c r="F1652">
        <v>11</v>
      </c>
      <c r="G1652" t="s">
        <v>423</v>
      </c>
      <c r="H1652">
        <v>59</v>
      </c>
      <c r="I1652" t="str">
        <f>IF($E1652&gt;$H1652,"Winner","Loser")</f>
        <v>Loser</v>
      </c>
      <c r="J1652" t="str">
        <f>IF($E1652&gt;$H1652,$C1652,$F1652)</f>
        <v>%%=Tournament.VisitTeamSeed</v>
      </c>
      <c r="K1652" t="str">
        <f si="0" t="shared"/>
        <v>Lower</v>
      </c>
    </row>
    <row r="1653" spans="1:11" x14ac:dyDescent="0.25">
      <c r="A1653">
        <v>1988</v>
      </c>
      <c r="B1653" t="s">
        <v>80</v>
      </c>
      <c r="C1653">
        <v>3</v>
      </c>
      <c r="D1653" t="s">
        <v>10</v>
      </c>
      <c r="E1653">
        <v>63</v>
      </c>
      <c r="F1653">
        <v>14</v>
      </c>
      <c r="G1653" t="s">
        <v>408</v>
      </c>
      <c r="H1653">
        <v>58</v>
      </c>
      <c r="I1653" t="str">
        <f>IF($E1653&gt;$H1653,"Winner","Loser")</f>
        <v>Loser</v>
      </c>
      <c r="J1653" t="str">
        <f>IF($E1653&gt;$H1653,$C1653,$F1653)</f>
        <v>%%=Tournament.VisitTeamSeed</v>
      </c>
      <c r="K1653" t="str">
        <f si="0" t="shared"/>
        <v>Lower</v>
      </c>
    </row>
    <row r="1654" spans="1:11" x14ac:dyDescent="0.25">
      <c r="A1654">
        <v>1988</v>
      </c>
      <c r="B1654" t="s">
        <v>80</v>
      </c>
      <c r="C1654">
        <v>2</v>
      </c>
      <c r="D1654" t="s">
        <v>369</v>
      </c>
      <c r="E1654">
        <v>83</v>
      </c>
      <c r="F1654">
        <v>15</v>
      </c>
      <c r="G1654" t="s">
        <v>245</v>
      </c>
      <c r="H1654">
        <v>65</v>
      </c>
      <c r="I1654" t="str">
        <f>IF($E1654&gt;$H1654,"Winner","Loser")</f>
        <v>Loser</v>
      </c>
      <c r="J1654" t="str">
        <f>IF($E1654&gt;$H1654,$C1654,$F1654)</f>
        <v>%%=Tournament.VisitTeamSeed</v>
      </c>
      <c r="K1654" t="str">
        <f si="0" t="shared"/>
        <v>Lower</v>
      </c>
    </row>
    <row r="1655" spans="1:11" x14ac:dyDescent="0.25">
      <c r="A1655">
        <v>1988</v>
      </c>
      <c r="B1655" t="s">
        <v>80</v>
      </c>
      <c r="C1655">
        <v>1</v>
      </c>
      <c r="D1655" t="s">
        <v>18</v>
      </c>
      <c r="E1655">
        <v>94</v>
      </c>
      <c r="F1655">
        <v>16</v>
      </c>
      <c r="G1655" t="s">
        <v>287</v>
      </c>
      <c r="H1655">
        <v>66</v>
      </c>
      <c r="I1655" t="str">
        <f>IF($E1655&gt;$H1655,"Winner","Loser")</f>
        <v>Loser</v>
      </c>
      <c r="J1655" t="str">
        <f>IF($E1655&gt;$H1655,$C1655,$F1655)</f>
        <v>%%=Tournament.VisitTeamSeed</v>
      </c>
      <c r="K1655" t="str">
        <f si="0" t="shared"/>
        <v>Lower</v>
      </c>
    </row>
    <row r="1656" spans="1:11" x14ac:dyDescent="0.25">
      <c r="A1656">
        <v>1988</v>
      </c>
      <c r="B1656" t="s">
        <v>80</v>
      </c>
      <c r="C1656">
        <v>1</v>
      </c>
      <c r="D1656" t="s">
        <v>128</v>
      </c>
      <c r="E1656">
        <v>94</v>
      </c>
      <c r="F1656">
        <v>16</v>
      </c>
      <c r="G1656" t="s">
        <v>297</v>
      </c>
      <c r="H1656">
        <v>79</v>
      </c>
      <c r="I1656" t="str">
        <f>IF($E1656&gt;$H1656,"Winner","Loser")</f>
        <v>Loser</v>
      </c>
      <c r="J1656" t="str">
        <f>IF($E1656&gt;$H1656,$C1656,$F1656)</f>
        <v>%%=Tournament.VisitTeamSeed</v>
      </c>
      <c r="K1656" t="str">
        <f si="0" t="shared"/>
        <v>Lower</v>
      </c>
    </row>
    <row r="1657" spans="1:11" x14ac:dyDescent="0.25">
      <c r="A1657">
        <v>1988</v>
      </c>
      <c r="B1657" t="s">
        <v>80</v>
      </c>
      <c r="C1657">
        <v>5</v>
      </c>
      <c r="D1657" t="s">
        <v>194</v>
      </c>
      <c r="E1657">
        <v>83</v>
      </c>
      <c r="F1657">
        <v>12</v>
      </c>
      <c r="G1657" t="s">
        <v>389</v>
      </c>
      <c r="H1657">
        <v>62</v>
      </c>
      <c r="I1657" t="str">
        <f>IF($E1657&gt;$H1657,"Winner","Loser")</f>
        <v>Loser</v>
      </c>
      <c r="J1657" t="str">
        <f>IF($E1657&gt;$H1657,$C1657,$F1657)</f>
        <v>%%=Tournament.VisitTeamSeed</v>
      </c>
      <c r="K1657" t="str">
        <f si="0" t="shared"/>
        <v>Lower</v>
      </c>
    </row>
    <row r="1658" spans="1:11" x14ac:dyDescent="0.25">
      <c r="A1658">
        <v>1988</v>
      </c>
      <c r="B1658" t="s">
        <v>80</v>
      </c>
      <c r="C1658">
        <v>4</v>
      </c>
      <c r="D1658" t="s">
        <v>405</v>
      </c>
      <c r="E1658">
        <v>66</v>
      </c>
      <c r="F1658">
        <v>13</v>
      </c>
      <c r="G1658" t="s">
        <v>132</v>
      </c>
      <c r="H1658">
        <v>53</v>
      </c>
      <c r="I1658" t="str">
        <f>IF($E1658&gt;$H1658,"Winner","Loser")</f>
        <v>Loser</v>
      </c>
      <c r="J1658" t="str">
        <f>IF($E1658&gt;$H1658,$C1658,$F1658)</f>
        <v>%%=Tournament.VisitTeamSeed</v>
      </c>
      <c r="K1658" t="str">
        <f si="0" t="shared"/>
        <v>Lower</v>
      </c>
    </row>
    <row r="1659" spans="1:11" x14ac:dyDescent="0.25">
      <c r="A1659">
        <v>1988</v>
      </c>
      <c r="B1659" t="s">
        <v>80</v>
      </c>
      <c r="C1659">
        <v>8</v>
      </c>
      <c r="D1659" t="s">
        <v>158</v>
      </c>
      <c r="E1659">
        <v>90</v>
      </c>
      <c r="F1659">
        <v>9</v>
      </c>
      <c r="G1659" t="s">
        <v>225</v>
      </c>
      <c r="H1659">
        <v>86</v>
      </c>
      <c r="I1659" t="str">
        <f>IF($E1659&gt;$H1659,"Winner","Loser")</f>
        <v>Loser</v>
      </c>
      <c r="J1659" t="str">
        <f>IF($E1659&gt;$H1659,$C1659,$F1659)</f>
        <v>%%=Tournament.VisitTeamSeed</v>
      </c>
      <c r="K1659" t="str">
        <f si="0" t="shared"/>
        <v>Lower</v>
      </c>
    </row>
    <row r="1660" spans="1:11" x14ac:dyDescent="0.25">
      <c r="A1660">
        <v>1988</v>
      </c>
      <c r="B1660" t="s">
        <v>80</v>
      </c>
      <c r="C1660">
        <v>5</v>
      </c>
      <c r="D1660" t="s">
        <v>1</v>
      </c>
      <c r="E1660">
        <v>70</v>
      </c>
      <c r="F1660">
        <v>12</v>
      </c>
      <c r="G1660" t="s">
        <v>501</v>
      </c>
      <c r="H1660">
        <v>61</v>
      </c>
      <c r="I1660" t="str">
        <f>IF($E1660&gt;$H1660,"Winner","Loser")</f>
        <v>Loser</v>
      </c>
      <c r="J1660" t="str">
        <f>IF($E1660&gt;$H1660,$C1660,$F1660)</f>
        <v>%%=Tournament.VisitTeamSeed</v>
      </c>
      <c r="K1660" t="str">
        <f si="0" t="shared"/>
        <v>Lower</v>
      </c>
    </row>
    <row r="1661" spans="1:11" x14ac:dyDescent="0.25">
      <c r="A1661">
        <v>1988</v>
      </c>
      <c r="B1661" t="s">
        <v>80</v>
      </c>
      <c r="C1661">
        <v>6</v>
      </c>
      <c r="D1661" t="s">
        <v>106</v>
      </c>
      <c r="E1661">
        <v>80</v>
      </c>
      <c r="F1661">
        <v>11</v>
      </c>
      <c r="G1661" t="s">
        <v>131</v>
      </c>
      <c r="H1661">
        <v>87</v>
      </c>
      <c r="I1661" t="str">
        <f>IF($E1661&gt;$H1661,"Winner","Loser")</f>
        <v>Loser</v>
      </c>
      <c r="J1661" t="str">
        <f>IF($E1661&gt;$H1661,$C1661,$F1661)</f>
        <v>%%=Tournament.VisitTeamSeed</v>
      </c>
      <c r="K1661" t="str">
        <f si="0" t="shared"/>
        <v>Lower</v>
      </c>
    </row>
    <row r="1662" spans="1:11" x14ac:dyDescent="0.25">
      <c r="A1662">
        <v>1987</v>
      </c>
      <c r="B1662" t="s">
        <v>74</v>
      </c>
      <c r="C1662">
        <v>1</v>
      </c>
      <c r="D1662" t="s">
        <v>103</v>
      </c>
      <c r="E1662">
        <v>74</v>
      </c>
      <c r="F1662">
        <v>2</v>
      </c>
      <c r="G1662" t="s">
        <v>3</v>
      </c>
      <c r="H1662">
        <v>73</v>
      </c>
      <c r="I1662" t="str">
        <f>IF($E1662&gt;$H1662,"Winner","Loser")</f>
        <v>Loser</v>
      </c>
      <c r="J1662" t="str">
        <f>IF($E1662&gt;$H1662,$C1662,$F1662)</f>
        <v>%%=Tournament.VisitTeamSeed</v>
      </c>
      <c r="K1662" t="str">
        <f si="0" t="shared"/>
        <v>Lower</v>
      </c>
    </row>
    <row r="1663" spans="1:11" x14ac:dyDescent="0.25">
      <c r="A1663">
        <v>1987</v>
      </c>
      <c r="B1663" t="s">
        <v>76</v>
      </c>
      <c r="C1663">
        <v>1</v>
      </c>
      <c r="D1663" t="s">
        <v>117</v>
      </c>
      <c r="E1663">
        <v>93</v>
      </c>
      <c r="F1663">
        <v>1</v>
      </c>
      <c r="G1663" t="s">
        <v>103</v>
      </c>
      <c r="H1663">
        <v>97</v>
      </c>
      <c r="I1663" t="str">
        <f>IF($E1663&gt;$H1663,"Winner","Loser")</f>
        <v>Loser</v>
      </c>
      <c r="J1663" t="str">
        <f>IF($E1663&gt;$H1663,$C1663,$F1663)</f>
        <v>%%=Tournament.VisitTeamSeed</v>
      </c>
      <c r="K1663" t="str">
        <f si="0" t="shared"/>
        <v>Lower</v>
      </c>
    </row>
    <row r="1664" spans="1:11" x14ac:dyDescent="0.25">
      <c r="A1664">
        <v>1987</v>
      </c>
      <c r="B1664" t="s">
        <v>76</v>
      </c>
      <c r="C1664">
        <v>6</v>
      </c>
      <c r="D1664" t="s">
        <v>70</v>
      </c>
      <c r="E1664">
        <v>63</v>
      </c>
      <c r="F1664">
        <v>2</v>
      </c>
      <c r="G1664" t="s">
        <v>3</v>
      </c>
      <c r="H1664">
        <v>77</v>
      </c>
      <c r="I1664" t="str">
        <f>IF($E1664&gt;$H1664,"Winner","Loser")</f>
        <v>Loser</v>
      </c>
      <c r="J1664" t="str">
        <f>IF($E1664&gt;$H1664,$C1664,$F1664)</f>
        <v>%%=Tournament.VisitTeamSeed</v>
      </c>
      <c r="K1664" t="str">
        <f si="0" t="shared"/>
        <v>Lower</v>
      </c>
    </row>
    <row r="1665" spans="1:11" x14ac:dyDescent="0.25">
      <c r="A1665">
        <v>1987</v>
      </c>
      <c r="B1665" t="s">
        <v>77</v>
      </c>
      <c r="C1665">
        <v>1</v>
      </c>
      <c r="D1665" t="s">
        <v>117</v>
      </c>
      <c r="E1665">
        <v>84</v>
      </c>
      <c r="F1665">
        <v>2</v>
      </c>
      <c r="G1665" t="s">
        <v>370</v>
      </c>
      <c r="H1665">
        <v>81</v>
      </c>
      <c r="I1665" t="str">
        <f>IF($E1665&gt;$H1665,"Winner","Loser")</f>
        <v>Loser</v>
      </c>
      <c r="J1665" t="str">
        <f>IF($E1665&gt;$H1665,$C1665,$F1665)</f>
        <v>%%=Tournament.VisitTeamSeed</v>
      </c>
      <c r="K1665" t="str">
        <f si="0" t="shared"/>
        <v>Lower</v>
      </c>
    </row>
    <row r="1666" spans="1:11" x14ac:dyDescent="0.25">
      <c r="A1666">
        <v>1987</v>
      </c>
      <c r="B1666" t="s">
        <v>77</v>
      </c>
      <c r="C1666">
        <v>1</v>
      </c>
      <c r="D1666" t="s">
        <v>103</v>
      </c>
      <c r="E1666">
        <v>77</v>
      </c>
      <c r="F1666">
        <v>10</v>
      </c>
      <c r="G1666" t="s">
        <v>99</v>
      </c>
      <c r="H1666">
        <v>76</v>
      </c>
      <c r="I1666" t="str">
        <f>IF($E1666&gt;$H1666,"Winner","Loser")</f>
        <v>Loser</v>
      </c>
      <c r="J1666" t="str">
        <f>IF($E1666&gt;$H1666,$C1666,$F1666)</f>
        <v>%%=Tournament.VisitTeamSeed</v>
      </c>
      <c r="K1666" t="str">
        <f si="0" t="shared"/>
        <v>Lower</v>
      </c>
    </row>
    <row r="1667" spans="1:11" x14ac:dyDescent="0.25">
      <c r="A1667">
        <v>1987</v>
      </c>
      <c r="B1667" t="s">
        <v>77</v>
      </c>
      <c r="C1667">
        <v>1</v>
      </c>
      <c r="D1667" t="s">
        <v>369</v>
      </c>
      <c r="E1667">
        <v>75</v>
      </c>
      <c r="F1667">
        <v>2</v>
      </c>
      <c r="G1667" t="s">
        <v>3</v>
      </c>
      <c r="H1667">
        <v>79</v>
      </c>
      <c r="I1667" t="str">
        <f>IF($E1667&gt;$H1667,"Winner","Loser")</f>
        <v>Loser</v>
      </c>
      <c r="J1667" t="str">
        <f>IF($E1667&gt;$H1667,$C1667,$F1667)</f>
        <v>%%=Tournament.VisitTeamSeed</v>
      </c>
      <c r="K1667" t="str">
        <f si="0" t="shared"/>
        <v>Lower</v>
      </c>
    </row>
    <row r="1668" spans="1:11" x14ac:dyDescent="0.25">
      <c r="A1668">
        <v>1987</v>
      </c>
      <c r="B1668" t="s">
        <v>77</v>
      </c>
      <c r="C1668">
        <v>6</v>
      </c>
      <c r="D1668" t="s">
        <v>70</v>
      </c>
      <c r="E1668">
        <v>88</v>
      </c>
      <c r="F1668">
        <v>1</v>
      </c>
      <c r="G1668" t="s">
        <v>91</v>
      </c>
      <c r="H1668">
        <v>73</v>
      </c>
      <c r="I1668" t="str">
        <f>IF($E1668&gt;$H1668,"Winner","Loser")</f>
        <v>Loser</v>
      </c>
      <c r="J1668" t="str">
        <f>IF($E1668&gt;$H1668,$C1668,$F1668)</f>
        <v>%%=Tournament.VisitTeamSeed</v>
      </c>
      <c r="K1668" t="str">
        <f si="0" t="shared"/>
        <v>Lower</v>
      </c>
    </row>
    <row r="1669" spans="1:11" x14ac:dyDescent="0.25">
      <c r="A1669">
        <v>1987</v>
      </c>
      <c r="B1669" t="s">
        <v>78</v>
      </c>
      <c r="C1669">
        <v>3</v>
      </c>
      <c r="D1669" t="s">
        <v>194</v>
      </c>
      <c r="E1669">
        <v>58</v>
      </c>
      <c r="F1669">
        <v>10</v>
      </c>
      <c r="G1669" t="s">
        <v>99</v>
      </c>
      <c r="H1669">
        <v>63</v>
      </c>
      <c r="I1669" t="str">
        <f>IF($E1669&gt;$H1669,"Winner","Loser")</f>
        <v>Loser</v>
      </c>
      <c r="J1669" t="str">
        <f>IF($E1669&gt;$H1669,$C1669,$F1669)</f>
        <v>%%=Tournament.VisitTeamSeed</v>
      </c>
      <c r="K1669" t="str">
        <f si="0" t="shared"/>
        <v>Lower</v>
      </c>
    </row>
    <row r="1670" spans="1:11" x14ac:dyDescent="0.25">
      <c r="A1670">
        <v>1987</v>
      </c>
      <c r="B1670" t="s">
        <v>78</v>
      </c>
      <c r="C1670">
        <v>1</v>
      </c>
      <c r="D1670" t="s">
        <v>117</v>
      </c>
      <c r="E1670">
        <v>92</v>
      </c>
      <c r="F1670">
        <v>12</v>
      </c>
      <c r="G1670" t="s">
        <v>140</v>
      </c>
      <c r="H1670">
        <v>78</v>
      </c>
      <c r="I1670" t="str">
        <f>IF($E1670&gt;$H1670,"Winner","Loser")</f>
        <v>Loser</v>
      </c>
      <c r="J1670" t="str">
        <f>IF($E1670&gt;$H1670,$C1670,$F1670)</f>
        <v>%%=Tournament.VisitTeamSeed</v>
      </c>
      <c r="K1670" t="str">
        <f si="0" t="shared"/>
        <v>Lower</v>
      </c>
    </row>
    <row r="1671" spans="1:11" x14ac:dyDescent="0.25">
      <c r="A1671">
        <v>1987</v>
      </c>
      <c r="B1671" t="s">
        <v>78</v>
      </c>
      <c r="C1671">
        <v>6</v>
      </c>
      <c r="D1671" t="s">
        <v>18</v>
      </c>
      <c r="E1671">
        <v>91</v>
      </c>
      <c r="F1671">
        <v>2</v>
      </c>
      <c r="G1671" t="s">
        <v>370</v>
      </c>
      <c r="H1671">
        <v>93</v>
      </c>
      <c r="I1671" t="str">
        <f>IF($E1671&gt;$H1671,"Winner","Loser")</f>
        <v>Loser</v>
      </c>
      <c r="J1671" t="str">
        <f>IF($E1671&gt;$H1671,$C1671,$F1671)</f>
        <v>%%=Tournament.VisitTeamSeed</v>
      </c>
      <c r="K1671" t="str">
        <f si="0" t="shared"/>
        <v>Lower</v>
      </c>
    </row>
    <row r="1672" spans="1:11" x14ac:dyDescent="0.25">
      <c r="A1672">
        <v>1987</v>
      </c>
      <c r="B1672" t="s">
        <v>78</v>
      </c>
      <c r="C1672">
        <v>1</v>
      </c>
      <c r="D1672" t="s">
        <v>103</v>
      </c>
      <c r="E1672">
        <v>88</v>
      </c>
      <c r="F1672">
        <v>5</v>
      </c>
      <c r="G1672" t="s">
        <v>11</v>
      </c>
      <c r="H1672">
        <v>82</v>
      </c>
      <c r="I1672" t="str">
        <f>IF($E1672&gt;$H1672,"Winner","Loser")</f>
        <v>Loser</v>
      </c>
      <c r="J1672" t="str">
        <f>IF($E1672&gt;$H1672,$C1672,$F1672)</f>
        <v>%%=Tournament.VisitTeamSeed</v>
      </c>
      <c r="K1672" t="str">
        <f si="0" t="shared"/>
        <v>Lower</v>
      </c>
    </row>
    <row r="1673" spans="1:11" x14ac:dyDescent="0.25">
      <c r="A1673">
        <v>1987</v>
      </c>
      <c r="B1673" t="s">
        <v>78</v>
      </c>
      <c r="C1673">
        <v>1</v>
      </c>
      <c r="D1673" t="s">
        <v>369</v>
      </c>
      <c r="E1673">
        <v>74</v>
      </c>
      <c r="F1673">
        <v>5</v>
      </c>
      <c r="G1673" t="s">
        <v>127</v>
      </c>
      <c r="H1673">
        <v>68</v>
      </c>
      <c r="I1673" t="str">
        <f>IF($E1673&gt;$H1673,"Winner","Loser")</f>
        <v>Loser</v>
      </c>
      <c r="J1673" t="str">
        <f>IF($E1673&gt;$H1673,$C1673,$F1673)</f>
        <v>%%=Tournament.VisitTeamSeed</v>
      </c>
      <c r="K1673" t="str">
        <f si="0" t="shared"/>
        <v>Lower</v>
      </c>
    </row>
    <row r="1674" spans="1:11" x14ac:dyDescent="0.25">
      <c r="A1674">
        <v>1987</v>
      </c>
      <c r="B1674" t="s">
        <v>78</v>
      </c>
      <c r="C1674">
        <v>1</v>
      </c>
      <c r="D1674" t="s">
        <v>91</v>
      </c>
      <c r="E1674">
        <v>70</v>
      </c>
      <c r="F1674">
        <v>5</v>
      </c>
      <c r="G1674" t="s">
        <v>0</v>
      </c>
      <c r="H1674">
        <v>57</v>
      </c>
      <c r="I1674" t="str">
        <f>IF($E1674&gt;$H1674,"Winner","Loser")</f>
        <v>Loser</v>
      </c>
      <c r="J1674" t="str">
        <f>IF($E1674&gt;$H1674,$C1674,$F1674)</f>
        <v>%%=Tournament.VisitTeamSeed</v>
      </c>
      <c r="K1674" t="str">
        <f si="0" t="shared"/>
        <v>Lower</v>
      </c>
    </row>
    <row r="1675" spans="1:11" x14ac:dyDescent="0.25">
      <c r="A1675">
        <v>1987</v>
      </c>
      <c r="B1675" t="s">
        <v>78</v>
      </c>
      <c r="C1675">
        <v>6</v>
      </c>
      <c r="D1675" t="s">
        <v>70</v>
      </c>
      <c r="E1675">
        <v>103</v>
      </c>
      <c r="F1675">
        <v>2</v>
      </c>
      <c r="G1675" t="s">
        <v>125</v>
      </c>
      <c r="H1675">
        <v>82</v>
      </c>
      <c r="I1675" t="str">
        <f>IF($E1675&gt;$H1675,"Winner","Loser")</f>
        <v>Loser</v>
      </c>
      <c r="J1675" t="str">
        <f>IF($E1675&gt;$H1675,$C1675,$F1675)</f>
        <v>%%=Tournament.VisitTeamSeed</v>
      </c>
      <c r="K1675" t="str">
        <f si="0" t="shared"/>
        <v>Lower</v>
      </c>
    </row>
    <row r="1676" spans="1:11" x14ac:dyDescent="0.25">
      <c r="A1676">
        <v>1987</v>
      </c>
      <c r="B1676" t="s">
        <v>78</v>
      </c>
      <c r="C1676">
        <v>6</v>
      </c>
      <c r="D1676" t="s">
        <v>2</v>
      </c>
      <c r="E1676">
        <v>81</v>
      </c>
      <c r="F1676">
        <v>2</v>
      </c>
      <c r="G1676" t="s">
        <v>3</v>
      </c>
      <c r="H1676">
        <v>87</v>
      </c>
      <c r="I1676" t="str">
        <f>IF($E1676&gt;$H1676,"Winner","Loser")</f>
        <v>Loser</v>
      </c>
      <c r="J1676" t="str">
        <f>IF($E1676&gt;$H1676,$C1676,$F1676)</f>
        <v>%%=Tournament.VisitTeamSeed</v>
      </c>
      <c r="K1676" t="str">
        <f si="0" t="shared"/>
        <v>Lower</v>
      </c>
    </row>
    <row r="1677" spans="1:11" x14ac:dyDescent="0.25">
      <c r="A1677">
        <v>1987</v>
      </c>
      <c r="B1677" t="s">
        <v>79</v>
      </c>
      <c r="C1677">
        <v>6</v>
      </c>
      <c r="D1677" t="s">
        <v>423</v>
      </c>
      <c r="E1677">
        <v>75</v>
      </c>
      <c r="F1677">
        <v>3</v>
      </c>
      <c r="G1677" t="s">
        <v>194</v>
      </c>
      <c r="H1677">
        <v>83</v>
      </c>
      <c r="I1677" t="str">
        <f>IF($E1677&gt;$H1677,"Winner","Loser")</f>
        <v>Loser</v>
      </c>
      <c r="J1677" t="str">
        <f>IF($E1677&gt;$H1677,$C1677,$F1677)</f>
        <v>%%=Tournament.VisitTeamSeed</v>
      </c>
      <c r="K1677" t="str">
        <f si="0" t="shared"/>
        <v>Lower</v>
      </c>
    </row>
    <row r="1678" spans="1:11" x14ac:dyDescent="0.25">
      <c r="A1678">
        <v>1987</v>
      </c>
      <c r="B1678" t="s">
        <v>79</v>
      </c>
      <c r="C1678">
        <v>7</v>
      </c>
      <c r="D1678" t="s">
        <v>119</v>
      </c>
      <c r="E1678">
        <v>82</v>
      </c>
      <c r="F1678">
        <v>2</v>
      </c>
      <c r="G1678" t="s">
        <v>370</v>
      </c>
      <c r="H1678">
        <v>84</v>
      </c>
      <c r="I1678" t="str">
        <f>IF($E1678&gt;$H1678,"Winner","Loser")</f>
        <v>Loser</v>
      </c>
      <c r="J1678" t="str">
        <f>IF($E1678&gt;$H1678,$C1678,$F1678)</f>
        <v>%%=Tournament.VisitTeamSeed</v>
      </c>
      <c r="K1678" t="str">
        <f si="0" t="shared"/>
        <v>Lower</v>
      </c>
    </row>
    <row r="1679" spans="1:11" x14ac:dyDescent="0.25">
      <c r="A1679">
        <v>1987</v>
      </c>
      <c r="B1679" t="s">
        <v>79</v>
      </c>
      <c r="C1679">
        <v>10</v>
      </c>
      <c r="D1679" t="s">
        <v>197</v>
      </c>
      <c r="E1679">
        <v>86</v>
      </c>
      <c r="F1679">
        <v>2</v>
      </c>
      <c r="G1679" t="s">
        <v>3</v>
      </c>
      <c r="H1679">
        <v>104</v>
      </c>
      <c r="I1679" t="str">
        <f>IF($E1679&gt;$H1679,"Winner","Loser")</f>
        <v>Loser</v>
      </c>
      <c r="J1679" t="str">
        <f>IF($E1679&gt;$H1679,$C1679,$F1679)</f>
        <v>%%=Tournament.VisitTeamSeed</v>
      </c>
      <c r="K1679" t="str">
        <f si="0" t="shared"/>
        <v>Lower</v>
      </c>
    </row>
    <row r="1680" spans="1:11" x14ac:dyDescent="0.25">
      <c r="A1680">
        <v>1987</v>
      </c>
      <c r="B1680" t="s">
        <v>79</v>
      </c>
      <c r="C1680">
        <v>6</v>
      </c>
      <c r="D1680" t="s">
        <v>18</v>
      </c>
      <c r="E1680">
        <v>96</v>
      </c>
      <c r="F1680">
        <v>3</v>
      </c>
      <c r="G1680" t="s">
        <v>16</v>
      </c>
      <c r="H1680">
        <v>93</v>
      </c>
      <c r="I1680" t="str">
        <f>IF($E1680&gt;$H1680,"Winner","Loser")</f>
        <v>Loser</v>
      </c>
      <c r="J1680" t="str">
        <f>IF($E1680&gt;$H1680,$C1680,$F1680)</f>
        <v>%%=Tournament.VisitTeamSeed</v>
      </c>
      <c r="K1680" t="str">
        <f si="0" t="shared"/>
        <v>Lower</v>
      </c>
    </row>
    <row r="1681" spans="1:11" x14ac:dyDescent="0.25">
      <c r="A1681">
        <v>1987</v>
      </c>
      <c r="B1681" t="s">
        <v>79</v>
      </c>
      <c r="C1681">
        <v>10</v>
      </c>
      <c r="D1681" t="s">
        <v>99</v>
      </c>
      <c r="E1681">
        <v>72</v>
      </c>
      <c r="F1681">
        <v>2</v>
      </c>
      <c r="G1681" t="s">
        <v>181</v>
      </c>
      <c r="H1681">
        <v>62</v>
      </c>
      <c r="I1681" t="str">
        <f>IF($E1681&gt;$H1681,"Winner","Loser")</f>
        <v>Loser</v>
      </c>
      <c r="J1681" t="str">
        <f>IF($E1681&gt;$H1681,$C1681,$F1681)</f>
        <v>%%=Tournament.VisitTeamSeed</v>
      </c>
      <c r="K1681" t="str">
        <f si="0" t="shared"/>
        <v>Lower</v>
      </c>
    </row>
    <row r="1682" spans="1:11" x14ac:dyDescent="0.25">
      <c r="A1682">
        <v>1987</v>
      </c>
      <c r="B1682" t="s">
        <v>79</v>
      </c>
      <c r="C1682">
        <v>1</v>
      </c>
      <c r="D1682" t="s">
        <v>91</v>
      </c>
      <c r="E1682">
        <v>82</v>
      </c>
      <c r="F1682">
        <v>9</v>
      </c>
      <c r="G1682" t="s">
        <v>390</v>
      </c>
      <c r="H1682">
        <v>79</v>
      </c>
      <c r="I1682" t="str">
        <f>IF($E1682&gt;$H1682,"Winner","Loser")</f>
        <v>Loser</v>
      </c>
      <c r="J1682" t="str">
        <f>IF($E1682&gt;$H1682,$C1682,$F1682)</f>
        <v>%%=Tournament.VisitTeamSeed</v>
      </c>
      <c r="K1682" t="str">
        <f si="0" t="shared"/>
        <v>Lower</v>
      </c>
    </row>
    <row r="1683" spans="1:11" x14ac:dyDescent="0.25">
      <c r="A1683">
        <v>1987</v>
      </c>
      <c r="B1683" t="s">
        <v>79</v>
      </c>
      <c r="C1683">
        <v>6</v>
      </c>
      <c r="D1683" t="s">
        <v>2</v>
      </c>
      <c r="E1683">
        <v>85</v>
      </c>
      <c r="F1683">
        <v>3</v>
      </c>
      <c r="G1683" t="s">
        <v>128</v>
      </c>
      <c r="H1683">
        <v>66</v>
      </c>
      <c r="I1683" t="str">
        <f>IF($E1683&gt;$H1683,"Winner","Loser")</f>
        <v>Loser</v>
      </c>
      <c r="J1683" t="str">
        <f>IF($E1683&gt;$H1683,$C1683,$F1683)</f>
        <v>%%=Tournament.VisitTeamSeed</v>
      </c>
      <c r="K1683" t="str">
        <f si="0" t="shared"/>
        <v>Lower</v>
      </c>
    </row>
    <row r="1684" spans="1:11" x14ac:dyDescent="0.25">
      <c r="A1684">
        <v>1987</v>
      </c>
      <c r="B1684" t="s">
        <v>79</v>
      </c>
      <c r="C1684">
        <v>5</v>
      </c>
      <c r="D1684" t="s">
        <v>0</v>
      </c>
      <c r="E1684">
        <v>67</v>
      </c>
      <c r="F1684">
        <v>13</v>
      </c>
      <c r="G1684" t="s">
        <v>478</v>
      </c>
      <c r="H1684">
        <v>63</v>
      </c>
      <c r="I1684" t="str">
        <f>IF($E1684&gt;$H1684,"Winner","Loser")</f>
        <v>Loser</v>
      </c>
      <c r="J1684" t="str">
        <f>IF($E1684&gt;$H1684,$C1684,$F1684)</f>
        <v>%%=Tournament.VisitTeamSeed</v>
      </c>
      <c r="K1684" t="str">
        <f si="0" t="shared"/>
        <v>Lower</v>
      </c>
    </row>
    <row r="1685" spans="1:11" x14ac:dyDescent="0.25">
      <c r="A1685">
        <v>1987</v>
      </c>
      <c r="B1685" t="s">
        <v>79</v>
      </c>
      <c r="C1685">
        <v>6</v>
      </c>
      <c r="D1685" t="s">
        <v>70</v>
      </c>
      <c r="E1685">
        <v>90</v>
      </c>
      <c r="F1685">
        <v>14</v>
      </c>
      <c r="G1685" t="s">
        <v>305</v>
      </c>
      <c r="H1685">
        <v>87</v>
      </c>
      <c r="I1685" t="str">
        <f>IF($E1685&gt;$H1685,"Winner","Loser")</f>
        <v>Loser</v>
      </c>
      <c r="J1685" t="str">
        <f>IF($E1685&gt;$H1685,$C1685,$F1685)</f>
        <v>%%=Tournament.VisitTeamSeed</v>
      </c>
      <c r="K1685" t="str">
        <f si="0" t="shared"/>
        <v>Lower</v>
      </c>
    </row>
    <row r="1686" spans="1:11" x14ac:dyDescent="0.25">
      <c r="A1686">
        <v>1987</v>
      </c>
      <c r="B1686" t="s">
        <v>79</v>
      </c>
      <c r="C1686">
        <v>12</v>
      </c>
      <c r="D1686" t="s">
        <v>140</v>
      </c>
      <c r="E1686">
        <v>78</v>
      </c>
      <c r="F1686">
        <v>4</v>
      </c>
      <c r="G1686" t="s">
        <v>15</v>
      </c>
      <c r="H1686">
        <v>68</v>
      </c>
      <c r="I1686" t="str">
        <f>IF($E1686&gt;$H1686,"Winner","Loser")</f>
        <v>Loser</v>
      </c>
      <c r="J1686" t="str">
        <f>IF($E1686&gt;$H1686,$C1686,$F1686)</f>
        <v>%%=Tournament.VisitTeamSeed</v>
      </c>
      <c r="K1686" t="str">
        <f si="0" t="shared"/>
        <v>Lower</v>
      </c>
    </row>
    <row r="1687" spans="1:11" x14ac:dyDescent="0.25">
      <c r="A1687">
        <v>1987</v>
      </c>
      <c r="B1687" t="s">
        <v>79</v>
      </c>
      <c r="C1687">
        <v>1</v>
      </c>
      <c r="D1687" t="s">
        <v>117</v>
      </c>
      <c r="E1687">
        <v>80</v>
      </c>
      <c r="F1687">
        <v>9</v>
      </c>
      <c r="G1687" t="s">
        <v>405</v>
      </c>
      <c r="H1687">
        <v>61</v>
      </c>
      <c r="I1687" t="str">
        <f>IF($E1687&gt;$H1687,"Winner","Loser")</f>
        <v>Loser</v>
      </c>
      <c r="J1687" t="str">
        <f>IF($E1687&gt;$H1687,$C1687,$F1687)</f>
        <v>%%=Tournament.VisitTeamSeed</v>
      </c>
      <c r="K1687" t="str">
        <f si="0" t="shared"/>
        <v>Lower</v>
      </c>
    </row>
    <row r="1688" spans="1:11" x14ac:dyDescent="0.25">
      <c r="A1688">
        <v>1987</v>
      </c>
      <c r="B1688" t="s">
        <v>79</v>
      </c>
      <c r="C1688">
        <v>1</v>
      </c>
      <c r="D1688" t="s">
        <v>369</v>
      </c>
      <c r="E1688">
        <v>109</v>
      </c>
      <c r="F1688">
        <v>9</v>
      </c>
      <c r="G1688" t="s">
        <v>10</v>
      </c>
      <c r="H1688">
        <v>97</v>
      </c>
      <c r="I1688" t="str">
        <f>IF($E1688&gt;$H1688,"Winner","Loser")</f>
        <v>Loser</v>
      </c>
      <c r="J1688" t="str">
        <f>IF($E1688&gt;$H1688,$C1688,$F1688)</f>
        <v>%%=Tournament.VisitTeamSeed</v>
      </c>
      <c r="K1688" t="str">
        <f si="0" t="shared"/>
        <v>Lower</v>
      </c>
    </row>
    <row r="1689" spans="1:11" x14ac:dyDescent="0.25">
      <c r="A1689">
        <v>1987</v>
      </c>
      <c r="B1689" t="s">
        <v>79</v>
      </c>
      <c r="C1689">
        <v>7</v>
      </c>
      <c r="D1689" t="s">
        <v>328</v>
      </c>
      <c r="E1689">
        <v>76</v>
      </c>
      <c r="F1689">
        <v>2</v>
      </c>
      <c r="G1689" t="s">
        <v>125</v>
      </c>
      <c r="H1689">
        <v>101</v>
      </c>
      <c r="I1689" t="str">
        <f>IF($E1689&gt;$H1689,"Winner","Loser")</f>
        <v>Loser</v>
      </c>
      <c r="J1689" t="str">
        <f>IF($E1689&gt;$H1689,$C1689,$F1689)</f>
        <v>%%=Tournament.VisitTeamSeed</v>
      </c>
      <c r="K1689" t="str">
        <f si="0" t="shared"/>
        <v>Lower</v>
      </c>
    </row>
    <row r="1690" spans="1:11" x14ac:dyDescent="0.25">
      <c r="A1690">
        <v>1987</v>
      </c>
      <c r="B1690" t="s">
        <v>79</v>
      </c>
      <c r="C1690">
        <v>5</v>
      </c>
      <c r="D1690" t="s">
        <v>127</v>
      </c>
      <c r="E1690">
        <v>58</v>
      </c>
      <c r="F1690">
        <v>4</v>
      </c>
      <c r="G1690" t="s">
        <v>247</v>
      </c>
      <c r="H1690">
        <v>57</v>
      </c>
      <c r="I1690" t="str">
        <f>IF($E1690&gt;$H1690,"Winner","Loser")</f>
        <v>Loser</v>
      </c>
      <c r="J1690" t="str">
        <f>IF($E1690&gt;$H1690,$C1690,$F1690)</f>
        <v>%%=Tournament.VisitTeamSeed</v>
      </c>
      <c r="K1690" t="str">
        <f si="0" t="shared"/>
        <v>Lower</v>
      </c>
    </row>
    <row r="1691" spans="1:11" x14ac:dyDescent="0.25">
      <c r="A1691">
        <v>1987</v>
      </c>
      <c r="B1691" t="s">
        <v>79</v>
      </c>
      <c r="C1691">
        <v>5</v>
      </c>
      <c r="D1691" t="s">
        <v>11</v>
      </c>
      <c r="E1691">
        <v>65</v>
      </c>
      <c r="F1691">
        <v>13</v>
      </c>
      <c r="G1691" t="s">
        <v>374</v>
      </c>
      <c r="H1691">
        <v>60</v>
      </c>
      <c r="I1691" t="str">
        <f>IF($E1691&gt;$H1691,"Winner","Loser")</f>
        <v>Loser</v>
      </c>
      <c r="J1691" t="str">
        <f>IF($E1691&gt;$H1691,$C1691,$F1691)</f>
        <v>%%=Tournament.VisitTeamSeed</v>
      </c>
      <c r="K1691" t="str">
        <f si="0" t="shared"/>
        <v>Lower</v>
      </c>
    </row>
    <row r="1692" spans="1:11" x14ac:dyDescent="0.25">
      <c r="A1692">
        <v>1987</v>
      </c>
      <c r="B1692" t="s">
        <v>79</v>
      </c>
      <c r="C1692">
        <v>1</v>
      </c>
      <c r="D1692" t="s">
        <v>103</v>
      </c>
      <c r="E1692">
        <v>107</v>
      </c>
      <c r="F1692">
        <v>8</v>
      </c>
      <c r="G1692" t="s">
        <v>158</v>
      </c>
      <c r="H1692">
        <v>90</v>
      </c>
      <c r="I1692" t="str">
        <f>IF($E1692&gt;$H1692,"Winner","Loser")</f>
        <v>Loser</v>
      </c>
      <c r="J1692" t="str">
        <f>IF($E1692&gt;$H1692,$C1692,$F1692)</f>
        <v>%%=Tournament.VisitTeamSeed</v>
      </c>
      <c r="K1692" t="str">
        <f si="0" t="shared"/>
        <v>Lower</v>
      </c>
    </row>
    <row r="1693" spans="1:11" x14ac:dyDescent="0.25">
      <c r="A1693">
        <v>1987</v>
      </c>
      <c r="B1693" t="s">
        <v>80</v>
      </c>
      <c r="C1693">
        <v>5</v>
      </c>
      <c r="D1693" t="s">
        <v>0</v>
      </c>
      <c r="E1693">
        <v>66</v>
      </c>
      <c r="F1693">
        <v>12</v>
      </c>
      <c r="G1693" t="s">
        <v>152</v>
      </c>
      <c r="H1693">
        <v>55</v>
      </c>
      <c r="I1693" t="str">
        <f>IF($E1693&gt;$H1693,"Winner","Loser")</f>
        <v>Loser</v>
      </c>
      <c r="J1693" t="str">
        <f>IF($E1693&gt;$H1693,$C1693,$F1693)</f>
        <v>%%=Tournament.VisitTeamSeed</v>
      </c>
      <c r="K1693" t="str">
        <f si="0" t="shared"/>
        <v>Lower</v>
      </c>
    </row>
    <row r="1694" spans="1:11" x14ac:dyDescent="0.25">
      <c r="A1694">
        <v>1987</v>
      </c>
      <c r="B1694" t="s">
        <v>80</v>
      </c>
      <c r="C1694">
        <v>6</v>
      </c>
      <c r="D1694" t="s">
        <v>2</v>
      </c>
      <c r="E1694">
        <v>82</v>
      </c>
      <c r="F1694">
        <v>11</v>
      </c>
      <c r="G1694" t="s">
        <v>404</v>
      </c>
      <c r="H1694">
        <v>70</v>
      </c>
      <c r="I1694" t="str">
        <f>IF($E1694&gt;$H1694,"Winner","Loser")</f>
        <v>Loser</v>
      </c>
      <c r="J1694" t="str">
        <f>IF($E1694&gt;$H1694,$C1694,$F1694)</f>
        <v>%%=Tournament.VisitTeamSeed</v>
      </c>
      <c r="K1694" t="str">
        <f si="0" t="shared"/>
        <v>Lower</v>
      </c>
    </row>
    <row r="1695" spans="1:11" x14ac:dyDescent="0.25">
      <c r="A1695">
        <v>1987</v>
      </c>
      <c r="B1695" t="s">
        <v>80</v>
      </c>
      <c r="C1695">
        <v>3</v>
      </c>
      <c r="D1695" t="s">
        <v>128</v>
      </c>
      <c r="E1695">
        <v>104</v>
      </c>
      <c r="F1695">
        <v>14</v>
      </c>
      <c r="G1695" t="s">
        <v>220</v>
      </c>
      <c r="H1695">
        <v>95</v>
      </c>
      <c r="I1695" t="str">
        <f>IF($E1695&gt;$H1695,"Winner","Loser")</f>
        <v>Loser</v>
      </c>
      <c r="J1695" t="str">
        <f>IF($E1695&gt;$H1695,$C1695,$F1695)</f>
        <v>%%=Tournament.VisitTeamSeed</v>
      </c>
      <c r="K1695" t="str">
        <f si="0" t="shared"/>
        <v>Lower</v>
      </c>
    </row>
    <row r="1696" spans="1:11" x14ac:dyDescent="0.25">
      <c r="A1696">
        <v>1987</v>
      </c>
      <c r="B1696" t="s">
        <v>80</v>
      </c>
      <c r="C1696">
        <v>2</v>
      </c>
      <c r="D1696" t="s">
        <v>3</v>
      </c>
      <c r="E1696">
        <v>79</v>
      </c>
      <c r="F1696">
        <v>15</v>
      </c>
      <c r="G1696" t="s">
        <v>306</v>
      </c>
      <c r="H1696">
        <v>73</v>
      </c>
      <c r="I1696" t="str">
        <f>IF($E1696&gt;$H1696,"Winner","Loser")</f>
        <v>Loser</v>
      </c>
      <c r="J1696" t="str">
        <f>IF($E1696&gt;$H1696,$C1696,$F1696)</f>
        <v>%%=Tournament.VisitTeamSeed</v>
      </c>
      <c r="K1696" t="str">
        <f si="0" t="shared"/>
        <v>Lower</v>
      </c>
    </row>
    <row r="1697" spans="1:11" x14ac:dyDescent="0.25">
      <c r="A1697">
        <v>1987</v>
      </c>
      <c r="B1697" t="s">
        <v>80</v>
      </c>
      <c r="C1697">
        <v>2</v>
      </c>
      <c r="D1697" t="s">
        <v>370</v>
      </c>
      <c r="E1697">
        <v>99</v>
      </c>
      <c r="F1697">
        <v>15</v>
      </c>
      <c r="G1697" t="s">
        <v>174</v>
      </c>
      <c r="H1697">
        <v>76</v>
      </c>
      <c r="I1697" t="str">
        <f>IF($E1697&gt;$H1697,"Winner","Loser")</f>
        <v>Loser</v>
      </c>
      <c r="J1697" t="str">
        <f>IF($E1697&gt;$H1697,$C1697,$F1697)</f>
        <v>%%=Tournament.VisitTeamSeed</v>
      </c>
      <c r="K1697" t="str">
        <f si="0" t="shared"/>
        <v>Lower</v>
      </c>
    </row>
    <row r="1698" spans="1:11" x14ac:dyDescent="0.25">
      <c r="A1698">
        <v>1987</v>
      </c>
      <c r="B1698" t="s">
        <v>80</v>
      </c>
      <c r="C1698">
        <v>7</v>
      </c>
      <c r="D1698" t="s">
        <v>119</v>
      </c>
      <c r="E1698">
        <v>98</v>
      </c>
      <c r="F1698">
        <v>10</v>
      </c>
      <c r="G1698" t="s">
        <v>14</v>
      </c>
      <c r="H1698">
        <v>91</v>
      </c>
      <c r="I1698" t="str">
        <f>IF($E1698&gt;$H1698,"Winner","Loser")</f>
        <v>Loser</v>
      </c>
      <c r="J1698" t="str">
        <f>IF($E1698&gt;$H1698,$C1698,$F1698)</f>
        <v>%%=Tournament.VisitTeamSeed</v>
      </c>
      <c r="K1698" t="str">
        <f si="0" t="shared"/>
        <v>Lower</v>
      </c>
    </row>
    <row r="1699" spans="1:11" x14ac:dyDescent="0.25">
      <c r="A1699">
        <v>1987</v>
      </c>
      <c r="B1699" t="s">
        <v>80</v>
      </c>
      <c r="C1699">
        <v>8</v>
      </c>
      <c r="D1699" t="s">
        <v>53</v>
      </c>
      <c r="E1699">
        <v>77</v>
      </c>
      <c r="F1699">
        <v>9</v>
      </c>
      <c r="G1699" t="s">
        <v>390</v>
      </c>
      <c r="H1699">
        <v>91</v>
      </c>
      <c r="I1699" t="str">
        <f>IF($E1699&gt;$H1699,"Winner","Loser")</f>
        <v>Loser</v>
      </c>
      <c r="J1699" t="str">
        <f>IF($E1699&gt;$H1699,$C1699,$F1699)</f>
        <v>%%=Tournament.VisitTeamSeed</v>
      </c>
      <c r="K1699" t="str">
        <f si="0" t="shared"/>
        <v>Lower</v>
      </c>
    </row>
    <row r="1700" spans="1:11" x14ac:dyDescent="0.25">
      <c r="A1700">
        <v>1987</v>
      </c>
      <c r="B1700" t="s">
        <v>80</v>
      </c>
      <c r="C1700">
        <v>3</v>
      </c>
      <c r="D1700" t="s">
        <v>16</v>
      </c>
      <c r="E1700">
        <v>93</v>
      </c>
      <c r="F1700">
        <v>14</v>
      </c>
      <c r="G1700" t="s">
        <v>221</v>
      </c>
      <c r="H1700">
        <v>68</v>
      </c>
      <c r="I1700" t="str">
        <f>IF($E1700&gt;$H1700,"Winner","Loser")</f>
        <v>Loser</v>
      </c>
      <c r="J1700" t="str">
        <f>IF($E1700&gt;$H1700,$C1700,$F1700)</f>
        <v>%%=Tournament.VisitTeamSeed</v>
      </c>
      <c r="K1700" t="str">
        <f si="0" t="shared"/>
        <v>Lower</v>
      </c>
    </row>
    <row r="1701" spans="1:11" x14ac:dyDescent="0.25">
      <c r="A1701">
        <v>1987</v>
      </c>
      <c r="B1701" t="s">
        <v>80</v>
      </c>
      <c r="C1701">
        <v>6</v>
      </c>
      <c r="D1701" t="s">
        <v>18</v>
      </c>
      <c r="E1701">
        <v>74</v>
      </c>
      <c r="F1701">
        <v>11</v>
      </c>
      <c r="G1701" t="s">
        <v>65</v>
      </c>
      <c r="H1701">
        <v>69</v>
      </c>
      <c r="I1701" t="str">
        <f>IF($E1701&gt;$H1701,"Winner","Loser")</f>
        <v>Loser</v>
      </c>
      <c r="J1701" t="str">
        <f>IF($E1701&gt;$H1701,$C1701,$F1701)</f>
        <v>%%=Tournament.VisitTeamSeed</v>
      </c>
      <c r="K1701" t="str">
        <f si="0" t="shared"/>
        <v>Lower</v>
      </c>
    </row>
    <row r="1702" spans="1:11" x14ac:dyDescent="0.25">
      <c r="A1702">
        <v>1987</v>
      </c>
      <c r="B1702" t="s">
        <v>80</v>
      </c>
      <c r="C1702">
        <v>4</v>
      </c>
      <c r="D1702" t="s">
        <v>90</v>
      </c>
      <c r="E1702">
        <v>60</v>
      </c>
      <c r="F1702">
        <v>13</v>
      </c>
      <c r="G1702" t="s">
        <v>478</v>
      </c>
      <c r="H1702">
        <v>65</v>
      </c>
      <c r="I1702" t="str">
        <f>IF($E1702&gt;$H1702,"Winner","Loser")</f>
        <v>Loser</v>
      </c>
      <c r="J1702" t="str">
        <f>IF($E1702&gt;$H1702,$C1702,$F1702)</f>
        <v>%%=Tournament.VisitTeamSeed</v>
      </c>
      <c r="K1702" t="str">
        <f si="0" t="shared"/>
        <v>Lower</v>
      </c>
    </row>
    <row r="1703" spans="1:11" x14ac:dyDescent="0.25">
      <c r="A1703">
        <v>1987</v>
      </c>
      <c r="B1703" t="s">
        <v>80</v>
      </c>
      <c r="C1703">
        <v>7</v>
      </c>
      <c r="D1703" t="s">
        <v>136</v>
      </c>
      <c r="E1703">
        <v>79</v>
      </c>
      <c r="F1703">
        <v>10</v>
      </c>
      <c r="G1703" t="s">
        <v>99</v>
      </c>
      <c r="H1703">
        <v>85</v>
      </c>
      <c r="I1703" t="str">
        <f>IF($E1703&gt;$H1703,"Winner","Loser")</f>
        <v>Loser</v>
      </c>
      <c r="J1703" t="str">
        <f>IF($E1703&gt;$H1703,$C1703,$F1703)</f>
        <v>%%=Tournament.VisitTeamSeed</v>
      </c>
      <c r="K1703" t="str">
        <f si="0" t="shared"/>
        <v>Lower</v>
      </c>
    </row>
    <row r="1704" spans="1:11" x14ac:dyDescent="0.25">
      <c r="A1704">
        <v>1987</v>
      </c>
      <c r="B1704" t="s">
        <v>80</v>
      </c>
      <c r="C1704">
        <v>7</v>
      </c>
      <c r="D1704" t="s">
        <v>98</v>
      </c>
      <c r="E1704">
        <v>62</v>
      </c>
      <c r="F1704">
        <v>10</v>
      </c>
      <c r="G1704" t="s">
        <v>197</v>
      </c>
      <c r="H1704">
        <v>64</v>
      </c>
      <c r="I1704" t="str">
        <f>IF($E1704&gt;$H1704,"Winner","Loser")</f>
        <v>Loser</v>
      </c>
      <c r="J1704" t="str">
        <f>IF($E1704&gt;$H1704,$C1704,$F1704)</f>
        <v>%%=Tournament.VisitTeamSeed</v>
      </c>
      <c r="K1704" t="str">
        <f si="0" t="shared"/>
        <v>Lower</v>
      </c>
    </row>
    <row r="1705" spans="1:11" x14ac:dyDescent="0.25">
      <c r="A1705">
        <v>1987</v>
      </c>
      <c r="B1705" t="s">
        <v>80</v>
      </c>
      <c r="C1705">
        <v>6</v>
      </c>
      <c r="D1705" t="s">
        <v>423</v>
      </c>
      <c r="E1705">
        <v>57</v>
      </c>
      <c r="F1705">
        <v>11</v>
      </c>
      <c r="G1705" t="s">
        <v>389</v>
      </c>
      <c r="H1705">
        <v>55</v>
      </c>
      <c r="I1705" t="str">
        <f>IF($E1705&gt;$H1705,"Winner","Loser")</f>
        <v>Loser</v>
      </c>
      <c r="J1705" t="str">
        <f>IF($E1705&gt;$H1705,$C1705,$F1705)</f>
        <v>%%=Tournament.VisitTeamSeed</v>
      </c>
      <c r="K1705" t="str">
        <f si="0" t="shared"/>
        <v>Lower</v>
      </c>
    </row>
    <row r="1706" spans="1:11" x14ac:dyDescent="0.25">
      <c r="A1706">
        <v>1987</v>
      </c>
      <c r="B1706" t="s">
        <v>80</v>
      </c>
      <c r="C1706">
        <v>3</v>
      </c>
      <c r="D1706" t="s">
        <v>194</v>
      </c>
      <c r="E1706">
        <v>76</v>
      </c>
      <c r="F1706">
        <v>14</v>
      </c>
      <c r="G1706" t="s">
        <v>87</v>
      </c>
      <c r="H1706">
        <v>62</v>
      </c>
      <c r="I1706" t="str">
        <f>IF($E1706&gt;$H1706,"Winner","Loser")</f>
        <v>Loser</v>
      </c>
      <c r="J1706" t="str">
        <f>IF($E1706&gt;$H1706,$C1706,$F1706)</f>
        <v>%%=Tournament.VisitTeamSeed</v>
      </c>
      <c r="K1706" t="str">
        <f si="0" t="shared"/>
        <v>Lower</v>
      </c>
    </row>
    <row r="1707" spans="1:11" x14ac:dyDescent="0.25">
      <c r="A1707">
        <v>1987</v>
      </c>
      <c r="B1707" t="s">
        <v>80</v>
      </c>
      <c r="C1707">
        <v>2</v>
      </c>
      <c r="D1707" t="s">
        <v>181</v>
      </c>
      <c r="E1707">
        <v>75</v>
      </c>
      <c r="F1707">
        <v>15</v>
      </c>
      <c r="G1707" t="s">
        <v>218</v>
      </c>
      <c r="H1707">
        <v>56</v>
      </c>
      <c r="I1707" t="str">
        <f>IF($E1707&gt;$H1707,"Winner","Loser")</f>
        <v>Loser</v>
      </c>
      <c r="J1707" t="str">
        <f>IF($E1707&gt;$H1707,$C1707,$F1707)</f>
        <v>%%=Tournament.VisitTeamSeed</v>
      </c>
      <c r="K1707" t="str">
        <f si="0" t="shared"/>
        <v>Lower</v>
      </c>
    </row>
    <row r="1708" spans="1:11" x14ac:dyDescent="0.25">
      <c r="A1708">
        <v>1987</v>
      </c>
      <c r="B1708" t="s">
        <v>80</v>
      </c>
      <c r="C1708">
        <v>1</v>
      </c>
      <c r="D1708" t="s">
        <v>91</v>
      </c>
      <c r="E1708">
        <v>75</v>
      </c>
      <c r="F1708">
        <v>16</v>
      </c>
      <c r="G1708" t="s">
        <v>172</v>
      </c>
      <c r="H1708">
        <v>53</v>
      </c>
      <c r="I1708" t="str">
        <f>IF($E1708&gt;$H1708,"Winner","Loser")</f>
        <v>Loser</v>
      </c>
      <c r="J1708" t="str">
        <f>IF($E1708&gt;$H1708,$C1708,$F1708)</f>
        <v>%%=Tournament.VisitTeamSeed</v>
      </c>
      <c r="K1708" t="str">
        <f si="0" t="shared"/>
        <v>Lower</v>
      </c>
    </row>
    <row r="1709" spans="1:11" x14ac:dyDescent="0.25">
      <c r="A1709">
        <v>1987</v>
      </c>
      <c r="B1709" t="s">
        <v>80</v>
      </c>
      <c r="C1709">
        <v>7</v>
      </c>
      <c r="D1709" t="s">
        <v>328</v>
      </c>
      <c r="E1709">
        <v>83</v>
      </c>
      <c r="F1709">
        <v>10</v>
      </c>
      <c r="G1709" t="s">
        <v>413</v>
      </c>
      <c r="H1709">
        <v>79</v>
      </c>
      <c r="I1709" t="str">
        <f>IF($E1709&gt;$H1709,"Winner","Loser")</f>
        <v>Loser</v>
      </c>
      <c r="J1709" t="str">
        <f>IF($E1709&gt;$H1709,$C1709,$F1709)</f>
        <v>%%=Tournament.VisitTeamSeed</v>
      </c>
      <c r="K1709" t="str">
        <f si="0" t="shared"/>
        <v>Lower</v>
      </c>
    </row>
    <row r="1710" spans="1:11" x14ac:dyDescent="0.25">
      <c r="A1710">
        <v>1987</v>
      </c>
      <c r="B1710" t="s">
        <v>80</v>
      </c>
      <c r="C1710">
        <v>4</v>
      </c>
      <c r="D1710" t="s">
        <v>15</v>
      </c>
      <c r="E1710">
        <v>92</v>
      </c>
      <c r="F1710">
        <v>13</v>
      </c>
      <c r="G1710" t="s">
        <v>300</v>
      </c>
      <c r="H1710">
        <v>73</v>
      </c>
      <c r="I1710" t="str">
        <f>IF($E1710&gt;$H1710,"Winner","Loser")</f>
        <v>Loser</v>
      </c>
      <c r="J1710" t="str">
        <f>IF($E1710&gt;$H1710,$C1710,$F1710)</f>
        <v>%%=Tournament.VisitTeamSeed</v>
      </c>
      <c r="K1710" t="str">
        <f si="0" t="shared"/>
        <v>Lower</v>
      </c>
    </row>
    <row r="1711" spans="1:11" x14ac:dyDescent="0.25">
      <c r="A1711">
        <v>1987</v>
      </c>
      <c r="B1711" t="s">
        <v>80</v>
      </c>
      <c r="C1711">
        <v>3</v>
      </c>
      <c r="D1711" t="s">
        <v>92</v>
      </c>
      <c r="E1711">
        <v>67</v>
      </c>
      <c r="F1711">
        <v>14</v>
      </c>
      <c r="G1711" t="s">
        <v>305</v>
      </c>
      <c r="H1711">
        <v>68</v>
      </c>
      <c r="I1711" t="str">
        <f>IF($E1711&gt;$H1711,"Winner","Loser")</f>
        <v>Loser</v>
      </c>
      <c r="J1711" t="str">
        <f>IF($E1711&gt;$H1711,$C1711,$F1711)</f>
        <v>%%=Tournament.VisitTeamSeed</v>
      </c>
      <c r="K1711" t="str">
        <f si="0" t="shared"/>
        <v>Lower</v>
      </c>
    </row>
    <row r="1712" spans="1:11" x14ac:dyDescent="0.25">
      <c r="A1712">
        <v>1987</v>
      </c>
      <c r="B1712" t="s">
        <v>80</v>
      </c>
      <c r="C1712">
        <v>1</v>
      </c>
      <c r="D1712" t="s">
        <v>117</v>
      </c>
      <c r="E1712">
        <v>95</v>
      </c>
      <c r="F1712">
        <v>16</v>
      </c>
      <c r="G1712" t="s">
        <v>505</v>
      </c>
      <c r="H1712">
        <v>70</v>
      </c>
      <c r="I1712" t="str">
        <f>IF($E1712&gt;$H1712,"Winner","Loser")</f>
        <v>Loser</v>
      </c>
      <c r="J1712" t="str">
        <f>IF($E1712&gt;$H1712,$C1712,$F1712)</f>
        <v>%%=Tournament.VisitTeamSeed</v>
      </c>
      <c r="K1712" t="str">
        <f si="0" t="shared"/>
        <v>Lower</v>
      </c>
    </row>
    <row r="1713" spans="1:11" x14ac:dyDescent="0.25">
      <c r="A1713">
        <v>1987</v>
      </c>
      <c r="B1713" t="s">
        <v>80</v>
      </c>
      <c r="C1713">
        <v>8</v>
      </c>
      <c r="D1713" t="s">
        <v>158</v>
      </c>
      <c r="E1713">
        <v>62</v>
      </c>
      <c r="F1713">
        <v>9</v>
      </c>
      <c r="G1713" t="s">
        <v>164</v>
      </c>
      <c r="H1713">
        <v>61</v>
      </c>
      <c r="I1713" t="str">
        <f>IF($E1713&gt;$H1713,"Winner","Loser")</f>
        <v>Loser</v>
      </c>
      <c r="J1713" t="str">
        <f>IF($E1713&gt;$H1713,$C1713,$F1713)</f>
        <v>%%=Tournament.VisitTeamSeed</v>
      </c>
      <c r="K1713" t="str">
        <f si="0" t="shared"/>
        <v>Lower</v>
      </c>
    </row>
    <row r="1714" spans="1:11" x14ac:dyDescent="0.25">
      <c r="A1714">
        <v>1987</v>
      </c>
      <c r="B1714" t="s">
        <v>80</v>
      </c>
      <c r="C1714">
        <v>4</v>
      </c>
      <c r="D1714" t="s">
        <v>106</v>
      </c>
      <c r="E1714">
        <v>69</v>
      </c>
      <c r="F1714">
        <v>13</v>
      </c>
      <c r="G1714" t="s">
        <v>374</v>
      </c>
      <c r="H1714">
        <v>70</v>
      </c>
      <c r="I1714" t="str">
        <f>IF($E1714&gt;$H1714,"Winner","Loser")</f>
        <v>Loser</v>
      </c>
      <c r="J1714" t="str">
        <f>IF($E1714&gt;$H1714,$C1714,$F1714)</f>
        <v>%%=Tournament.VisitTeamSeed</v>
      </c>
      <c r="K1714" t="str">
        <f si="0" t="shared"/>
        <v>Lower</v>
      </c>
    </row>
    <row r="1715" spans="1:11" x14ac:dyDescent="0.25">
      <c r="A1715">
        <v>1987</v>
      </c>
      <c r="B1715" t="s">
        <v>80</v>
      </c>
      <c r="C1715">
        <v>8</v>
      </c>
      <c r="D1715" t="s">
        <v>313</v>
      </c>
      <c r="E1715">
        <v>82</v>
      </c>
      <c r="F1715">
        <v>9</v>
      </c>
      <c r="G1715" t="s">
        <v>10</v>
      </c>
      <c r="H1715">
        <v>97</v>
      </c>
      <c r="I1715" t="str">
        <f>IF($E1715&gt;$H1715,"Winner","Loser")</f>
        <v>Loser</v>
      </c>
      <c r="J1715" t="str">
        <f>IF($E1715&gt;$H1715,$C1715,$F1715)</f>
        <v>%%=Tournament.VisitTeamSeed</v>
      </c>
      <c r="K1715" t="str">
        <f si="0" t="shared"/>
        <v>Lower</v>
      </c>
    </row>
    <row r="1716" spans="1:11" x14ac:dyDescent="0.25">
      <c r="A1716">
        <v>1987</v>
      </c>
      <c r="B1716" t="s">
        <v>80</v>
      </c>
      <c r="C1716">
        <v>8</v>
      </c>
      <c r="D1716" t="s">
        <v>104</v>
      </c>
      <c r="E1716">
        <v>79</v>
      </c>
      <c r="F1716">
        <v>9</v>
      </c>
      <c r="G1716" t="s">
        <v>405</v>
      </c>
      <c r="H1716">
        <v>82</v>
      </c>
      <c r="I1716" t="str">
        <f>IF($E1716&gt;$H1716,"Winner","Loser")</f>
        <v>Loser</v>
      </c>
      <c r="J1716" t="str">
        <f>IF($E1716&gt;$H1716,$C1716,$F1716)</f>
        <v>%%=Tournament.VisitTeamSeed</v>
      </c>
      <c r="K1716" t="str">
        <f si="0" t="shared"/>
        <v>Lower</v>
      </c>
    </row>
    <row r="1717" spans="1:11" x14ac:dyDescent="0.25">
      <c r="A1717">
        <v>1987</v>
      </c>
      <c r="B1717" t="s">
        <v>80</v>
      </c>
      <c r="C1717">
        <v>5</v>
      </c>
      <c r="D1717" t="s">
        <v>68</v>
      </c>
      <c r="E1717">
        <v>60</v>
      </c>
      <c r="F1717">
        <v>12</v>
      </c>
      <c r="G1717" t="s">
        <v>140</v>
      </c>
      <c r="H1717">
        <v>64</v>
      </c>
      <c r="I1717" t="str">
        <f>IF($E1717&gt;$H1717,"Winner","Loser")</f>
        <v>Loser</v>
      </c>
      <c r="J1717" t="str">
        <f>IF($E1717&gt;$H1717,$C1717,$F1717)</f>
        <v>%%=Tournament.VisitTeamSeed</v>
      </c>
      <c r="K1717" t="str">
        <f si="0" t="shared"/>
        <v>Lower</v>
      </c>
    </row>
    <row r="1718" spans="1:11" x14ac:dyDescent="0.25">
      <c r="A1718">
        <v>1987</v>
      </c>
      <c r="B1718" t="s">
        <v>80</v>
      </c>
      <c r="C1718">
        <v>1</v>
      </c>
      <c r="D1718" t="s">
        <v>103</v>
      </c>
      <c r="E1718">
        <v>92</v>
      </c>
      <c r="F1718">
        <v>16</v>
      </c>
      <c r="G1718" t="s">
        <v>289</v>
      </c>
      <c r="H1718">
        <v>58</v>
      </c>
      <c r="I1718" t="str">
        <f>IF($E1718&gt;$H1718,"Winner","Loser")</f>
        <v>Loser</v>
      </c>
      <c r="J1718" t="str">
        <f>IF($E1718&gt;$H1718,$C1718,$F1718)</f>
        <v>%%=Tournament.VisitTeamSeed</v>
      </c>
      <c r="K1718" t="str">
        <f si="0" t="shared"/>
        <v>Lower</v>
      </c>
    </row>
    <row r="1719" spans="1:11" x14ac:dyDescent="0.25">
      <c r="A1719">
        <v>1987</v>
      </c>
      <c r="B1719" t="s">
        <v>80</v>
      </c>
      <c r="C1719">
        <v>5</v>
      </c>
      <c r="D1719" t="s">
        <v>11</v>
      </c>
      <c r="E1719">
        <v>58</v>
      </c>
      <c r="F1719">
        <v>12</v>
      </c>
      <c r="G1719" t="s">
        <v>153</v>
      </c>
      <c r="H1719">
        <v>51</v>
      </c>
      <c r="I1719" t="str">
        <f>IF($E1719&gt;$H1719,"Winner","Loser")</f>
        <v>Loser</v>
      </c>
      <c r="J1719" t="str">
        <f>IF($E1719&gt;$H1719,$C1719,$F1719)</f>
        <v>%%=Tournament.VisitTeamSeed</v>
      </c>
      <c r="K1719" t="str">
        <f si="0" t="shared"/>
        <v>Lower</v>
      </c>
    </row>
    <row r="1720" spans="1:11" x14ac:dyDescent="0.25">
      <c r="A1720">
        <v>1987</v>
      </c>
      <c r="B1720" t="s">
        <v>80</v>
      </c>
      <c r="C1720">
        <v>4</v>
      </c>
      <c r="D1720" t="s">
        <v>247</v>
      </c>
      <c r="E1720">
        <v>76</v>
      </c>
      <c r="F1720">
        <v>13</v>
      </c>
      <c r="G1720" t="s">
        <v>270</v>
      </c>
      <c r="H1720">
        <v>60</v>
      </c>
      <c r="I1720" t="str">
        <f>IF($E1720&gt;$H1720,"Winner","Loser")</f>
        <v>Loser</v>
      </c>
      <c r="J1720" t="str">
        <f>IF($E1720&gt;$H1720,$C1720,$F1720)</f>
        <v>%%=Tournament.VisitTeamSeed</v>
      </c>
      <c r="K1720" t="str">
        <f si="0" t="shared"/>
        <v>Lower</v>
      </c>
    </row>
    <row r="1721" spans="1:11" x14ac:dyDescent="0.25">
      <c r="A1721">
        <v>1987</v>
      </c>
      <c r="B1721" t="s">
        <v>80</v>
      </c>
      <c r="C1721">
        <v>5</v>
      </c>
      <c r="D1721" t="s">
        <v>127</v>
      </c>
      <c r="E1721">
        <v>84</v>
      </c>
      <c r="F1721">
        <v>12</v>
      </c>
      <c r="G1721" t="s">
        <v>406</v>
      </c>
      <c r="H1721">
        <v>71</v>
      </c>
      <c r="I1721" t="str">
        <f>IF($E1721&gt;$H1721,"Winner","Loser")</f>
        <v>Loser</v>
      </c>
      <c r="J1721" t="str">
        <f>IF($E1721&gt;$H1721,$C1721,$F1721)</f>
        <v>%%=Tournament.VisitTeamSeed</v>
      </c>
      <c r="K1721" t="str">
        <f si="0" t="shared"/>
        <v>Lower</v>
      </c>
    </row>
    <row r="1722" spans="1:11" x14ac:dyDescent="0.25">
      <c r="A1722">
        <v>1987</v>
      </c>
      <c r="B1722" t="s">
        <v>80</v>
      </c>
      <c r="C1722">
        <v>1</v>
      </c>
      <c r="D1722" t="s">
        <v>369</v>
      </c>
      <c r="E1722">
        <v>113</v>
      </c>
      <c r="F1722">
        <v>16</v>
      </c>
      <c r="G1722" t="s">
        <v>284</v>
      </c>
      <c r="H1722">
        <v>82</v>
      </c>
      <c r="I1722" t="str">
        <f>IF($E1722&gt;$H1722,"Winner","Loser")</f>
        <v>Loser</v>
      </c>
      <c r="J1722" t="str">
        <f>IF($E1722&gt;$H1722,$C1722,$F1722)</f>
        <v>%%=Tournament.VisitTeamSeed</v>
      </c>
      <c r="K1722" t="str">
        <f si="0" t="shared"/>
        <v>Lower</v>
      </c>
    </row>
    <row r="1723" spans="1:11" x14ac:dyDescent="0.25">
      <c r="A1723">
        <v>1987</v>
      </c>
      <c r="B1723" t="s">
        <v>80</v>
      </c>
      <c r="C1723">
        <v>6</v>
      </c>
      <c r="D1723" t="s">
        <v>70</v>
      </c>
      <c r="E1723">
        <v>90</v>
      </c>
      <c r="F1723">
        <v>11</v>
      </c>
      <c r="G1723" t="s">
        <v>428</v>
      </c>
      <c r="H1723">
        <v>68</v>
      </c>
      <c r="I1723" t="str">
        <f>IF($E1723&gt;$H1723,"Winner","Loser")</f>
        <v>Loser</v>
      </c>
      <c r="J1723" t="str">
        <f>IF($E1723&gt;$H1723,$C1723,$F1723)</f>
        <v>%%=Tournament.VisitTeamSeed</v>
      </c>
      <c r="K1723" t="str">
        <f si="0" t="shared"/>
        <v>Lower</v>
      </c>
    </row>
    <row r="1724" spans="1:11" x14ac:dyDescent="0.25">
      <c r="A1724">
        <v>1987</v>
      </c>
      <c r="B1724" t="s">
        <v>80</v>
      </c>
      <c r="C1724">
        <v>2</v>
      </c>
      <c r="D1724" t="s">
        <v>125</v>
      </c>
      <c r="E1724">
        <v>88</v>
      </c>
      <c r="F1724">
        <v>15</v>
      </c>
      <c r="G1724" t="s">
        <v>356</v>
      </c>
      <c r="H1724">
        <v>71</v>
      </c>
      <c r="I1724" t="str">
        <f>IF($E1724&gt;$H1724,"Winner","Loser")</f>
        <v>Loser</v>
      </c>
      <c r="J1724" t="str">
        <f>IF($E1724&gt;$H1724,$C1724,$F1724)</f>
        <v>%%=Tournament.VisitTeamSeed</v>
      </c>
      <c r="K1724" t="str">
        <f si="0" t="shared"/>
        <v>Lower</v>
      </c>
    </row>
    <row r="1725" spans="1:11" x14ac:dyDescent="0.25">
      <c r="A1725">
        <v>1986</v>
      </c>
      <c r="B1725" t="s">
        <v>74</v>
      </c>
      <c r="C1725">
        <v>2</v>
      </c>
      <c r="D1725" t="s">
        <v>1</v>
      </c>
      <c r="E1725">
        <v>72</v>
      </c>
      <c r="F1725">
        <v>1</v>
      </c>
      <c r="G1725" t="s">
        <v>11</v>
      </c>
      <c r="H1725">
        <v>69</v>
      </c>
      <c r="I1725" t="str">
        <f>IF($E1725&gt;$H1725,"Winner","Loser")</f>
        <v>Loser</v>
      </c>
      <c r="J1725" t="str">
        <f>IF($E1725&gt;$H1725,$C1725,$F1725)</f>
        <v>%%=Tournament.VisitTeamSeed</v>
      </c>
      <c r="K1725" t="str">
        <f si="0" t="shared"/>
        <v>Lower</v>
      </c>
    </row>
    <row r="1726" spans="1:11" x14ac:dyDescent="0.25">
      <c r="A1726">
        <v>1986</v>
      </c>
      <c r="B1726" t="s">
        <v>76</v>
      </c>
      <c r="C1726">
        <v>11</v>
      </c>
      <c r="D1726" t="s">
        <v>99</v>
      </c>
      <c r="E1726">
        <v>77</v>
      </c>
      <c r="F1726">
        <v>2</v>
      </c>
      <c r="G1726" t="s">
        <v>1</v>
      </c>
      <c r="H1726">
        <v>88</v>
      </c>
      <c r="I1726" t="str">
        <f>IF($E1726&gt;$H1726,"Winner","Loser")</f>
        <v>Loser</v>
      </c>
      <c r="J1726" t="str">
        <f>IF($E1726&gt;$H1726,$C1726,$F1726)</f>
        <v>%%=Tournament.VisitTeamSeed</v>
      </c>
      <c r="K1726" t="str">
        <f si="0" t="shared"/>
        <v>Lower</v>
      </c>
    </row>
    <row r="1727" spans="1:11" x14ac:dyDescent="0.25">
      <c r="A1727">
        <v>1986</v>
      </c>
      <c r="B1727" t="s">
        <v>76</v>
      </c>
      <c r="C1727">
        <v>1</v>
      </c>
      <c r="D1727" t="s">
        <v>11</v>
      </c>
      <c r="E1727">
        <v>71</v>
      </c>
      <c r="F1727">
        <v>1</v>
      </c>
      <c r="G1727" t="s">
        <v>0</v>
      </c>
      <c r="H1727">
        <v>67</v>
      </c>
      <c r="I1727" t="str">
        <f>IF($E1727&gt;$H1727,"Winner","Loser")</f>
        <v>Loser</v>
      </c>
      <c r="J1727" t="str">
        <f>IF($E1727&gt;$H1727,$C1727,$F1727)</f>
        <v>%%=Tournament.VisitTeamSeed</v>
      </c>
      <c r="K1727" t="str">
        <f si="0" t="shared"/>
        <v>Lower</v>
      </c>
    </row>
    <row r="1728" spans="1:11" x14ac:dyDescent="0.25">
      <c r="A1728">
        <v>1986</v>
      </c>
      <c r="B1728" t="s">
        <v>77</v>
      </c>
      <c r="C1728">
        <v>1</v>
      </c>
      <c r="D1728" t="s">
        <v>11</v>
      </c>
      <c r="E1728">
        <v>71</v>
      </c>
      <c r="F1728">
        <v>7</v>
      </c>
      <c r="G1728" t="s">
        <v>313</v>
      </c>
      <c r="H1728">
        <v>50</v>
      </c>
      <c r="I1728" t="str">
        <f>IF($E1728&gt;$H1728,"Winner","Loser")</f>
        <v>Loser</v>
      </c>
      <c r="J1728" t="str">
        <f>IF($E1728&gt;$H1728,$C1728,$F1728)</f>
        <v>%%=Tournament.VisitTeamSeed</v>
      </c>
      <c r="K1728" t="str">
        <f si="0" t="shared"/>
        <v>Lower</v>
      </c>
    </row>
    <row r="1729" spans="1:11" x14ac:dyDescent="0.25">
      <c r="A1729">
        <v>1986</v>
      </c>
      <c r="B1729" t="s">
        <v>77</v>
      </c>
      <c r="C1729">
        <v>1</v>
      </c>
      <c r="D1729" t="s">
        <v>0</v>
      </c>
      <c r="E1729">
        <v>75</v>
      </c>
      <c r="F1729">
        <v>6</v>
      </c>
      <c r="G1729" t="s">
        <v>404</v>
      </c>
      <c r="H1729">
        <v>67</v>
      </c>
      <c r="I1729" t="str">
        <f>IF($E1729&gt;$H1729,"Winner","Loser")</f>
        <v>Loser</v>
      </c>
      <c r="J1729" t="str">
        <f>IF($E1729&gt;$H1729,$C1729,$F1729)</f>
        <v>%%=Tournament.VisitTeamSeed</v>
      </c>
      <c r="K1729" t="str">
        <f si="0" t="shared"/>
        <v>Lower</v>
      </c>
    </row>
    <row r="1730" spans="1:11" x14ac:dyDescent="0.25">
      <c r="A1730">
        <v>1986</v>
      </c>
      <c r="B1730" t="s">
        <v>77</v>
      </c>
      <c r="C1730">
        <v>1</v>
      </c>
      <c r="D1730" t="s">
        <v>53</v>
      </c>
      <c r="E1730">
        <v>57</v>
      </c>
      <c r="F1730">
        <v>11</v>
      </c>
      <c r="G1730" t="s">
        <v>99</v>
      </c>
      <c r="H1730">
        <v>59</v>
      </c>
      <c r="I1730" t="str">
        <f>IF($E1730&gt;$H1730,"Winner","Loser")</f>
        <v>Loser</v>
      </c>
      <c r="J1730" t="str">
        <f>IF($E1730&gt;$H1730,$C1730,$F1730)</f>
        <v>%%=Tournament.VisitTeamSeed</v>
      </c>
      <c r="K1730" t="str">
        <f si="0" t="shared"/>
        <v>Lower</v>
      </c>
    </row>
    <row r="1731" spans="1:11" x14ac:dyDescent="0.25">
      <c r="A1731">
        <v>1986</v>
      </c>
      <c r="B1731" t="s">
        <v>77</v>
      </c>
      <c r="C1731">
        <v>8</v>
      </c>
      <c r="D1731" t="s">
        <v>158</v>
      </c>
      <c r="E1731">
        <v>76</v>
      </c>
      <c r="F1731">
        <v>2</v>
      </c>
      <c r="G1731" t="s">
        <v>1</v>
      </c>
      <c r="H1731">
        <v>84</v>
      </c>
      <c r="I1731" t="str">
        <f>IF($E1731&gt;$H1731,"Winner","Loser")</f>
        <v>Loser</v>
      </c>
      <c r="J1731" t="str">
        <f>IF($E1731&gt;$H1731,$C1731,$F1731)</f>
        <v>%%=Tournament.VisitTeamSeed</v>
      </c>
      <c r="K1731" t="str">
        <f si="0" t="shared"/>
        <v>Lower</v>
      </c>
    </row>
    <row r="1732" spans="1:11" x14ac:dyDescent="0.25">
      <c r="A1732">
        <v>1986</v>
      </c>
      <c r="B1732" t="s">
        <v>78</v>
      </c>
      <c r="C1732">
        <v>1</v>
      </c>
      <c r="D1732" t="s">
        <v>0</v>
      </c>
      <c r="E1732">
        <v>96</v>
      </c>
      <c r="F1732">
        <v>5</v>
      </c>
      <c r="G1732" t="s">
        <v>391</v>
      </c>
      <c r="H1732">
        <v>86</v>
      </c>
      <c r="I1732" t="str">
        <f>IF($E1732&gt;$H1732,"Winner","Loser")</f>
        <v>Loser</v>
      </c>
      <c r="J1732" t="str">
        <f>IF($E1732&gt;$H1732,$C1732,$F1732)</f>
        <v>%%=Tournament.VisitTeamSeed</v>
      </c>
      <c r="K1732" t="str">
        <f si="0" t="shared"/>
        <v>Lower</v>
      </c>
    </row>
    <row r="1733" spans="1:11" x14ac:dyDescent="0.25">
      <c r="A1733">
        <v>1986</v>
      </c>
      <c r="B1733" t="s">
        <v>78</v>
      </c>
      <c r="C1733">
        <v>6</v>
      </c>
      <c r="D1733" t="s">
        <v>404</v>
      </c>
      <c r="E1733">
        <v>70</v>
      </c>
      <c r="F1733">
        <v>7</v>
      </c>
      <c r="G1733" t="s">
        <v>397</v>
      </c>
      <c r="H1733">
        <v>66</v>
      </c>
      <c r="I1733" t="str">
        <f>IF($E1733&gt;$H1733,"Winner","Loser")</f>
        <v>Loser</v>
      </c>
      <c r="J1733" t="str">
        <f>IF($E1733&gt;$H1733,$C1733,$F1733)</f>
        <v>%%=Tournament.VisitTeamSeed</v>
      </c>
      <c r="K1733" t="str">
        <f si="0" t="shared"/>
        <v>Lower</v>
      </c>
    </row>
    <row r="1734" spans="1:11" x14ac:dyDescent="0.25">
      <c r="A1734">
        <v>1986</v>
      </c>
      <c r="B1734" t="s">
        <v>78</v>
      </c>
      <c r="C1734">
        <v>1</v>
      </c>
      <c r="D1734" t="s">
        <v>11</v>
      </c>
      <c r="E1734">
        <v>74</v>
      </c>
      <c r="F1734">
        <v>12</v>
      </c>
      <c r="G1734" t="s">
        <v>194</v>
      </c>
      <c r="H1734">
        <v>67</v>
      </c>
      <c r="I1734" t="str">
        <f>IF($E1734&gt;$H1734,"Winner","Loser")</f>
        <v>Loser</v>
      </c>
      <c r="J1734" t="str">
        <f>IF($E1734&gt;$H1734,$C1734,$F1734)</f>
        <v>%%=Tournament.VisitTeamSeed</v>
      </c>
      <c r="K1734" t="str">
        <f si="0" t="shared"/>
        <v>Lower</v>
      </c>
    </row>
    <row r="1735" spans="1:11" x14ac:dyDescent="0.25">
      <c r="A1735">
        <v>1986</v>
      </c>
      <c r="B1735" t="s">
        <v>78</v>
      </c>
      <c r="C1735">
        <v>14</v>
      </c>
      <c r="D1735" t="s">
        <v>435</v>
      </c>
      <c r="E1735">
        <v>70</v>
      </c>
      <c r="F1735">
        <v>7</v>
      </c>
      <c r="G1735" t="s">
        <v>313</v>
      </c>
      <c r="H1735">
        <v>71</v>
      </c>
      <c r="I1735" t="str">
        <f>IF($E1735&gt;$H1735,"Winner","Loser")</f>
        <v>Loser</v>
      </c>
      <c r="J1735" t="str">
        <f>IF($E1735&gt;$H1735,$C1735,$F1735)</f>
        <v>%%=Tournament.VisitTeamSeed</v>
      </c>
      <c r="K1735" t="str">
        <f si="0" t="shared"/>
        <v>Lower</v>
      </c>
    </row>
    <row r="1736" spans="1:11" x14ac:dyDescent="0.25">
      <c r="A1736">
        <v>1986</v>
      </c>
      <c r="B1736" t="s">
        <v>78</v>
      </c>
      <c r="C1736">
        <v>3</v>
      </c>
      <c r="D1736" t="s">
        <v>369</v>
      </c>
      <c r="E1736">
        <v>79</v>
      </c>
      <c r="F1736">
        <v>2</v>
      </c>
      <c r="G1736" t="s">
        <v>1</v>
      </c>
      <c r="H1736">
        <v>94</v>
      </c>
      <c r="I1736" t="str">
        <f>IF($E1736&gt;$H1736,"Winner","Loser")</f>
        <v>Loser</v>
      </c>
      <c r="J1736" t="str">
        <f>IF($E1736&gt;$H1736,$C1736,$F1736)</f>
        <v>%%=Tournament.VisitTeamSeed</v>
      </c>
      <c r="K1736" t="str">
        <f si="0" t="shared"/>
        <v>Lower</v>
      </c>
    </row>
    <row r="1737" spans="1:11" x14ac:dyDescent="0.25">
      <c r="A1737">
        <v>1986</v>
      </c>
      <c r="B1737" t="s">
        <v>78</v>
      </c>
      <c r="C1737">
        <v>1</v>
      </c>
      <c r="D1737" t="s">
        <v>53</v>
      </c>
      <c r="E1737">
        <v>68</v>
      </c>
      <c r="F1737">
        <v>5</v>
      </c>
      <c r="G1737" t="s">
        <v>125</v>
      </c>
      <c r="H1737">
        <v>63</v>
      </c>
      <c r="I1737" t="str">
        <f>IF($E1737&gt;$H1737,"Winner","Loser")</f>
        <v>Loser</v>
      </c>
      <c r="J1737" t="str">
        <f>IF($E1737&gt;$H1737,$C1737,$F1737)</f>
        <v>%%=Tournament.VisitTeamSeed</v>
      </c>
      <c r="K1737" t="str">
        <f si="0" t="shared"/>
        <v>Lower</v>
      </c>
    </row>
    <row r="1738" spans="1:11" x14ac:dyDescent="0.25">
      <c r="A1738">
        <v>1986</v>
      </c>
      <c r="B1738" t="s">
        <v>78</v>
      </c>
      <c r="C1738">
        <v>11</v>
      </c>
      <c r="D1738" t="s">
        <v>99</v>
      </c>
      <c r="E1738">
        <v>70</v>
      </c>
      <c r="F1738">
        <v>2</v>
      </c>
      <c r="G1738" t="s">
        <v>136</v>
      </c>
      <c r="H1738">
        <v>64</v>
      </c>
      <c r="I1738" t="str">
        <f>IF($E1738&gt;$H1738,"Winner","Loser")</f>
        <v>Loser</v>
      </c>
      <c r="J1738" t="str">
        <f>IF($E1738&gt;$H1738,$C1738,$F1738)</f>
        <v>%%=Tournament.VisitTeamSeed</v>
      </c>
      <c r="K1738" t="str">
        <f si="0" t="shared"/>
        <v>Lower</v>
      </c>
    </row>
    <row r="1739" spans="1:11" x14ac:dyDescent="0.25">
      <c r="A1739">
        <v>1986</v>
      </c>
      <c r="B1739" t="s">
        <v>78</v>
      </c>
      <c r="C1739">
        <v>8</v>
      </c>
      <c r="D1739" t="s">
        <v>158</v>
      </c>
      <c r="E1739">
        <v>70</v>
      </c>
      <c r="F1739">
        <v>4</v>
      </c>
      <c r="G1739" t="s">
        <v>117</v>
      </c>
      <c r="H1739">
        <v>63</v>
      </c>
      <c r="I1739" t="str">
        <f>IF($E1739&gt;$H1739,"Winner","Loser")</f>
        <v>Loser</v>
      </c>
      <c r="J1739" t="str">
        <f>IF($E1739&gt;$H1739,$C1739,$F1739)</f>
        <v>%%=Tournament.VisitTeamSeed</v>
      </c>
      <c r="K1739" t="str">
        <f si="0" t="shared"/>
        <v>Lower</v>
      </c>
    </row>
    <row r="1740" spans="1:11" x14ac:dyDescent="0.25">
      <c r="A1740">
        <v>1986</v>
      </c>
      <c r="B1740" t="s">
        <v>79</v>
      </c>
      <c r="C1740">
        <v>1</v>
      </c>
      <c r="D1740" t="s">
        <v>423</v>
      </c>
      <c r="E1740">
        <v>65</v>
      </c>
      <c r="F1740">
        <v>8</v>
      </c>
      <c r="G1740" t="s">
        <v>158</v>
      </c>
      <c r="H1740">
        <v>81</v>
      </c>
      <c r="I1740" t="str">
        <f>IF($E1740&gt;$H1740,"Winner","Loser")</f>
        <v>Loser</v>
      </c>
      <c r="J1740" t="str">
        <f>IF($E1740&gt;$H1740,$C1740,$F1740)</f>
        <v>%%=Tournament.VisitTeamSeed</v>
      </c>
      <c r="K1740" t="str">
        <f si="0" t="shared"/>
        <v>Lower</v>
      </c>
    </row>
    <row r="1741" spans="1:11" x14ac:dyDescent="0.25">
      <c r="A1741">
        <v>1986</v>
      </c>
      <c r="B1741" t="s">
        <v>79</v>
      </c>
      <c r="C1741">
        <v>7</v>
      </c>
      <c r="D1741" t="s">
        <v>313</v>
      </c>
      <c r="E1741">
        <v>97</v>
      </c>
      <c r="F1741">
        <v>2</v>
      </c>
      <c r="G1741" t="s">
        <v>3</v>
      </c>
      <c r="H1741">
        <v>85</v>
      </c>
      <c r="I1741" t="str">
        <f>IF($E1741&gt;$H1741,"Winner","Loser")</f>
        <v>Loser</v>
      </c>
      <c r="J1741" t="str">
        <f>IF($E1741&gt;$H1741,$C1741,$F1741)</f>
        <v>%%=Tournament.VisitTeamSeed</v>
      </c>
      <c r="K1741" t="str">
        <f si="0" t="shared"/>
        <v>Lower</v>
      </c>
    </row>
    <row r="1742" spans="1:11" x14ac:dyDescent="0.25">
      <c r="A1742">
        <v>1986</v>
      </c>
      <c r="B1742" t="s">
        <v>79</v>
      </c>
      <c r="C1742">
        <v>5</v>
      </c>
      <c r="D1742" t="s">
        <v>125</v>
      </c>
      <c r="E1742">
        <v>58</v>
      </c>
      <c r="F1742">
        <v>4</v>
      </c>
      <c r="G1742" t="s">
        <v>92</v>
      </c>
      <c r="H1742">
        <v>56</v>
      </c>
      <c r="I1742" t="str">
        <f>IF($E1742&gt;$H1742,"Winner","Loser")</f>
        <v>Loser</v>
      </c>
      <c r="J1742" t="str">
        <f>IF($E1742&gt;$H1742,$C1742,$F1742)</f>
        <v>%%=Tournament.VisitTeamSeed</v>
      </c>
      <c r="K1742" t="str">
        <f si="0" t="shared"/>
        <v>Lower</v>
      </c>
    </row>
    <row r="1743" spans="1:11" x14ac:dyDescent="0.25">
      <c r="A1743">
        <v>1986</v>
      </c>
      <c r="B1743" t="s">
        <v>79</v>
      </c>
      <c r="C1743">
        <v>1</v>
      </c>
      <c r="D1743" t="s">
        <v>53</v>
      </c>
      <c r="E1743">
        <v>71</v>
      </c>
      <c r="F1743">
        <v>8</v>
      </c>
      <c r="G1743" t="s">
        <v>197</v>
      </c>
      <c r="H1743">
        <v>64</v>
      </c>
      <c r="I1743" t="str">
        <f>IF($E1743&gt;$H1743,"Winner","Loser")</f>
        <v>Loser</v>
      </c>
      <c r="J1743" t="str">
        <f>IF($E1743&gt;$H1743,$C1743,$F1743)</f>
        <v>%%=Tournament.VisitTeamSeed</v>
      </c>
      <c r="K1743" t="str">
        <f si="0" t="shared"/>
        <v>Lower</v>
      </c>
    </row>
    <row r="1744" spans="1:11" x14ac:dyDescent="0.25">
      <c r="A1744">
        <v>1986</v>
      </c>
      <c r="B1744" t="s">
        <v>79</v>
      </c>
      <c r="C1744">
        <v>6</v>
      </c>
      <c r="D1744" t="s">
        <v>404</v>
      </c>
      <c r="E1744">
        <v>80</v>
      </c>
      <c r="F1744">
        <v>14</v>
      </c>
      <c r="G1744" t="s">
        <v>427</v>
      </c>
      <c r="H1744">
        <v>66</v>
      </c>
      <c r="I1744" t="str">
        <f>IF($E1744&gt;$H1744,"Winner","Loser")</f>
        <v>Loser</v>
      </c>
      <c r="J1744" t="str">
        <f>IF($E1744&gt;$H1744,$C1744,$F1744)</f>
        <v>%%=Tournament.VisitTeamSeed</v>
      </c>
      <c r="K1744" t="str">
        <f si="0" t="shared"/>
        <v>Lower</v>
      </c>
    </row>
    <row r="1745" spans="1:11" x14ac:dyDescent="0.25">
      <c r="A1745">
        <v>1986</v>
      </c>
      <c r="B1745" t="s">
        <v>79</v>
      </c>
      <c r="C1745">
        <v>7</v>
      </c>
      <c r="D1745" t="s">
        <v>397</v>
      </c>
      <c r="E1745">
        <v>72</v>
      </c>
      <c r="F1745">
        <v>2</v>
      </c>
      <c r="G1745" t="s">
        <v>10</v>
      </c>
      <c r="H1745">
        <v>69</v>
      </c>
      <c r="I1745" t="str">
        <f>IF($E1745&gt;$H1745,"Winner","Loser")</f>
        <v>Loser</v>
      </c>
      <c r="J1745" t="str">
        <f>IF($E1745&gt;$H1745,$C1745,$F1745)</f>
        <v>%%=Tournament.VisitTeamSeed</v>
      </c>
      <c r="K1745" t="str">
        <f si="0" t="shared"/>
        <v>Lower</v>
      </c>
    </row>
    <row r="1746" spans="1:11" x14ac:dyDescent="0.25">
      <c r="A1746">
        <v>1986</v>
      </c>
      <c r="B1746" t="s">
        <v>79</v>
      </c>
      <c r="C1746">
        <v>6</v>
      </c>
      <c r="D1746" t="s">
        <v>445</v>
      </c>
      <c r="E1746">
        <v>69</v>
      </c>
      <c r="F1746">
        <v>14</v>
      </c>
      <c r="G1746" t="s">
        <v>435</v>
      </c>
      <c r="H1746">
        <v>75</v>
      </c>
      <c r="I1746" t="str">
        <f>IF($E1746&gt;$H1746,"Winner","Loser")</f>
        <v>Loser</v>
      </c>
      <c r="J1746" t="str">
        <f>IF($E1746&gt;$H1746,$C1746,$F1746)</f>
        <v>%%=Tournament.VisitTeamSeed</v>
      </c>
      <c r="K1746" t="str">
        <f si="0" t="shared"/>
        <v>Lower</v>
      </c>
    </row>
    <row r="1747" spans="1:11" x14ac:dyDescent="0.25">
      <c r="A1747">
        <v>1986</v>
      </c>
      <c r="B1747" t="s">
        <v>79</v>
      </c>
      <c r="C1747">
        <v>5</v>
      </c>
      <c r="D1747" t="s">
        <v>89</v>
      </c>
      <c r="E1747">
        <v>64</v>
      </c>
      <c r="F1747">
        <v>4</v>
      </c>
      <c r="G1747" t="s">
        <v>117</v>
      </c>
      <c r="H1747">
        <v>70</v>
      </c>
      <c r="I1747" t="str">
        <f>IF($E1747&gt;$H1747,"Winner","Loser")</f>
        <v>Loser</v>
      </c>
      <c r="J1747" t="str">
        <f>IF($E1747&gt;$H1747,$C1747,$F1747)</f>
        <v>%%=Tournament.VisitTeamSeed</v>
      </c>
      <c r="K1747" t="str">
        <f si="0" t="shared"/>
        <v>Lower</v>
      </c>
    </row>
    <row r="1748" spans="1:11" x14ac:dyDescent="0.25">
      <c r="A1748">
        <v>1986</v>
      </c>
      <c r="B1748" t="s">
        <v>79</v>
      </c>
      <c r="C1748">
        <v>6</v>
      </c>
      <c r="D1748" t="s">
        <v>428</v>
      </c>
      <c r="E1748">
        <v>59</v>
      </c>
      <c r="F1748">
        <v>3</v>
      </c>
      <c r="G1748" t="s">
        <v>369</v>
      </c>
      <c r="H1748">
        <v>77</v>
      </c>
      <c r="I1748" t="str">
        <f>IF($E1748&gt;$H1748,"Winner","Loser")</f>
        <v>Loser</v>
      </c>
      <c r="J1748" t="str">
        <f>IF($E1748&gt;$H1748,$C1748,$F1748)</f>
        <v>%%=Tournament.VisitTeamSeed</v>
      </c>
      <c r="K1748" t="str">
        <f si="0" t="shared"/>
        <v>Lower</v>
      </c>
    </row>
    <row r="1749" spans="1:11" x14ac:dyDescent="0.25">
      <c r="A1749">
        <v>1986</v>
      </c>
      <c r="B1749" t="s">
        <v>79</v>
      </c>
      <c r="C1749">
        <v>11</v>
      </c>
      <c r="D1749" t="s">
        <v>99</v>
      </c>
      <c r="E1749">
        <v>83</v>
      </c>
      <c r="F1749">
        <v>3</v>
      </c>
      <c r="G1749" t="s">
        <v>12</v>
      </c>
      <c r="H1749">
        <v>81</v>
      </c>
      <c r="I1749" t="str">
        <f>IF($E1749&gt;$H1749,"Winner","Loser")</f>
        <v>Loser</v>
      </c>
      <c r="J1749" t="str">
        <f>IF($E1749&gt;$H1749,$C1749,$F1749)</f>
        <v>%%=Tournament.VisitTeamSeed</v>
      </c>
      <c r="K1749" t="str">
        <f si="0" t="shared"/>
        <v>Lower</v>
      </c>
    </row>
    <row r="1750" spans="1:11" x14ac:dyDescent="0.25">
      <c r="A1750">
        <v>1986</v>
      </c>
      <c r="B1750" t="s">
        <v>79</v>
      </c>
      <c r="C1750">
        <v>1</v>
      </c>
      <c r="D1750" t="s">
        <v>11</v>
      </c>
      <c r="E1750">
        <v>89</v>
      </c>
      <c r="F1750">
        <v>8</v>
      </c>
      <c r="G1750" t="s">
        <v>200</v>
      </c>
      <c r="H1750">
        <v>61</v>
      </c>
      <c r="I1750" t="str">
        <f>IF($E1750&gt;$H1750,"Winner","Loser")</f>
        <v>Loser</v>
      </c>
      <c r="J1750" t="str">
        <f>IF($E1750&gt;$H1750,$C1750,$F1750)</f>
        <v>%%=Tournament.VisitTeamSeed</v>
      </c>
      <c r="K1750" t="str">
        <f si="0" t="shared"/>
        <v>Lower</v>
      </c>
    </row>
    <row r="1751" spans="1:11" x14ac:dyDescent="0.25">
      <c r="A1751">
        <v>1986</v>
      </c>
      <c r="B1751" t="s">
        <v>79</v>
      </c>
      <c r="C1751">
        <v>12</v>
      </c>
      <c r="D1751" t="s">
        <v>194</v>
      </c>
      <c r="E1751">
        <v>74</v>
      </c>
      <c r="F1751">
        <v>4</v>
      </c>
      <c r="G1751" t="s">
        <v>18</v>
      </c>
      <c r="H1751">
        <v>69</v>
      </c>
      <c r="I1751" t="str">
        <f>IF($E1751&gt;$H1751,"Winner","Loser")</f>
        <v>Loser</v>
      </c>
      <c r="J1751" t="str">
        <f>IF($E1751&gt;$H1751,$C1751,$F1751)</f>
        <v>%%=Tournament.VisitTeamSeed</v>
      </c>
      <c r="K1751" t="str">
        <f si="0" t="shared"/>
        <v>Lower</v>
      </c>
    </row>
    <row r="1752" spans="1:11" x14ac:dyDescent="0.25">
      <c r="A1752">
        <v>1986</v>
      </c>
      <c r="B1752" t="s">
        <v>79</v>
      </c>
      <c r="C1752">
        <v>1</v>
      </c>
      <c r="D1752" t="s">
        <v>0</v>
      </c>
      <c r="E1752">
        <v>65</v>
      </c>
      <c r="F1752">
        <v>9</v>
      </c>
      <c r="G1752" t="s">
        <v>181</v>
      </c>
      <c r="H1752">
        <v>43</v>
      </c>
      <c r="I1752" t="str">
        <f>IF($E1752&gt;$H1752,"Winner","Loser")</f>
        <v>Loser</v>
      </c>
      <c r="J1752" t="str">
        <f>IF($E1752&gt;$H1752,$C1752,$F1752)</f>
        <v>%%=Tournament.VisitTeamSeed</v>
      </c>
      <c r="K1752" t="str">
        <f si="0" t="shared"/>
        <v>Lower</v>
      </c>
    </row>
    <row r="1753" spans="1:11" x14ac:dyDescent="0.25">
      <c r="A1753">
        <v>1986</v>
      </c>
      <c r="B1753" t="s">
        <v>79</v>
      </c>
      <c r="C1753">
        <v>5</v>
      </c>
      <c r="D1753" t="s">
        <v>391</v>
      </c>
      <c r="E1753">
        <v>80</v>
      </c>
      <c r="F1753">
        <v>4</v>
      </c>
      <c r="G1753" t="s">
        <v>91</v>
      </c>
      <c r="H1753">
        <v>68</v>
      </c>
      <c r="I1753" t="str">
        <f>IF($E1753&gt;$H1753,"Winner","Loser")</f>
        <v>Loser</v>
      </c>
      <c r="J1753" t="str">
        <f>IF($E1753&gt;$H1753,$C1753,$F1753)</f>
        <v>%%=Tournament.VisitTeamSeed</v>
      </c>
      <c r="K1753" t="str">
        <f si="0" t="shared"/>
        <v>Lower</v>
      </c>
    </row>
    <row r="1754" spans="1:11" x14ac:dyDescent="0.25">
      <c r="A1754">
        <v>1986</v>
      </c>
      <c r="B1754" t="s">
        <v>79</v>
      </c>
      <c r="C1754">
        <v>10</v>
      </c>
      <c r="D1754" t="s">
        <v>17</v>
      </c>
      <c r="E1754">
        <v>61</v>
      </c>
      <c r="F1754">
        <v>2</v>
      </c>
      <c r="G1754" t="s">
        <v>136</v>
      </c>
      <c r="H1754">
        <v>66</v>
      </c>
      <c r="I1754" t="str">
        <f>IF($E1754&gt;$H1754,"Winner","Loser")</f>
        <v>Loser</v>
      </c>
      <c r="J1754" t="str">
        <f>IF($E1754&gt;$H1754,$C1754,$F1754)</f>
        <v>%%=Tournament.VisitTeamSeed</v>
      </c>
      <c r="K1754" t="str">
        <f si="0" t="shared"/>
        <v>Lower</v>
      </c>
    </row>
    <row r="1755" spans="1:11" x14ac:dyDescent="0.25">
      <c r="A1755">
        <v>1986</v>
      </c>
      <c r="B1755" t="s">
        <v>79</v>
      </c>
      <c r="C1755">
        <v>7</v>
      </c>
      <c r="D1755" t="s">
        <v>225</v>
      </c>
      <c r="E1755">
        <v>68</v>
      </c>
      <c r="F1755">
        <v>2</v>
      </c>
      <c r="G1755" t="s">
        <v>1</v>
      </c>
      <c r="H1755">
        <v>82</v>
      </c>
      <c r="I1755" t="str">
        <f>IF($E1755&gt;$H1755,"Winner","Loser")</f>
        <v>Loser</v>
      </c>
      <c r="J1755" t="str">
        <f>IF($E1755&gt;$H1755,$C1755,$F1755)</f>
        <v>%%=Tournament.VisitTeamSeed</v>
      </c>
      <c r="K1755" t="str">
        <f si="0" t="shared"/>
        <v>Lower</v>
      </c>
    </row>
    <row r="1756" spans="1:11" x14ac:dyDescent="0.25">
      <c r="A1756">
        <v>1986</v>
      </c>
      <c r="B1756" t="s">
        <v>80</v>
      </c>
      <c r="C1756">
        <v>2</v>
      </c>
      <c r="D1756" t="s">
        <v>3</v>
      </c>
      <c r="E1756">
        <v>101</v>
      </c>
      <c r="F1756">
        <v>15</v>
      </c>
      <c r="G1756" t="s">
        <v>176</v>
      </c>
      <c r="H1756">
        <v>52</v>
      </c>
      <c r="I1756" t="str">
        <f>IF($E1756&gt;$H1756,"Winner","Loser")</f>
        <v>Loser</v>
      </c>
      <c r="J1756" t="str">
        <f>IF($E1756&gt;$H1756,$C1756,$F1756)</f>
        <v>%%=Tournament.VisitTeamSeed</v>
      </c>
      <c r="K1756" t="str">
        <f si="0" t="shared"/>
        <v>Lower</v>
      </c>
    </row>
    <row r="1757" spans="1:11" x14ac:dyDescent="0.25">
      <c r="A1757">
        <v>1986</v>
      </c>
      <c r="B1757" t="s">
        <v>80</v>
      </c>
      <c r="C1757">
        <v>1</v>
      </c>
      <c r="D1757" t="s">
        <v>423</v>
      </c>
      <c r="E1757">
        <v>83</v>
      </c>
      <c r="F1757">
        <v>16</v>
      </c>
      <c r="G1757" t="s">
        <v>488</v>
      </c>
      <c r="H1757">
        <v>74</v>
      </c>
      <c r="I1757" t="str">
        <f>IF($E1757&gt;$H1757,"Winner","Loser")</f>
        <v>Loser</v>
      </c>
      <c r="J1757" t="str">
        <f>IF($E1757&gt;$H1757,$C1757,$F1757)</f>
        <v>%%=Tournament.VisitTeamSeed</v>
      </c>
      <c r="K1757" t="str">
        <f si="0" t="shared"/>
        <v>Lower</v>
      </c>
    </row>
    <row r="1758" spans="1:11" x14ac:dyDescent="0.25">
      <c r="A1758">
        <v>1986</v>
      </c>
      <c r="B1758" t="s">
        <v>80</v>
      </c>
      <c r="C1758">
        <v>8</v>
      </c>
      <c r="D1758" t="s">
        <v>158</v>
      </c>
      <c r="E1758">
        <v>73</v>
      </c>
      <c r="F1758">
        <v>9</v>
      </c>
      <c r="G1758" t="s">
        <v>14</v>
      </c>
      <c r="H1758">
        <v>63</v>
      </c>
      <c r="I1758" t="str">
        <f>IF($E1758&gt;$H1758,"Winner","Loser")</f>
        <v>Loser</v>
      </c>
      <c r="J1758" t="str">
        <f>IF($E1758&gt;$H1758,$C1758,$F1758)</f>
        <v>%%=Tournament.VisitTeamSeed</v>
      </c>
      <c r="K1758" t="str">
        <f si="0" t="shared"/>
        <v>Lower</v>
      </c>
    </row>
    <row r="1759" spans="1:11" x14ac:dyDescent="0.25">
      <c r="A1759">
        <v>1986</v>
      </c>
      <c r="B1759" t="s">
        <v>80</v>
      </c>
      <c r="C1759">
        <v>8</v>
      </c>
      <c r="D1759" t="s">
        <v>197</v>
      </c>
      <c r="E1759">
        <v>67</v>
      </c>
      <c r="F1759">
        <v>9</v>
      </c>
      <c r="G1759" t="s">
        <v>63</v>
      </c>
      <c r="H1759">
        <v>59</v>
      </c>
      <c r="I1759" t="str">
        <f>IF($E1759&gt;$H1759,"Winner","Loser")</f>
        <v>Loser</v>
      </c>
      <c r="J1759" t="str">
        <f>IF($E1759&gt;$H1759,$C1759,$F1759)</f>
        <v>%%=Tournament.VisitTeamSeed</v>
      </c>
      <c r="K1759" t="str">
        <f si="0" t="shared"/>
        <v>Lower</v>
      </c>
    </row>
    <row r="1760" spans="1:11" x14ac:dyDescent="0.25">
      <c r="A1760">
        <v>1986</v>
      </c>
      <c r="B1760" t="s">
        <v>80</v>
      </c>
      <c r="C1760">
        <v>5</v>
      </c>
      <c r="D1760" t="s">
        <v>89</v>
      </c>
      <c r="E1760">
        <v>69</v>
      </c>
      <c r="F1760">
        <v>12</v>
      </c>
      <c r="G1760" t="s">
        <v>187</v>
      </c>
      <c r="H1760">
        <v>64</v>
      </c>
      <c r="I1760" t="str">
        <f>IF($E1760&gt;$H1760,"Winner","Loser")</f>
        <v>Loser</v>
      </c>
      <c r="J1760" t="str">
        <f>IF($E1760&gt;$H1760,$C1760,$F1760)</f>
        <v>%%=Tournament.VisitTeamSeed</v>
      </c>
      <c r="K1760" t="str">
        <f si="0" t="shared"/>
        <v>Lower</v>
      </c>
    </row>
    <row r="1761" spans="1:11" x14ac:dyDescent="0.25">
      <c r="A1761">
        <v>1986</v>
      </c>
      <c r="B1761" t="s">
        <v>80</v>
      </c>
      <c r="C1761">
        <v>6</v>
      </c>
      <c r="D1761" t="s">
        <v>404</v>
      </c>
      <c r="E1761">
        <v>66</v>
      </c>
      <c r="F1761">
        <v>11</v>
      </c>
      <c r="G1761" t="s">
        <v>370</v>
      </c>
      <c r="H1761">
        <v>64</v>
      </c>
      <c r="I1761" t="str">
        <f>IF($E1761&gt;$H1761,"Winner","Loser")</f>
        <v>Loser</v>
      </c>
      <c r="J1761" t="str">
        <f>IF($E1761&gt;$H1761,$C1761,$F1761)</f>
        <v>%%=Tournament.VisitTeamSeed</v>
      </c>
      <c r="K1761" t="str">
        <f si="0" t="shared"/>
        <v>Lower</v>
      </c>
    </row>
    <row r="1762" spans="1:11" x14ac:dyDescent="0.25">
      <c r="A1762">
        <v>1986</v>
      </c>
      <c r="B1762" t="s">
        <v>80</v>
      </c>
      <c r="C1762">
        <v>2</v>
      </c>
      <c r="D1762" t="s">
        <v>10</v>
      </c>
      <c r="E1762">
        <v>70</v>
      </c>
      <c r="F1762">
        <v>15</v>
      </c>
      <c r="G1762" t="s">
        <v>155</v>
      </c>
      <c r="H1762">
        <v>64</v>
      </c>
      <c r="I1762" t="str">
        <f>IF($E1762&gt;$H1762,"Winner","Loser")</f>
        <v>Loser</v>
      </c>
      <c r="J1762" t="str">
        <f>IF($E1762&gt;$H1762,$C1762,$F1762)</f>
        <v>%%=Tournament.VisitTeamSeed</v>
      </c>
      <c r="K1762" t="str">
        <f si="0" t="shared"/>
        <v>Lower</v>
      </c>
    </row>
    <row r="1763" spans="1:11" x14ac:dyDescent="0.25">
      <c r="A1763">
        <v>1986</v>
      </c>
      <c r="B1763" t="s">
        <v>80</v>
      </c>
      <c r="C1763">
        <v>4</v>
      </c>
      <c r="D1763" t="s">
        <v>117</v>
      </c>
      <c r="E1763">
        <v>74</v>
      </c>
      <c r="F1763">
        <v>13</v>
      </c>
      <c r="G1763" t="s">
        <v>487</v>
      </c>
      <c r="H1763">
        <v>51</v>
      </c>
      <c r="I1763" t="str">
        <f>IF($E1763&gt;$H1763,"Winner","Loser")</f>
        <v>Loser</v>
      </c>
      <c r="J1763" t="str">
        <f>IF($E1763&gt;$H1763,$C1763,$F1763)</f>
        <v>%%=Tournament.VisitTeamSeed</v>
      </c>
      <c r="K1763" t="str">
        <f si="0" t="shared"/>
        <v>Lower</v>
      </c>
    </row>
    <row r="1764" spans="1:11" x14ac:dyDescent="0.25">
      <c r="A1764">
        <v>1986</v>
      </c>
      <c r="B1764" t="s">
        <v>80</v>
      </c>
      <c r="C1764">
        <v>1</v>
      </c>
      <c r="D1764" t="s">
        <v>53</v>
      </c>
      <c r="E1764">
        <v>75</v>
      </c>
      <c r="F1764">
        <v>16</v>
      </c>
      <c r="G1764" t="s">
        <v>141</v>
      </c>
      <c r="H1764">
        <v>55</v>
      </c>
      <c r="I1764" t="str">
        <f>IF($E1764&gt;$H1764,"Winner","Loser")</f>
        <v>Loser</v>
      </c>
      <c r="J1764" t="str">
        <f>IF($E1764&gt;$H1764,$C1764,$F1764)</f>
        <v>%%=Tournament.VisitTeamSeed</v>
      </c>
      <c r="K1764" t="str">
        <f si="0" t="shared"/>
        <v>Lower</v>
      </c>
    </row>
    <row r="1765" spans="1:11" x14ac:dyDescent="0.25">
      <c r="A1765">
        <v>1986</v>
      </c>
      <c r="B1765" t="s">
        <v>80</v>
      </c>
      <c r="C1765">
        <v>7</v>
      </c>
      <c r="D1765" t="s">
        <v>313</v>
      </c>
      <c r="E1765">
        <v>87</v>
      </c>
      <c r="F1765">
        <v>10</v>
      </c>
      <c r="G1765" t="s">
        <v>65</v>
      </c>
      <c r="H1765">
        <v>68</v>
      </c>
      <c r="I1765" t="str">
        <f>IF($E1765&gt;$H1765,"Winner","Loser")</f>
        <v>Loser</v>
      </c>
      <c r="J1765" t="str">
        <f>IF($E1765&gt;$H1765,$C1765,$F1765)</f>
        <v>%%=Tournament.VisitTeamSeed</v>
      </c>
      <c r="K1765" t="str">
        <f si="0" t="shared"/>
        <v>Lower</v>
      </c>
    </row>
    <row r="1766" spans="1:11" x14ac:dyDescent="0.25">
      <c r="A1766">
        <v>1986</v>
      </c>
      <c r="B1766" t="s">
        <v>80</v>
      </c>
      <c r="C1766">
        <v>3</v>
      </c>
      <c r="D1766" t="s">
        <v>127</v>
      </c>
      <c r="E1766">
        <v>83</v>
      </c>
      <c r="F1766">
        <v>14</v>
      </c>
      <c r="G1766" t="s">
        <v>427</v>
      </c>
      <c r="H1766">
        <v>90</v>
      </c>
      <c r="I1766" t="str">
        <f>IF($E1766&gt;$H1766,"Winner","Loser")</f>
        <v>Loser</v>
      </c>
      <c r="J1766" t="str">
        <f>IF($E1766&gt;$H1766,$C1766,$F1766)</f>
        <v>%%=Tournament.VisitTeamSeed</v>
      </c>
      <c r="K1766" t="str">
        <f si="0" t="shared"/>
        <v>Lower</v>
      </c>
    </row>
    <row r="1767" spans="1:11" x14ac:dyDescent="0.25">
      <c r="A1767">
        <v>1986</v>
      </c>
      <c r="B1767" t="s">
        <v>80</v>
      </c>
      <c r="C1767">
        <v>6</v>
      </c>
      <c r="D1767" t="s">
        <v>445</v>
      </c>
      <c r="E1767">
        <v>60</v>
      </c>
      <c r="F1767">
        <v>11</v>
      </c>
      <c r="G1767" t="s">
        <v>120</v>
      </c>
      <c r="H1767">
        <v>59</v>
      </c>
      <c r="I1767" t="str">
        <f>IF($E1767&gt;$H1767,"Winner","Loser")</f>
        <v>Loser</v>
      </c>
      <c r="J1767" t="str">
        <f>IF($E1767&gt;$H1767,$C1767,$F1767)</f>
        <v>%%=Tournament.VisitTeamSeed</v>
      </c>
      <c r="K1767" t="str">
        <f si="0" t="shared"/>
        <v>Lower</v>
      </c>
    </row>
    <row r="1768" spans="1:11" x14ac:dyDescent="0.25">
      <c r="A1768">
        <v>1986</v>
      </c>
      <c r="B1768" t="s">
        <v>80</v>
      </c>
      <c r="C1768">
        <v>3</v>
      </c>
      <c r="D1768" t="s">
        <v>103</v>
      </c>
      <c r="E1768">
        <v>79</v>
      </c>
      <c r="F1768">
        <v>14</v>
      </c>
      <c r="G1768" t="s">
        <v>435</v>
      </c>
      <c r="H1768">
        <v>83</v>
      </c>
      <c r="I1768" t="str">
        <f>IF($E1768&gt;$H1768,"Winner","Loser")</f>
        <v>Loser</v>
      </c>
      <c r="J1768" t="str">
        <f>IF($E1768&gt;$H1768,$C1768,$F1768)</f>
        <v>%%=Tournament.VisitTeamSeed</v>
      </c>
      <c r="K1768" t="str">
        <f si="0" t="shared"/>
        <v>Lower</v>
      </c>
    </row>
    <row r="1769" spans="1:11" x14ac:dyDescent="0.25">
      <c r="A1769">
        <v>1986</v>
      </c>
      <c r="B1769" t="s">
        <v>80</v>
      </c>
      <c r="C1769">
        <v>4</v>
      </c>
      <c r="D1769" t="s">
        <v>92</v>
      </c>
      <c r="E1769">
        <v>75</v>
      </c>
      <c r="F1769">
        <v>13</v>
      </c>
      <c r="G1769" t="s">
        <v>289</v>
      </c>
      <c r="H1769">
        <v>51</v>
      </c>
      <c r="I1769" t="str">
        <f>IF($E1769&gt;$H1769,"Winner","Loser")</f>
        <v>Loser</v>
      </c>
      <c r="J1769" t="str">
        <f>IF($E1769&gt;$H1769,$C1769,$F1769)</f>
        <v>%%=Tournament.VisitTeamSeed</v>
      </c>
      <c r="K1769" t="str">
        <f si="0" t="shared"/>
        <v>Lower</v>
      </c>
    </row>
    <row r="1770" spans="1:11" x14ac:dyDescent="0.25">
      <c r="A1770">
        <v>1986</v>
      </c>
      <c r="B1770" t="s">
        <v>80</v>
      </c>
      <c r="C1770">
        <v>8</v>
      </c>
      <c r="D1770" t="s">
        <v>200</v>
      </c>
      <c r="E1770">
        <v>72</v>
      </c>
      <c r="F1770">
        <v>9</v>
      </c>
      <c r="G1770" t="s">
        <v>98</v>
      </c>
      <c r="H1770">
        <v>64</v>
      </c>
      <c r="I1770" t="str">
        <f>IF($E1770&gt;$H1770,"Winner","Loser")</f>
        <v>Loser</v>
      </c>
      <c r="J1770" t="str">
        <f>IF($E1770&gt;$H1770,$C1770,$F1770)</f>
        <v>%%=Tournament.VisitTeamSeed</v>
      </c>
      <c r="K1770" t="str">
        <f si="0" t="shared"/>
        <v>Lower</v>
      </c>
    </row>
    <row r="1771" spans="1:11" x14ac:dyDescent="0.25">
      <c r="A1771">
        <v>1986</v>
      </c>
      <c r="B1771" t="s">
        <v>80</v>
      </c>
      <c r="C1771">
        <v>7</v>
      </c>
      <c r="D1771" t="s">
        <v>397</v>
      </c>
      <c r="E1771">
        <v>81</v>
      </c>
      <c r="F1771">
        <v>10</v>
      </c>
      <c r="G1771" t="s">
        <v>451</v>
      </c>
      <c r="H1771">
        <v>79</v>
      </c>
      <c r="I1771" t="str">
        <f>IF($E1771&gt;$H1771,"Winner","Loser")</f>
        <v>Loser</v>
      </c>
      <c r="J1771" t="str">
        <f>IF($E1771&gt;$H1771,$C1771,$F1771)</f>
        <v>%%=Tournament.VisitTeamSeed</v>
      </c>
      <c r="K1771" t="str">
        <f si="0" t="shared"/>
        <v>Lower</v>
      </c>
    </row>
    <row r="1772" spans="1:11" x14ac:dyDescent="0.25">
      <c r="A1772">
        <v>1986</v>
      </c>
      <c r="B1772" t="s">
        <v>80</v>
      </c>
      <c r="C1772">
        <v>5</v>
      </c>
      <c r="D1772" t="s">
        <v>125</v>
      </c>
      <c r="E1772">
        <v>97</v>
      </c>
      <c r="F1772">
        <v>12</v>
      </c>
      <c r="G1772" t="s">
        <v>374</v>
      </c>
      <c r="H1772">
        <v>80</v>
      </c>
      <c r="I1772" t="str">
        <f>IF($E1772&gt;$H1772,"Winner","Loser")</f>
        <v>Loser</v>
      </c>
      <c r="J1772" t="str">
        <f>IF($E1772&gt;$H1772,$C1772,$F1772)</f>
        <v>%%=Tournament.VisitTeamSeed</v>
      </c>
      <c r="K1772" t="str">
        <f si="0" t="shared"/>
        <v>Lower</v>
      </c>
    </row>
    <row r="1773" spans="1:11" x14ac:dyDescent="0.25">
      <c r="A1773">
        <v>1986</v>
      </c>
      <c r="B1773" t="s">
        <v>80</v>
      </c>
      <c r="C1773">
        <v>2</v>
      </c>
      <c r="D1773" t="s">
        <v>136</v>
      </c>
      <c r="E1773">
        <v>68</v>
      </c>
      <c r="F1773">
        <v>15</v>
      </c>
      <c r="G1773" t="s">
        <v>221</v>
      </c>
      <c r="H1773">
        <v>53</v>
      </c>
      <c r="I1773" t="str">
        <f>IF($E1773&gt;$H1773,"Winner","Loser")</f>
        <v>Loser</v>
      </c>
      <c r="J1773" t="str">
        <f>IF($E1773&gt;$H1773,$C1773,$F1773)</f>
        <v>%%=Tournament.VisitTeamSeed</v>
      </c>
      <c r="K1773" t="str">
        <f si="0" t="shared"/>
        <v>Lower</v>
      </c>
    </row>
    <row r="1774" spans="1:11" x14ac:dyDescent="0.25">
      <c r="A1774">
        <v>1986</v>
      </c>
      <c r="B1774" t="s">
        <v>80</v>
      </c>
      <c r="C1774">
        <v>1</v>
      </c>
      <c r="D1774" t="s">
        <v>11</v>
      </c>
      <c r="E1774">
        <v>85</v>
      </c>
      <c r="F1774">
        <v>16</v>
      </c>
      <c r="G1774" t="s">
        <v>416</v>
      </c>
      <c r="H1774">
        <v>78</v>
      </c>
      <c r="I1774" t="str">
        <f>IF($E1774&gt;$H1774,"Winner","Loser")</f>
        <v>Loser</v>
      </c>
      <c r="J1774" t="str">
        <f>IF($E1774&gt;$H1774,$C1774,$F1774)</f>
        <v>%%=Tournament.VisitTeamSeed</v>
      </c>
      <c r="K1774" t="str">
        <f si="0" t="shared"/>
        <v>Lower</v>
      </c>
    </row>
    <row r="1775" spans="1:11" x14ac:dyDescent="0.25">
      <c r="A1775">
        <v>1986</v>
      </c>
      <c r="B1775" t="s">
        <v>80</v>
      </c>
      <c r="C1775">
        <v>5</v>
      </c>
      <c r="D1775" t="s">
        <v>68</v>
      </c>
      <c r="E1775">
        <v>68</v>
      </c>
      <c r="F1775">
        <v>12</v>
      </c>
      <c r="G1775" t="s">
        <v>194</v>
      </c>
      <c r="H1775">
        <v>72</v>
      </c>
      <c r="I1775" t="str">
        <f>IF($E1775&gt;$H1775,"Winner","Loser")</f>
        <v>Loser</v>
      </c>
      <c r="J1775" t="str">
        <f>IF($E1775&gt;$H1775,$C1775,$F1775)</f>
        <v>%%=Tournament.VisitTeamSeed</v>
      </c>
      <c r="K1775" t="str">
        <f si="0" t="shared"/>
        <v>Lower</v>
      </c>
    </row>
    <row r="1776" spans="1:11" x14ac:dyDescent="0.25">
      <c r="A1776">
        <v>1986</v>
      </c>
      <c r="B1776" t="s">
        <v>80</v>
      </c>
      <c r="C1776">
        <v>4</v>
      </c>
      <c r="D1776" t="s">
        <v>18</v>
      </c>
      <c r="E1776">
        <v>80</v>
      </c>
      <c r="F1776">
        <v>13</v>
      </c>
      <c r="G1776" t="s">
        <v>220</v>
      </c>
      <c r="H1776">
        <v>74</v>
      </c>
      <c r="I1776" t="str">
        <f>IF($E1776&gt;$H1776,"Winner","Loser")</f>
        <v>Loser</v>
      </c>
      <c r="J1776" t="str">
        <f>IF($E1776&gt;$H1776,$C1776,$F1776)</f>
        <v>%%=Tournament.VisitTeamSeed</v>
      </c>
      <c r="K1776" t="str">
        <f si="0" t="shared"/>
        <v>Lower</v>
      </c>
    </row>
    <row r="1777" spans="1:11" x14ac:dyDescent="0.25">
      <c r="A1777">
        <v>1986</v>
      </c>
      <c r="B1777" t="s">
        <v>80</v>
      </c>
      <c r="C1777">
        <v>1</v>
      </c>
      <c r="D1777" t="s">
        <v>0</v>
      </c>
      <c r="E1777">
        <v>71</v>
      </c>
      <c r="F1777">
        <v>16</v>
      </c>
      <c r="G1777" t="s">
        <v>356</v>
      </c>
      <c r="H1777">
        <v>46</v>
      </c>
      <c r="I1777" t="str">
        <f>IF($E1777&gt;$H1777,"Winner","Loser")</f>
        <v>Loser</v>
      </c>
      <c r="J1777" t="str">
        <f>IF($E1777&gt;$H1777,$C1777,$F1777)</f>
        <v>%%=Tournament.VisitTeamSeed</v>
      </c>
      <c r="K1777" t="str">
        <f si="0" t="shared"/>
        <v>Lower</v>
      </c>
    </row>
    <row r="1778" spans="1:11" x14ac:dyDescent="0.25">
      <c r="A1778">
        <v>1986</v>
      </c>
      <c r="B1778" t="s">
        <v>80</v>
      </c>
      <c r="C1778">
        <v>5</v>
      </c>
      <c r="D1778" t="s">
        <v>391</v>
      </c>
      <c r="E1778">
        <v>72</v>
      </c>
      <c r="F1778">
        <v>12</v>
      </c>
      <c r="G1778" t="s">
        <v>123</v>
      </c>
      <c r="H1778">
        <v>70</v>
      </c>
      <c r="I1778" t="str">
        <f>IF($E1778&gt;$H1778,"Winner","Loser")</f>
        <v>Loser</v>
      </c>
      <c r="J1778" t="str">
        <f>IF($E1778&gt;$H1778,$C1778,$F1778)</f>
        <v>%%=Tournament.VisitTeamSeed</v>
      </c>
      <c r="K1778" t="str">
        <f si="0" t="shared"/>
        <v>Lower</v>
      </c>
    </row>
    <row r="1779" spans="1:11" x14ac:dyDescent="0.25">
      <c r="A1779">
        <v>1986</v>
      </c>
      <c r="B1779" t="s">
        <v>80</v>
      </c>
      <c r="C1779">
        <v>7</v>
      </c>
      <c r="D1779" t="s">
        <v>207</v>
      </c>
      <c r="E1779">
        <v>62</v>
      </c>
      <c r="F1779">
        <v>10</v>
      </c>
      <c r="G1779" t="s">
        <v>17</v>
      </c>
      <c r="H1779">
        <v>71</v>
      </c>
      <c r="I1779" t="str">
        <f>IF($E1779&gt;$H1779,"Winner","Loser")</f>
        <v>Loser</v>
      </c>
      <c r="J1779" t="str">
        <f>IF($E1779&gt;$H1779,$C1779,$F1779)</f>
        <v>%%=Tournament.VisitTeamSeed</v>
      </c>
      <c r="K1779" t="str">
        <f si="0" t="shared"/>
        <v>Lower</v>
      </c>
    </row>
    <row r="1780" spans="1:11" x14ac:dyDescent="0.25">
      <c r="A1780">
        <v>1986</v>
      </c>
      <c r="B1780" t="s">
        <v>80</v>
      </c>
      <c r="C1780">
        <v>2</v>
      </c>
      <c r="D1780" t="s">
        <v>1</v>
      </c>
      <c r="E1780">
        <v>93</v>
      </c>
      <c r="F1780">
        <v>15</v>
      </c>
      <c r="G1780" t="s">
        <v>156</v>
      </c>
      <c r="H1780">
        <v>73</v>
      </c>
      <c r="I1780" t="str">
        <f>IF($E1780&gt;$H1780,"Winner","Loser")</f>
        <v>Loser</v>
      </c>
      <c r="J1780" t="str">
        <f>IF($E1780&gt;$H1780,$C1780,$F1780)</f>
        <v>%%=Tournament.VisitTeamSeed</v>
      </c>
      <c r="K1780" t="str">
        <f si="0" t="shared"/>
        <v>Lower</v>
      </c>
    </row>
    <row r="1781" spans="1:11" x14ac:dyDescent="0.25">
      <c r="A1781">
        <v>1986</v>
      </c>
      <c r="B1781" t="s">
        <v>80</v>
      </c>
      <c r="C1781">
        <v>8</v>
      </c>
      <c r="D1781" t="s">
        <v>316</v>
      </c>
      <c r="E1781">
        <v>50</v>
      </c>
      <c r="F1781">
        <v>9</v>
      </c>
      <c r="G1781" t="s">
        <v>181</v>
      </c>
      <c r="H1781">
        <v>61</v>
      </c>
      <c r="I1781" t="str">
        <f>IF($E1781&gt;$H1781,"Winner","Loser")</f>
        <v>Loser</v>
      </c>
      <c r="J1781" t="str">
        <f>IF($E1781&gt;$H1781,$C1781,$F1781)</f>
        <v>%%=Tournament.VisitTeamSeed</v>
      </c>
      <c r="K1781" t="str">
        <f si="0" t="shared"/>
        <v>Lower</v>
      </c>
    </row>
    <row r="1782" spans="1:11" x14ac:dyDescent="0.25">
      <c r="A1782">
        <v>1986</v>
      </c>
      <c r="B1782" t="s">
        <v>80</v>
      </c>
      <c r="C1782">
        <v>4</v>
      </c>
      <c r="D1782" t="s">
        <v>91</v>
      </c>
      <c r="E1782">
        <v>70</v>
      </c>
      <c r="F1782">
        <v>13</v>
      </c>
      <c r="G1782" t="s">
        <v>112</v>
      </c>
      <c r="H1782">
        <v>64</v>
      </c>
      <c r="I1782" t="str">
        <f>IF($E1782&gt;$H1782,"Winner","Loser")</f>
        <v>Loser</v>
      </c>
      <c r="J1782" t="str">
        <f>IF($E1782&gt;$H1782,$C1782,$F1782)</f>
        <v>%%=Tournament.VisitTeamSeed</v>
      </c>
      <c r="K1782" t="str">
        <f si="0" t="shared"/>
        <v>Lower</v>
      </c>
    </row>
    <row r="1783" spans="1:11" x14ac:dyDescent="0.25">
      <c r="A1783">
        <v>1986</v>
      </c>
      <c r="B1783" t="s">
        <v>80</v>
      </c>
      <c r="C1783">
        <v>7</v>
      </c>
      <c r="D1783" t="s">
        <v>225</v>
      </c>
      <c r="E1783">
        <v>83</v>
      </c>
      <c r="F1783">
        <v>10</v>
      </c>
      <c r="G1783" t="s">
        <v>119</v>
      </c>
      <c r="H1783">
        <v>65</v>
      </c>
      <c r="I1783" t="str">
        <f>IF($E1783&gt;$H1783,"Winner","Loser")</f>
        <v>Loser</v>
      </c>
      <c r="J1783" t="str">
        <f>IF($E1783&gt;$H1783,$C1783,$F1783)</f>
        <v>%%=Tournament.VisitTeamSeed</v>
      </c>
      <c r="K1783" t="str">
        <f si="0" t="shared"/>
        <v>Lower</v>
      </c>
    </row>
    <row r="1784" spans="1:11" x14ac:dyDescent="0.25">
      <c r="A1784">
        <v>1986</v>
      </c>
      <c r="B1784" t="s">
        <v>80</v>
      </c>
      <c r="C1784">
        <v>6</v>
      </c>
      <c r="D1784" t="s">
        <v>128</v>
      </c>
      <c r="E1784">
        <v>87</v>
      </c>
      <c r="F1784">
        <v>11</v>
      </c>
      <c r="G1784" t="s">
        <v>99</v>
      </c>
      <c r="H1784">
        <v>94</v>
      </c>
      <c r="I1784" t="str">
        <f>IF($E1784&gt;$H1784,"Winner","Loser")</f>
        <v>Loser</v>
      </c>
      <c r="J1784" t="str">
        <f>IF($E1784&gt;$H1784,$C1784,$F1784)</f>
        <v>%%=Tournament.VisitTeamSeed</v>
      </c>
      <c r="K1784" t="str">
        <f si="0" t="shared"/>
        <v>Lower</v>
      </c>
    </row>
    <row r="1785" spans="1:11" x14ac:dyDescent="0.25">
      <c r="A1785">
        <v>1986</v>
      </c>
      <c r="B1785" t="s">
        <v>80</v>
      </c>
      <c r="C1785">
        <v>3</v>
      </c>
      <c r="D1785" t="s">
        <v>369</v>
      </c>
      <c r="E1785">
        <v>84</v>
      </c>
      <c r="F1785">
        <v>14</v>
      </c>
      <c r="G1785" t="s">
        <v>88</v>
      </c>
      <c r="H1785">
        <v>72</v>
      </c>
      <c r="I1785" t="str">
        <f>IF($E1785&gt;$H1785,"Winner","Loser")</f>
        <v>Loser</v>
      </c>
      <c r="J1785" t="str">
        <f>IF($E1785&gt;$H1785,$C1785,$F1785)</f>
        <v>%%=Tournament.VisitTeamSeed</v>
      </c>
      <c r="K1785" t="str">
        <f si="0" t="shared"/>
        <v>Lower</v>
      </c>
    </row>
    <row r="1786" spans="1:11" x14ac:dyDescent="0.25">
      <c r="A1786">
        <v>1986</v>
      </c>
      <c r="B1786" t="s">
        <v>80</v>
      </c>
      <c r="C1786">
        <v>6</v>
      </c>
      <c r="D1786" t="s">
        <v>428</v>
      </c>
      <c r="E1786">
        <v>66</v>
      </c>
      <c r="F1786">
        <v>11</v>
      </c>
      <c r="G1786" t="s">
        <v>106</v>
      </c>
      <c r="H1786">
        <v>64</v>
      </c>
      <c r="I1786" t="str">
        <f>IF($E1786&gt;$H1786,"Winner","Loser")</f>
        <v>Loser</v>
      </c>
      <c r="J1786" t="str">
        <f>IF($E1786&gt;$H1786,$C1786,$F1786)</f>
        <v>%%=Tournament.VisitTeamSeed</v>
      </c>
      <c r="K1786" t="str">
        <f si="0" t="shared"/>
        <v>Lower</v>
      </c>
    </row>
    <row r="1787" spans="1:11" x14ac:dyDescent="0.25">
      <c r="A1787">
        <v>1986</v>
      </c>
      <c r="B1787" t="s">
        <v>80</v>
      </c>
      <c r="C1787">
        <v>3</v>
      </c>
      <c r="D1787" t="s">
        <v>12</v>
      </c>
      <c r="E1787">
        <v>95</v>
      </c>
      <c r="F1787">
        <v>14</v>
      </c>
      <c r="G1787" t="s">
        <v>475</v>
      </c>
      <c r="H1787">
        <v>63</v>
      </c>
      <c r="I1787" t="str">
        <f>IF($E1787&gt;$H1787,"Winner","Loser")</f>
        <v>Loser</v>
      </c>
      <c r="J1787" t="str">
        <f>IF($E1787&gt;$H1787,$C1787,$F1787)</f>
        <v>%%=Tournament.VisitTeamSeed</v>
      </c>
      <c r="K1787" t="str">
        <f si="0" t="shared"/>
        <v>Lower</v>
      </c>
    </row>
    <row r="1788" spans="1:11" x14ac:dyDescent="0.25">
      <c r="A1788">
        <v>1985</v>
      </c>
      <c r="B1788" t="s">
        <v>74</v>
      </c>
      <c r="C1788">
        <v>1</v>
      </c>
      <c r="D1788" t="s">
        <v>91</v>
      </c>
      <c r="E1788">
        <v>64</v>
      </c>
      <c r="F1788">
        <v>8</v>
      </c>
      <c r="G1788" t="s">
        <v>17</v>
      </c>
      <c r="H1788">
        <v>66</v>
      </c>
      <c r="I1788" t="str">
        <f>IF($E1788&gt;$H1788,"Winner","Loser")</f>
        <v>Loser</v>
      </c>
      <c r="J1788" t="str">
        <f>IF($E1788&gt;$H1788,$C1788,$F1788)</f>
        <v>%%=Tournament.VisitTeamSeed</v>
      </c>
      <c r="K1788" t="str">
        <f si="0" t="shared"/>
        <v>Lower</v>
      </c>
    </row>
    <row r="1789" spans="1:11" x14ac:dyDescent="0.25">
      <c r="A1789">
        <v>1985</v>
      </c>
      <c r="B1789" t="s">
        <v>76</v>
      </c>
      <c r="C1789">
        <v>1</v>
      </c>
      <c r="D1789" t="s">
        <v>423</v>
      </c>
      <c r="E1789">
        <v>59</v>
      </c>
      <c r="F1789">
        <v>1</v>
      </c>
      <c r="G1789" t="s">
        <v>91</v>
      </c>
      <c r="H1789">
        <v>77</v>
      </c>
      <c r="I1789" t="str">
        <f>IF($E1789&gt;$H1789,"Winner","Loser")</f>
        <v>Loser</v>
      </c>
      <c r="J1789" t="str">
        <f>IF($E1789&gt;$H1789,$C1789,$F1789)</f>
        <v>%%=Tournament.VisitTeamSeed</v>
      </c>
      <c r="K1789" t="str">
        <f si="0" t="shared"/>
        <v>Lower</v>
      </c>
    </row>
    <row r="1790" spans="1:11" x14ac:dyDescent="0.25">
      <c r="A1790">
        <v>1985</v>
      </c>
      <c r="B1790" t="s">
        <v>76</v>
      </c>
      <c r="C1790">
        <v>2</v>
      </c>
      <c r="D1790" t="s">
        <v>12</v>
      </c>
      <c r="E1790">
        <v>45</v>
      </c>
      <c r="F1790">
        <v>8</v>
      </c>
      <c r="G1790" t="s">
        <v>17</v>
      </c>
      <c r="H1790">
        <v>52</v>
      </c>
      <c r="I1790" t="str">
        <f>IF($E1790&gt;$H1790,"Winner","Loser")</f>
        <v>Loser</v>
      </c>
      <c r="J1790" t="str">
        <f>IF($E1790&gt;$H1790,$C1790,$F1790)</f>
        <v>%%=Tournament.VisitTeamSeed</v>
      </c>
      <c r="K1790" t="str">
        <f si="0" t="shared"/>
        <v>Lower</v>
      </c>
    </row>
    <row r="1791" spans="1:11" x14ac:dyDescent="0.25">
      <c r="A1791">
        <v>1985</v>
      </c>
      <c r="B1791" t="s">
        <v>77</v>
      </c>
      <c r="C1791">
        <v>1</v>
      </c>
      <c r="D1791" t="s">
        <v>423</v>
      </c>
      <c r="E1791">
        <v>69</v>
      </c>
      <c r="F1791">
        <v>3</v>
      </c>
      <c r="G1791" t="s">
        <v>404</v>
      </c>
      <c r="H1791">
        <v>60</v>
      </c>
      <c r="I1791" t="str">
        <f>IF($E1791&gt;$H1791,"Winner","Loser")</f>
        <v>Loser</v>
      </c>
      <c r="J1791" t="str">
        <f>IF($E1791&gt;$H1791,$C1791,$F1791)</f>
        <v>%%=Tournament.VisitTeamSeed</v>
      </c>
      <c r="K1791" t="str">
        <f si="0" t="shared"/>
        <v>Lower</v>
      </c>
    </row>
    <row r="1792" spans="1:11" x14ac:dyDescent="0.25">
      <c r="A1792">
        <v>1985</v>
      </c>
      <c r="B1792" t="s">
        <v>77</v>
      </c>
      <c r="C1792">
        <v>8</v>
      </c>
      <c r="D1792" t="s">
        <v>17</v>
      </c>
      <c r="E1792">
        <v>56</v>
      </c>
      <c r="F1792">
        <v>2</v>
      </c>
      <c r="G1792" t="s">
        <v>369</v>
      </c>
      <c r="H1792">
        <v>44</v>
      </c>
      <c r="I1792" t="str">
        <f>IF($E1792&gt;$H1792,"Winner","Loser")</f>
        <v>Loser</v>
      </c>
      <c r="J1792" t="str">
        <f>IF($E1792&gt;$H1792,$C1792,$F1792)</f>
        <v>%%=Tournament.VisitTeamSeed</v>
      </c>
      <c r="K1792" t="str">
        <f si="0" t="shared"/>
        <v>Lower</v>
      </c>
    </row>
    <row r="1793" spans="1:11" x14ac:dyDescent="0.25">
      <c r="A1793">
        <v>1985</v>
      </c>
      <c r="B1793" t="s">
        <v>77</v>
      </c>
      <c r="C1793">
        <v>1</v>
      </c>
      <c r="D1793" t="s">
        <v>91</v>
      </c>
      <c r="E1793">
        <v>60</v>
      </c>
      <c r="F1793">
        <v>2</v>
      </c>
      <c r="G1793" t="s">
        <v>136</v>
      </c>
      <c r="H1793">
        <v>54</v>
      </c>
      <c r="I1793" t="str">
        <f>IF($E1793&gt;$H1793,"Winner","Loser")</f>
        <v>Loser</v>
      </c>
      <c r="J1793" t="str">
        <f>IF($E1793&gt;$H1793,$C1793,$F1793)</f>
        <v>%%=Tournament.VisitTeamSeed</v>
      </c>
      <c r="K1793" t="str">
        <f si="0" t="shared"/>
        <v>Lower</v>
      </c>
    </row>
    <row r="1794" spans="1:11" x14ac:dyDescent="0.25">
      <c r="A1794">
        <v>1985</v>
      </c>
      <c r="B1794" t="s">
        <v>77</v>
      </c>
      <c r="C1794">
        <v>1</v>
      </c>
      <c r="D1794" t="s">
        <v>18</v>
      </c>
      <c r="E1794">
        <v>61</v>
      </c>
      <c r="F1794">
        <v>2</v>
      </c>
      <c r="G1794" t="s">
        <v>12</v>
      </c>
      <c r="H1794">
        <v>63</v>
      </c>
      <c r="I1794" t="str">
        <f>IF($E1794&gt;$H1794,"Winner","Loser")</f>
        <v>Loser</v>
      </c>
      <c r="J1794" t="str">
        <f>IF($E1794&gt;$H1794,$C1794,$F1794)</f>
        <v>%%=Tournament.VisitTeamSeed</v>
      </c>
      <c r="K1794" t="str">
        <f si="0" t="shared"/>
        <v>Lower</v>
      </c>
    </row>
    <row r="1795" spans="1:11" x14ac:dyDescent="0.25">
      <c r="A1795">
        <v>1985</v>
      </c>
      <c r="B1795" t="s">
        <v>78</v>
      </c>
      <c r="C1795">
        <v>3</v>
      </c>
      <c r="D1795" t="s">
        <v>404</v>
      </c>
      <c r="E1795">
        <v>61</v>
      </c>
      <c r="F1795">
        <v>7</v>
      </c>
      <c r="G1795" t="s">
        <v>125</v>
      </c>
      <c r="H1795">
        <v>55</v>
      </c>
      <c r="I1795" t="str">
        <f>IF($E1795&gt;$H1795,"Winner","Loser")</f>
        <v>Loser</v>
      </c>
      <c r="J1795" t="str">
        <f>IF($E1795&gt;$H1795,$C1795,$F1795)</f>
        <v>%%=Tournament.VisitTeamSeed</v>
      </c>
      <c r="K1795" t="str">
        <f si="0" t="shared"/>
        <v>Lower</v>
      </c>
    </row>
    <row r="1796" spans="1:11" x14ac:dyDescent="0.25">
      <c r="A1796">
        <v>1985</v>
      </c>
      <c r="B1796" t="s">
        <v>78</v>
      </c>
      <c r="C1796">
        <v>11</v>
      </c>
      <c r="D1796" t="s">
        <v>158</v>
      </c>
      <c r="E1796">
        <v>56</v>
      </c>
      <c r="F1796">
        <v>2</v>
      </c>
      <c r="G1796" t="s">
        <v>369</v>
      </c>
      <c r="H1796">
        <v>62</v>
      </c>
      <c r="I1796" t="str">
        <f>IF($E1796&gt;$H1796,"Winner","Loser")</f>
        <v>Loser</v>
      </c>
      <c r="J1796" t="str">
        <f>IF($E1796&gt;$H1796,$C1796,$F1796)</f>
        <v>%%=Tournament.VisitTeamSeed</v>
      </c>
      <c r="K1796" t="str">
        <f si="0" t="shared"/>
        <v>Lower</v>
      </c>
    </row>
    <row r="1797" spans="1:11" x14ac:dyDescent="0.25">
      <c r="A1797">
        <v>1985</v>
      </c>
      <c r="B1797" t="s">
        <v>78</v>
      </c>
      <c r="C1797">
        <v>1</v>
      </c>
      <c r="D1797" t="s">
        <v>423</v>
      </c>
      <c r="E1797">
        <v>86</v>
      </c>
      <c r="F1797">
        <v>12</v>
      </c>
      <c r="G1797" t="s">
        <v>53</v>
      </c>
      <c r="H1797">
        <v>70</v>
      </c>
      <c r="I1797" t="str">
        <f>IF($E1797&gt;$H1797,"Winner","Loser")</f>
        <v>Loser</v>
      </c>
      <c r="J1797" t="str">
        <f>IF($E1797&gt;$H1797,$C1797,$F1797)</f>
        <v>%%=Tournament.VisitTeamSeed</v>
      </c>
      <c r="K1797" t="str">
        <f si="0" t="shared"/>
        <v>Lower</v>
      </c>
    </row>
    <row r="1798" spans="1:11" x14ac:dyDescent="0.25">
      <c r="A1798">
        <v>1985</v>
      </c>
      <c r="B1798" t="s">
        <v>78</v>
      </c>
      <c r="C1798">
        <v>8</v>
      </c>
      <c r="D1798" t="s">
        <v>17</v>
      </c>
      <c r="E1798">
        <v>46</v>
      </c>
      <c r="F1798">
        <v>5</v>
      </c>
      <c r="G1798" t="s">
        <v>89</v>
      </c>
      <c r="H1798">
        <v>43</v>
      </c>
      <c r="I1798" t="str">
        <f>IF($E1798&gt;$H1798,"Winner","Loser")</f>
        <v>Loser</v>
      </c>
      <c r="J1798" t="str">
        <f>IF($E1798&gt;$H1798,$C1798,$F1798)</f>
        <v>%%=Tournament.VisitTeamSeed</v>
      </c>
      <c r="K1798" t="str">
        <f si="0" t="shared"/>
        <v>Lower</v>
      </c>
    </row>
    <row r="1799" spans="1:11" x14ac:dyDescent="0.25">
      <c r="A1799">
        <v>1985</v>
      </c>
      <c r="B1799" t="s">
        <v>78</v>
      </c>
      <c r="C1799">
        <v>3</v>
      </c>
      <c r="D1799" t="s">
        <v>92</v>
      </c>
      <c r="E1799">
        <v>53</v>
      </c>
      <c r="F1799">
        <v>2</v>
      </c>
      <c r="G1799" t="s">
        <v>136</v>
      </c>
      <c r="H1799">
        <v>61</v>
      </c>
      <c r="I1799" t="str">
        <f>IF($E1799&gt;$H1799,"Winner","Loser")</f>
        <v>Loser</v>
      </c>
      <c r="J1799" t="str">
        <f>IF($E1799&gt;$H1799,$C1799,$F1799)</f>
        <v>%%=Tournament.VisitTeamSeed</v>
      </c>
      <c r="K1799" t="str">
        <f si="0" t="shared"/>
        <v>Lower</v>
      </c>
    </row>
    <row r="1800" spans="1:11" x14ac:dyDescent="0.25">
      <c r="A1800">
        <v>1985</v>
      </c>
      <c r="B1800" t="s">
        <v>78</v>
      </c>
      <c r="C1800">
        <v>11</v>
      </c>
      <c r="D1800" t="s">
        <v>163</v>
      </c>
      <c r="E1800">
        <v>57</v>
      </c>
      <c r="F1800">
        <v>2</v>
      </c>
      <c r="G1800" t="s">
        <v>12</v>
      </c>
      <c r="H1800">
        <v>59</v>
      </c>
      <c r="I1800" t="str">
        <f>IF($E1800&gt;$H1800,"Winner","Loser")</f>
        <v>Loser</v>
      </c>
      <c r="J1800" t="str">
        <f>IF($E1800&gt;$H1800,$C1800,$F1800)</f>
        <v>%%=Tournament.VisitTeamSeed</v>
      </c>
      <c r="K1800" t="str">
        <f si="0" t="shared"/>
        <v>Lower</v>
      </c>
    </row>
    <row r="1801" spans="1:11" x14ac:dyDescent="0.25">
      <c r="A1801">
        <v>1985</v>
      </c>
      <c r="B1801" t="s">
        <v>78</v>
      </c>
      <c r="C1801">
        <v>1</v>
      </c>
      <c r="D1801" t="s">
        <v>18</v>
      </c>
      <c r="E1801">
        <v>86</v>
      </c>
      <c r="F1801">
        <v>5</v>
      </c>
      <c r="G1801" t="s">
        <v>87</v>
      </c>
      <c r="H1801">
        <v>84</v>
      </c>
      <c r="I1801" t="str">
        <f>IF($E1801&gt;$H1801,"Winner","Loser")</f>
        <v>Loser</v>
      </c>
      <c r="J1801" t="str">
        <f>IF($E1801&gt;$H1801,$C1801,$F1801)</f>
        <v>%%=Tournament.VisitTeamSeed</v>
      </c>
      <c r="K1801" t="str">
        <f si="0" t="shared"/>
        <v>Lower</v>
      </c>
    </row>
    <row r="1802" spans="1:11" x14ac:dyDescent="0.25">
      <c r="A1802">
        <v>1985</v>
      </c>
      <c r="B1802" t="s">
        <v>78</v>
      </c>
      <c r="C1802">
        <v>1</v>
      </c>
      <c r="D1802" t="s">
        <v>91</v>
      </c>
      <c r="E1802">
        <v>65</v>
      </c>
      <c r="F1802">
        <v>4</v>
      </c>
      <c r="G1802" t="s">
        <v>508</v>
      </c>
      <c r="H1802">
        <v>53</v>
      </c>
      <c r="I1802" t="str">
        <f>IF($E1802&gt;$H1802,"Winner","Loser")</f>
        <v>Loser</v>
      </c>
      <c r="J1802" t="str">
        <f>IF($E1802&gt;$H1802,$C1802,$F1802)</f>
        <v>%%=Tournament.VisitTeamSeed</v>
      </c>
      <c r="K1802" t="str">
        <f si="0" t="shared"/>
        <v>Lower</v>
      </c>
    </row>
    <row r="1803" spans="1:11" x14ac:dyDescent="0.25">
      <c r="A1803">
        <v>1985</v>
      </c>
      <c r="B1803" t="s">
        <v>79</v>
      </c>
      <c r="C1803">
        <v>11</v>
      </c>
      <c r="D1803" t="s">
        <v>119</v>
      </c>
      <c r="E1803">
        <v>73</v>
      </c>
      <c r="F1803">
        <v>3</v>
      </c>
      <c r="G1803" t="s">
        <v>404</v>
      </c>
      <c r="H1803">
        <v>86</v>
      </c>
      <c r="I1803" t="str">
        <f>IF($E1803&gt;$H1803,"Winner","Loser")</f>
        <v>Loser</v>
      </c>
      <c r="J1803" t="str">
        <f>IF($E1803&gt;$H1803,$C1803,$F1803)</f>
        <v>%%=Tournament.VisitTeamSeed</v>
      </c>
      <c r="K1803" t="str">
        <f si="0" t="shared"/>
        <v>Lower</v>
      </c>
    </row>
    <row r="1804" spans="1:11" x14ac:dyDescent="0.25">
      <c r="A1804">
        <v>1985</v>
      </c>
      <c r="B1804" t="s">
        <v>79</v>
      </c>
      <c r="C1804">
        <v>7</v>
      </c>
      <c r="D1804" t="s">
        <v>3</v>
      </c>
      <c r="E1804">
        <v>53</v>
      </c>
      <c r="F1804">
        <v>2</v>
      </c>
      <c r="G1804" t="s">
        <v>136</v>
      </c>
      <c r="H1804">
        <v>70</v>
      </c>
      <c r="I1804" t="str">
        <f>IF($E1804&gt;$H1804,"Winner","Loser")</f>
        <v>Loser</v>
      </c>
      <c r="J1804" t="str">
        <f>IF($E1804&gt;$H1804,$C1804,$F1804)</f>
        <v>%%=Tournament.VisitTeamSeed</v>
      </c>
      <c r="K1804" t="str">
        <f si="0" t="shared"/>
        <v>Lower</v>
      </c>
    </row>
    <row r="1805" spans="1:11" x14ac:dyDescent="0.25">
      <c r="A1805">
        <v>1985</v>
      </c>
      <c r="B1805" t="s">
        <v>79</v>
      </c>
      <c r="C1805">
        <v>7</v>
      </c>
      <c r="D1805" t="s">
        <v>428</v>
      </c>
      <c r="E1805">
        <v>66</v>
      </c>
      <c r="F1805">
        <v>2</v>
      </c>
      <c r="G1805" t="s">
        <v>12</v>
      </c>
      <c r="H1805">
        <v>67</v>
      </c>
      <c r="I1805" t="str">
        <f>IF($E1805&gt;$H1805,"Winner","Loser")</f>
        <v>Loser</v>
      </c>
      <c r="J1805" t="str">
        <f>IF($E1805&gt;$H1805,$C1805,$F1805)</f>
        <v>%%=Tournament.VisitTeamSeed</v>
      </c>
      <c r="K1805" t="str">
        <f si="0" t="shared"/>
        <v>Lower</v>
      </c>
    </row>
    <row r="1806" spans="1:11" x14ac:dyDescent="0.25">
      <c r="A1806">
        <v>1985</v>
      </c>
      <c r="B1806" t="s">
        <v>79</v>
      </c>
      <c r="C1806">
        <v>7</v>
      </c>
      <c r="D1806" t="s">
        <v>125</v>
      </c>
      <c r="E1806">
        <v>63</v>
      </c>
      <c r="F1806">
        <v>2</v>
      </c>
      <c r="G1806" t="s">
        <v>395</v>
      </c>
      <c r="H1806">
        <v>59</v>
      </c>
      <c r="I1806" t="str">
        <f>IF($E1806&gt;$H1806,"Winner","Loser")</f>
        <v>Loser</v>
      </c>
      <c r="J1806" t="str">
        <f>IF($E1806&gt;$H1806,$C1806,$F1806)</f>
        <v>%%=Tournament.VisitTeamSeed</v>
      </c>
      <c r="K1806" t="str">
        <f si="0" t="shared"/>
        <v>Lower</v>
      </c>
    </row>
    <row r="1807" spans="1:11" x14ac:dyDescent="0.25">
      <c r="A1807">
        <v>1985</v>
      </c>
      <c r="B1807" t="s">
        <v>79</v>
      </c>
      <c r="C1807">
        <v>6</v>
      </c>
      <c r="D1807" t="s">
        <v>104</v>
      </c>
      <c r="E1807">
        <v>58</v>
      </c>
      <c r="F1807">
        <v>3</v>
      </c>
      <c r="G1807" t="s">
        <v>92</v>
      </c>
      <c r="H1807">
        <v>74</v>
      </c>
      <c r="I1807" t="str">
        <f>IF($E1807&gt;$H1807,"Winner","Loser")</f>
        <v>Loser</v>
      </c>
      <c r="J1807" t="str">
        <f>IF($E1807&gt;$H1807,$C1807,$F1807)</f>
        <v>%%=Tournament.VisitTeamSeed</v>
      </c>
      <c r="K1807" t="str">
        <f si="0" t="shared"/>
        <v>Lower</v>
      </c>
    </row>
    <row r="1808" spans="1:11" x14ac:dyDescent="0.25">
      <c r="A1808">
        <v>1985</v>
      </c>
      <c r="B1808" t="s">
        <v>79</v>
      </c>
      <c r="C1808">
        <v>11</v>
      </c>
      <c r="D1808" t="s">
        <v>163</v>
      </c>
      <c r="E1808">
        <v>74</v>
      </c>
      <c r="F1808">
        <v>3</v>
      </c>
      <c r="G1808" t="s">
        <v>11</v>
      </c>
      <c r="H1808">
        <v>73</v>
      </c>
      <c r="I1808" t="str">
        <f>IF($E1808&gt;$H1808,"Winner","Loser")</f>
        <v>Loser</v>
      </c>
      <c r="J1808" t="str">
        <f>IF($E1808&gt;$H1808,$C1808,$F1808)</f>
        <v>%%=Tournament.VisitTeamSeed</v>
      </c>
      <c r="K1808" t="str">
        <f si="0" t="shared"/>
        <v>Lower</v>
      </c>
    </row>
    <row r="1809" spans="1:11" x14ac:dyDescent="0.25">
      <c r="A1809">
        <v>1985</v>
      </c>
      <c r="B1809" t="s">
        <v>79</v>
      </c>
      <c r="C1809">
        <v>1</v>
      </c>
      <c r="D1809" t="s">
        <v>10</v>
      </c>
      <c r="E1809">
        <v>55</v>
      </c>
      <c r="F1809">
        <v>8</v>
      </c>
      <c r="G1809" t="s">
        <v>17</v>
      </c>
      <c r="H1809">
        <v>59</v>
      </c>
      <c r="I1809" t="str">
        <f>IF($E1809&gt;$H1809,"Winner","Loser")</f>
        <v>Loser</v>
      </c>
      <c r="J1809" t="str">
        <f>IF($E1809&gt;$H1809,$C1809,$F1809)</f>
        <v>%%=Tournament.VisitTeamSeed</v>
      </c>
      <c r="K1809" t="str">
        <f si="0" t="shared"/>
        <v>Lower</v>
      </c>
    </row>
    <row r="1810" spans="1:11" x14ac:dyDescent="0.25">
      <c r="A1810">
        <v>1985</v>
      </c>
      <c r="B1810" t="s">
        <v>79</v>
      </c>
      <c r="C1810">
        <v>5</v>
      </c>
      <c r="D1810" t="s">
        <v>89</v>
      </c>
      <c r="E1810">
        <v>64</v>
      </c>
      <c r="F1810">
        <v>13</v>
      </c>
      <c r="G1810" t="s">
        <v>313</v>
      </c>
      <c r="H1810">
        <v>59</v>
      </c>
      <c r="I1810" t="str">
        <f>IF($E1810&gt;$H1810,"Winner","Loser")</f>
        <v>Loser</v>
      </c>
      <c r="J1810" t="str">
        <f>IF($E1810&gt;$H1810,$C1810,$F1810)</f>
        <v>%%=Tournament.VisitTeamSeed</v>
      </c>
      <c r="K1810" t="str">
        <f si="0" t="shared"/>
        <v>Lower</v>
      </c>
    </row>
    <row r="1811" spans="1:11" x14ac:dyDescent="0.25">
      <c r="A1811">
        <v>1985</v>
      </c>
      <c r="B1811" t="s">
        <v>79</v>
      </c>
      <c r="C1811">
        <v>1</v>
      </c>
      <c r="D1811" t="s">
        <v>18</v>
      </c>
      <c r="E1811">
        <v>75</v>
      </c>
      <c r="F1811">
        <v>9</v>
      </c>
      <c r="G1811" t="s">
        <v>481</v>
      </c>
      <c r="H1811">
        <v>69</v>
      </c>
      <c r="I1811" t="str">
        <f>IF($E1811&gt;$H1811,"Winner","Loser")</f>
        <v>Loser</v>
      </c>
      <c r="J1811" t="str">
        <f>IF($E1811&gt;$H1811,$C1811,$F1811)</f>
        <v>%%=Tournament.VisitTeamSeed</v>
      </c>
      <c r="K1811" t="str">
        <f si="0" t="shared"/>
        <v>Lower</v>
      </c>
    </row>
    <row r="1812" spans="1:11" x14ac:dyDescent="0.25">
      <c r="A1812">
        <v>1985</v>
      </c>
      <c r="B1812" t="s">
        <v>79</v>
      </c>
      <c r="C1812">
        <v>1</v>
      </c>
      <c r="D1812" t="s">
        <v>91</v>
      </c>
      <c r="E1812">
        <v>63</v>
      </c>
      <c r="F1812">
        <v>8</v>
      </c>
      <c r="G1812" t="s">
        <v>181</v>
      </c>
      <c r="H1812">
        <v>46</v>
      </c>
      <c r="I1812" t="str">
        <f>IF($E1812&gt;$H1812,"Winner","Loser")</f>
        <v>Loser</v>
      </c>
      <c r="J1812" t="str">
        <f>IF($E1812&gt;$H1812,$C1812,$F1812)</f>
        <v>%%=Tournament.VisitTeamSeed</v>
      </c>
      <c r="K1812" t="str">
        <f si="0" t="shared"/>
        <v>Lower</v>
      </c>
    </row>
    <row r="1813" spans="1:11" x14ac:dyDescent="0.25">
      <c r="A1813">
        <v>1985</v>
      </c>
      <c r="B1813" t="s">
        <v>79</v>
      </c>
      <c r="C1813">
        <v>7</v>
      </c>
      <c r="D1813" t="s">
        <v>127</v>
      </c>
      <c r="E1813">
        <v>58</v>
      </c>
      <c r="F1813">
        <v>2</v>
      </c>
      <c r="G1813" t="s">
        <v>369</v>
      </c>
      <c r="H1813">
        <v>60</v>
      </c>
      <c r="I1813" t="str">
        <f>IF($E1813&gt;$H1813,"Winner","Loser")</f>
        <v>Loser</v>
      </c>
      <c r="J1813" t="str">
        <f>IF($E1813&gt;$H1813,$C1813,$F1813)</f>
        <v>%%=Tournament.VisitTeamSeed</v>
      </c>
      <c r="K1813" t="str">
        <f si="0" t="shared"/>
        <v>Lower</v>
      </c>
    </row>
    <row r="1814" spans="1:11" x14ac:dyDescent="0.25">
      <c r="A1814">
        <v>1985</v>
      </c>
      <c r="B1814" t="s">
        <v>79</v>
      </c>
      <c r="C1814">
        <v>5</v>
      </c>
      <c r="D1814" t="s">
        <v>496</v>
      </c>
      <c r="E1814">
        <v>57</v>
      </c>
      <c r="F1814">
        <v>4</v>
      </c>
      <c r="G1814" t="s">
        <v>508</v>
      </c>
      <c r="H1814">
        <v>70</v>
      </c>
      <c r="I1814" t="str">
        <f>IF($E1814&gt;$H1814,"Winner","Loser")</f>
        <v>Loser</v>
      </c>
      <c r="J1814" t="str">
        <f>IF($E1814&gt;$H1814,$C1814,$F1814)</f>
        <v>%%=Tournament.VisitTeamSeed</v>
      </c>
      <c r="K1814" t="str">
        <f si="0" t="shared"/>
        <v>Lower</v>
      </c>
    </row>
    <row r="1815" spans="1:11" x14ac:dyDescent="0.25">
      <c r="A1815">
        <v>1985</v>
      </c>
      <c r="B1815" t="s">
        <v>79</v>
      </c>
      <c r="C1815">
        <v>12</v>
      </c>
      <c r="D1815" t="s">
        <v>53</v>
      </c>
      <c r="E1815">
        <v>64</v>
      </c>
      <c r="F1815">
        <v>4</v>
      </c>
      <c r="G1815" t="s">
        <v>117</v>
      </c>
      <c r="H1815">
        <v>61</v>
      </c>
      <c r="I1815" t="str">
        <f>IF($E1815&gt;$H1815,"Winner","Loser")</f>
        <v>Loser</v>
      </c>
      <c r="J1815" t="str">
        <f>IF($E1815&gt;$H1815,$C1815,$F1815)</f>
        <v>%%=Tournament.VisitTeamSeed</v>
      </c>
      <c r="K1815" t="str">
        <f si="0" t="shared"/>
        <v>Lower</v>
      </c>
    </row>
    <row r="1816" spans="1:11" x14ac:dyDescent="0.25">
      <c r="A1816">
        <v>1985</v>
      </c>
      <c r="B1816" t="s">
        <v>79</v>
      </c>
      <c r="C1816">
        <v>1</v>
      </c>
      <c r="D1816" t="s">
        <v>423</v>
      </c>
      <c r="E1816">
        <v>68</v>
      </c>
      <c r="F1816">
        <v>9</v>
      </c>
      <c r="G1816" t="s">
        <v>94</v>
      </c>
      <c r="H1816">
        <v>65</v>
      </c>
      <c r="I1816" t="str">
        <f>IF($E1816&gt;$H1816,"Winner","Loser")</f>
        <v>Loser</v>
      </c>
      <c r="J1816" t="str">
        <f>IF($E1816&gt;$H1816,$C1816,$F1816)</f>
        <v>%%=Tournament.VisitTeamSeed</v>
      </c>
      <c r="K1816" t="str">
        <f si="0" t="shared"/>
        <v>Lower</v>
      </c>
    </row>
    <row r="1817" spans="1:11" x14ac:dyDescent="0.25">
      <c r="A1817">
        <v>1985</v>
      </c>
      <c r="B1817" t="s">
        <v>79</v>
      </c>
      <c r="C1817">
        <v>11</v>
      </c>
      <c r="D1817" t="s">
        <v>158</v>
      </c>
      <c r="E1817">
        <v>66</v>
      </c>
      <c r="F1817">
        <v>3</v>
      </c>
      <c r="G1817" t="s">
        <v>0</v>
      </c>
      <c r="H1817">
        <v>64</v>
      </c>
      <c r="I1817" t="str">
        <f>IF($E1817&gt;$H1817,"Winner","Loser")</f>
        <v>Loser</v>
      </c>
      <c r="J1817" t="str">
        <f>IF($E1817&gt;$H1817,$C1817,$F1817)</f>
        <v>%%=Tournament.VisitTeamSeed</v>
      </c>
      <c r="K1817" t="str">
        <f si="0" t="shared"/>
        <v>Lower</v>
      </c>
    </row>
    <row r="1818" spans="1:11" x14ac:dyDescent="0.25">
      <c r="A1818">
        <v>1985</v>
      </c>
      <c r="B1818" t="s">
        <v>79</v>
      </c>
      <c r="C1818">
        <v>5</v>
      </c>
      <c r="D1818" t="s">
        <v>87</v>
      </c>
      <c r="E1818">
        <v>79</v>
      </c>
      <c r="F1818">
        <v>4</v>
      </c>
      <c r="G1818" t="s">
        <v>390</v>
      </c>
      <c r="H1818">
        <v>67</v>
      </c>
      <c r="I1818" t="str">
        <f>IF($E1818&gt;$H1818,"Winner","Loser")</f>
        <v>Loser</v>
      </c>
      <c r="J1818" t="str">
        <f>IF($E1818&gt;$H1818,$C1818,$F1818)</f>
        <v>%%=Tournament.VisitTeamSeed</v>
      </c>
      <c r="K1818" t="str">
        <f si="0" t="shared"/>
        <v>Lower</v>
      </c>
    </row>
    <row r="1819" spans="1:11" x14ac:dyDescent="0.25">
      <c r="A1819">
        <v>1985</v>
      </c>
      <c r="B1819" t="s">
        <v>80</v>
      </c>
      <c r="C1819">
        <v>6</v>
      </c>
      <c r="D1819" t="s">
        <v>112</v>
      </c>
      <c r="E1819">
        <v>53</v>
      </c>
      <c r="F1819">
        <v>11</v>
      </c>
      <c r="G1819" t="s">
        <v>163</v>
      </c>
      <c r="H1819">
        <v>55</v>
      </c>
      <c r="I1819" t="str">
        <f>IF($E1819&gt;$H1819,"Winner","Loser")</f>
        <v>Loser</v>
      </c>
      <c r="J1819" t="str">
        <f>IF($E1819&gt;$H1819,$C1819,$F1819)</f>
        <v>%%=Tournament.VisitTeamSeed</v>
      </c>
      <c r="K1819" t="str">
        <f si="0" t="shared"/>
        <v>Lower</v>
      </c>
    </row>
    <row r="1820" spans="1:11" x14ac:dyDescent="0.25">
      <c r="A1820">
        <v>1985</v>
      </c>
      <c r="B1820" t="s">
        <v>80</v>
      </c>
      <c r="C1820">
        <v>7</v>
      </c>
      <c r="D1820" t="s">
        <v>125</v>
      </c>
      <c r="E1820">
        <v>50</v>
      </c>
      <c r="F1820">
        <v>10</v>
      </c>
      <c r="G1820" t="s">
        <v>14</v>
      </c>
      <c r="H1820">
        <v>41</v>
      </c>
      <c r="I1820" t="str">
        <f>IF($E1820&gt;$H1820,"Winner","Loser")</f>
        <v>Loser</v>
      </c>
      <c r="J1820" t="str">
        <f>IF($E1820&gt;$H1820,$C1820,$F1820)</f>
        <v>%%=Tournament.VisitTeamSeed</v>
      </c>
      <c r="K1820" t="str">
        <f si="0" t="shared"/>
        <v>Lower</v>
      </c>
    </row>
    <row r="1821" spans="1:11" x14ac:dyDescent="0.25">
      <c r="A1821">
        <v>1985</v>
      </c>
      <c r="B1821" t="s">
        <v>80</v>
      </c>
      <c r="C1821">
        <v>2</v>
      </c>
      <c r="D1821" t="s">
        <v>395</v>
      </c>
      <c r="E1821">
        <v>81</v>
      </c>
      <c r="F1821">
        <v>15</v>
      </c>
      <c r="G1821" t="s">
        <v>270</v>
      </c>
      <c r="H1821">
        <v>65</v>
      </c>
      <c r="I1821" t="str">
        <f>IF($E1821&gt;$H1821,"Winner","Loser")</f>
        <v>Loser</v>
      </c>
      <c r="J1821" t="str">
        <f>IF($E1821&gt;$H1821,$C1821,$F1821)</f>
        <v>%%=Tournament.VisitTeamSeed</v>
      </c>
      <c r="K1821" t="str">
        <f si="0" t="shared"/>
        <v>Lower</v>
      </c>
    </row>
    <row r="1822" spans="1:11" x14ac:dyDescent="0.25">
      <c r="A1822">
        <v>1985</v>
      </c>
      <c r="B1822" t="s">
        <v>80</v>
      </c>
      <c r="C1822">
        <v>3</v>
      </c>
      <c r="D1822" t="s">
        <v>92</v>
      </c>
      <c r="E1822">
        <v>76</v>
      </c>
      <c r="F1822">
        <v>14</v>
      </c>
      <c r="G1822" t="s">
        <v>220</v>
      </c>
      <c r="H1822">
        <v>57</v>
      </c>
      <c r="I1822" t="str">
        <f>IF($E1822&gt;$H1822,"Winner","Loser")</f>
        <v>Loser</v>
      </c>
      <c r="J1822" t="str">
        <f>IF($E1822&gt;$H1822,$C1822,$F1822)</f>
        <v>%%=Tournament.VisitTeamSeed</v>
      </c>
      <c r="K1822" t="str">
        <f si="0" t="shared"/>
        <v>Lower</v>
      </c>
    </row>
    <row r="1823" spans="1:11" x14ac:dyDescent="0.25">
      <c r="A1823">
        <v>1985</v>
      </c>
      <c r="B1823" t="s">
        <v>80</v>
      </c>
      <c r="C1823">
        <v>6</v>
      </c>
      <c r="D1823" t="s">
        <v>104</v>
      </c>
      <c r="E1823">
        <v>67</v>
      </c>
      <c r="F1823">
        <v>11</v>
      </c>
      <c r="G1823" t="s">
        <v>389</v>
      </c>
      <c r="H1823">
        <v>59</v>
      </c>
      <c r="I1823" t="str">
        <f>IF($E1823&gt;$H1823,"Winner","Loser")</f>
        <v>Loser</v>
      </c>
      <c r="J1823" t="str">
        <f>IF($E1823&gt;$H1823,$C1823,$F1823)</f>
        <v>%%=Tournament.VisitTeamSeed</v>
      </c>
      <c r="K1823" t="str">
        <f si="0" t="shared"/>
        <v>Lower</v>
      </c>
    </row>
    <row r="1824" spans="1:11" x14ac:dyDescent="0.25">
      <c r="A1824">
        <v>1985</v>
      </c>
      <c r="B1824" t="s">
        <v>80</v>
      </c>
      <c r="C1824">
        <v>7</v>
      </c>
      <c r="D1824" t="s">
        <v>3</v>
      </c>
      <c r="E1824">
        <v>70</v>
      </c>
      <c r="F1824">
        <v>10</v>
      </c>
      <c r="G1824" t="s">
        <v>194</v>
      </c>
      <c r="H1824">
        <v>65</v>
      </c>
      <c r="I1824" t="str">
        <f>IF($E1824&gt;$H1824,"Winner","Loser")</f>
        <v>Loser</v>
      </c>
      <c r="J1824" t="str">
        <f>IF($E1824&gt;$H1824,$C1824,$F1824)</f>
        <v>%%=Tournament.VisitTeamSeed</v>
      </c>
      <c r="K1824" t="str">
        <f si="0" t="shared"/>
        <v>Lower</v>
      </c>
    </row>
    <row r="1825" spans="1:11" x14ac:dyDescent="0.25">
      <c r="A1825">
        <v>1985</v>
      </c>
      <c r="B1825" t="s">
        <v>80</v>
      </c>
      <c r="C1825">
        <v>2</v>
      </c>
      <c r="D1825" t="s">
        <v>136</v>
      </c>
      <c r="E1825">
        <v>65</v>
      </c>
      <c r="F1825">
        <v>15</v>
      </c>
      <c r="G1825" t="s">
        <v>56</v>
      </c>
      <c r="H1825">
        <v>58</v>
      </c>
      <c r="I1825" t="str">
        <f>IF($E1825&gt;$H1825,"Winner","Loser")</f>
        <v>Loser</v>
      </c>
      <c r="J1825" t="str">
        <f>IF($E1825&gt;$H1825,$C1825,$F1825)</f>
        <v>%%=Tournament.VisitTeamSeed</v>
      </c>
      <c r="K1825" t="str">
        <f si="0" t="shared"/>
        <v>Lower</v>
      </c>
    </row>
    <row r="1826" spans="1:11" x14ac:dyDescent="0.25">
      <c r="A1826">
        <v>1985</v>
      </c>
      <c r="B1826" t="s">
        <v>80</v>
      </c>
      <c r="C1826">
        <v>3</v>
      </c>
      <c r="D1826" t="s">
        <v>11</v>
      </c>
      <c r="E1826">
        <v>75</v>
      </c>
      <c r="F1826">
        <v>14</v>
      </c>
      <c r="G1826" t="s">
        <v>187</v>
      </c>
      <c r="H1826">
        <v>62</v>
      </c>
      <c r="I1826" t="str">
        <f>IF($E1826&gt;$H1826,"Winner","Loser")</f>
        <v>Loser</v>
      </c>
      <c r="J1826" t="str">
        <f>IF($E1826&gt;$H1826,$C1826,$F1826)</f>
        <v>%%=Tournament.VisitTeamSeed</v>
      </c>
      <c r="K1826" t="str">
        <f si="0" t="shared"/>
        <v>Lower</v>
      </c>
    </row>
    <row r="1827" spans="1:11" x14ac:dyDescent="0.25">
      <c r="A1827">
        <v>1985</v>
      </c>
      <c r="B1827" t="s">
        <v>80</v>
      </c>
      <c r="C1827">
        <v>7</v>
      </c>
      <c r="D1827" t="s">
        <v>428</v>
      </c>
      <c r="E1827">
        <v>70</v>
      </c>
      <c r="F1827">
        <v>10</v>
      </c>
      <c r="G1827" t="s">
        <v>391</v>
      </c>
      <c r="H1827">
        <v>68</v>
      </c>
      <c r="I1827" t="str">
        <f>IF($E1827&gt;$H1827,"Winner","Loser")</f>
        <v>Loser</v>
      </c>
      <c r="J1827" t="str">
        <f>IF($E1827&gt;$H1827,$C1827,$F1827)</f>
        <v>%%=Tournament.VisitTeamSeed</v>
      </c>
      <c r="K1827" t="str">
        <f si="0" t="shared"/>
        <v>Lower</v>
      </c>
    </row>
    <row r="1828" spans="1:11" x14ac:dyDescent="0.25">
      <c r="A1828">
        <v>1985</v>
      </c>
      <c r="B1828" t="s">
        <v>80</v>
      </c>
      <c r="C1828">
        <v>1</v>
      </c>
      <c r="D1828" t="s">
        <v>10</v>
      </c>
      <c r="E1828">
        <v>59</v>
      </c>
      <c r="F1828">
        <v>16</v>
      </c>
      <c r="G1828" t="s">
        <v>297</v>
      </c>
      <c r="H1828">
        <v>55</v>
      </c>
      <c r="I1828" t="str">
        <f>IF($E1828&gt;$H1828,"Winner","Loser")</f>
        <v>Loser</v>
      </c>
      <c r="J1828" t="str">
        <f>IF($E1828&gt;$H1828,$C1828,$F1828)</f>
        <v>%%=Tournament.VisitTeamSeed</v>
      </c>
      <c r="K1828" t="str">
        <f si="0" t="shared"/>
        <v>Lower</v>
      </c>
    </row>
    <row r="1829" spans="1:11" x14ac:dyDescent="0.25">
      <c r="A1829">
        <v>1985</v>
      </c>
      <c r="B1829" t="s">
        <v>80</v>
      </c>
      <c r="C1829">
        <v>8</v>
      </c>
      <c r="D1829" t="s">
        <v>17</v>
      </c>
      <c r="E1829">
        <v>51</v>
      </c>
      <c r="F1829">
        <v>9</v>
      </c>
      <c r="G1829" t="s">
        <v>66</v>
      </c>
      <c r="H1829">
        <v>49</v>
      </c>
      <c r="I1829" t="str">
        <f>IF($E1829&gt;$H1829,"Winner","Loser")</f>
        <v>Loser</v>
      </c>
      <c r="J1829" t="str">
        <f>IF($E1829&gt;$H1829,$C1829,$F1829)</f>
        <v>%%=Tournament.VisitTeamSeed</v>
      </c>
      <c r="K1829" t="str">
        <f si="0" t="shared"/>
        <v>Lower</v>
      </c>
    </row>
    <row r="1830" spans="1:11" x14ac:dyDescent="0.25">
      <c r="A1830">
        <v>1985</v>
      </c>
      <c r="B1830" t="s">
        <v>80</v>
      </c>
      <c r="C1830">
        <v>6</v>
      </c>
      <c r="D1830" t="s">
        <v>65</v>
      </c>
      <c r="E1830">
        <v>75</v>
      </c>
      <c r="F1830">
        <v>11</v>
      </c>
      <c r="G1830" t="s">
        <v>119</v>
      </c>
      <c r="H1830">
        <v>79</v>
      </c>
      <c r="I1830" t="str">
        <f>IF($E1830&gt;$H1830,"Winner","Loser")</f>
        <v>Loser</v>
      </c>
      <c r="J1830" t="str">
        <f>IF($E1830&gt;$H1830,$C1830,$F1830)</f>
        <v>%%=Tournament.VisitTeamSeed</v>
      </c>
      <c r="K1830" t="str">
        <f si="0" t="shared"/>
        <v>Lower</v>
      </c>
    </row>
    <row r="1831" spans="1:11" x14ac:dyDescent="0.25">
      <c r="A1831">
        <v>1985</v>
      </c>
      <c r="B1831" t="s">
        <v>80</v>
      </c>
      <c r="C1831">
        <v>4</v>
      </c>
      <c r="D1831" t="s">
        <v>99</v>
      </c>
      <c r="E1831">
        <v>55</v>
      </c>
      <c r="F1831">
        <v>13</v>
      </c>
      <c r="G1831" t="s">
        <v>313</v>
      </c>
      <c r="H1831">
        <v>78</v>
      </c>
      <c r="I1831" t="str">
        <f>IF($E1831&gt;$H1831,"Winner","Loser")</f>
        <v>Loser</v>
      </c>
      <c r="J1831" t="str">
        <f>IF($E1831&gt;$H1831,$C1831,$F1831)</f>
        <v>%%=Tournament.VisitTeamSeed</v>
      </c>
      <c r="K1831" t="str">
        <f si="0" t="shared"/>
        <v>Lower</v>
      </c>
    </row>
    <row r="1832" spans="1:11" x14ac:dyDescent="0.25">
      <c r="A1832">
        <v>1985</v>
      </c>
      <c r="B1832" t="s">
        <v>80</v>
      </c>
      <c r="C1832">
        <v>5</v>
      </c>
      <c r="D1832" t="s">
        <v>89</v>
      </c>
      <c r="E1832">
        <v>69</v>
      </c>
      <c r="F1832">
        <v>12</v>
      </c>
      <c r="G1832" t="s">
        <v>451</v>
      </c>
      <c r="H1832">
        <v>68</v>
      </c>
      <c r="I1832" t="str">
        <f>IF($E1832&gt;$H1832,"Winner","Loser")</f>
        <v>Loser</v>
      </c>
      <c r="J1832" t="str">
        <f>IF($E1832&gt;$H1832,$C1832,$F1832)</f>
        <v>%%=Tournament.VisitTeamSeed</v>
      </c>
      <c r="K1832" t="str">
        <f si="0" t="shared"/>
        <v>Lower</v>
      </c>
    </row>
    <row r="1833" spans="1:11" x14ac:dyDescent="0.25">
      <c r="A1833">
        <v>1985</v>
      </c>
      <c r="B1833" t="s">
        <v>80</v>
      </c>
      <c r="C1833">
        <v>2</v>
      </c>
      <c r="D1833" t="s">
        <v>12</v>
      </c>
      <c r="E1833">
        <v>67</v>
      </c>
      <c r="F1833">
        <v>15</v>
      </c>
      <c r="G1833" t="s">
        <v>284</v>
      </c>
      <c r="H1833">
        <v>55</v>
      </c>
      <c r="I1833" t="str">
        <f>IF($E1833&gt;$H1833,"Winner","Loser")</f>
        <v>Loser</v>
      </c>
      <c r="J1833" t="str">
        <f>IF($E1833&gt;$H1833,$C1833,$F1833)</f>
        <v>%%=Tournament.VisitTeamSeed</v>
      </c>
      <c r="K1833" t="str">
        <f si="0" t="shared"/>
        <v>Lower</v>
      </c>
    </row>
    <row r="1834" spans="1:11" x14ac:dyDescent="0.25">
      <c r="A1834">
        <v>1985</v>
      </c>
      <c r="B1834" t="s">
        <v>80</v>
      </c>
      <c r="C1834">
        <v>3</v>
      </c>
      <c r="D1834" t="s">
        <v>404</v>
      </c>
      <c r="E1834">
        <v>65</v>
      </c>
      <c r="F1834">
        <v>14</v>
      </c>
      <c r="G1834" t="s">
        <v>168</v>
      </c>
      <c r="H1834">
        <v>56</v>
      </c>
      <c r="I1834" t="str">
        <f>IF($E1834&gt;$H1834,"Winner","Loser")</f>
        <v>Loser</v>
      </c>
      <c r="J1834" t="str">
        <f>IF($E1834&gt;$H1834,$C1834,$F1834)</f>
        <v>%%=Tournament.VisitTeamSeed</v>
      </c>
      <c r="K1834" t="str">
        <f si="0" t="shared"/>
        <v>Lower</v>
      </c>
    </row>
    <row r="1835" spans="1:11" x14ac:dyDescent="0.25">
      <c r="A1835">
        <v>1985</v>
      </c>
      <c r="B1835" t="s">
        <v>80</v>
      </c>
      <c r="C1835">
        <v>8</v>
      </c>
      <c r="D1835" t="s">
        <v>426</v>
      </c>
      <c r="E1835">
        <v>55</v>
      </c>
      <c r="F1835">
        <v>9</v>
      </c>
      <c r="G1835" t="s">
        <v>481</v>
      </c>
      <c r="H1835">
        <v>58</v>
      </c>
      <c r="I1835" t="str">
        <f>IF($E1835&gt;$H1835,"Winner","Loser")</f>
        <v>Loser</v>
      </c>
      <c r="J1835" t="str">
        <f>IF($E1835&gt;$H1835,$C1835,$F1835)</f>
        <v>%%=Tournament.VisitTeamSeed</v>
      </c>
      <c r="K1835" t="str">
        <f si="0" t="shared"/>
        <v>Lower</v>
      </c>
    </row>
    <row r="1836" spans="1:11" x14ac:dyDescent="0.25">
      <c r="A1836">
        <v>1985</v>
      </c>
      <c r="B1836" t="s">
        <v>80</v>
      </c>
      <c r="C1836">
        <v>6</v>
      </c>
      <c r="D1836" t="s">
        <v>128</v>
      </c>
      <c r="E1836">
        <v>58</v>
      </c>
      <c r="F1836">
        <v>11</v>
      </c>
      <c r="G1836" t="s">
        <v>158</v>
      </c>
      <c r="H1836">
        <v>59</v>
      </c>
      <c r="I1836" t="str">
        <f>IF($E1836&gt;$H1836,"Winner","Loser")</f>
        <v>Loser</v>
      </c>
      <c r="J1836" t="str">
        <f>IF($E1836&gt;$H1836,$C1836,$F1836)</f>
        <v>%%=Tournament.VisitTeamSeed</v>
      </c>
      <c r="K1836" t="str">
        <f si="0" t="shared"/>
        <v>Lower</v>
      </c>
    </row>
    <row r="1837" spans="1:11" x14ac:dyDescent="0.25">
      <c r="A1837">
        <v>1985</v>
      </c>
      <c r="B1837" t="s">
        <v>80</v>
      </c>
      <c r="C1837">
        <v>7</v>
      </c>
      <c r="D1837" t="s">
        <v>127</v>
      </c>
      <c r="E1837">
        <v>79</v>
      </c>
      <c r="F1837">
        <v>10</v>
      </c>
      <c r="G1837" t="s">
        <v>501</v>
      </c>
      <c r="H1837">
        <v>70</v>
      </c>
      <c r="I1837" t="str">
        <f>IF($E1837&gt;$H1837,"Winner","Loser")</f>
        <v>Loser</v>
      </c>
      <c r="J1837" t="str">
        <f>IF($E1837&gt;$H1837,$C1837,$F1837)</f>
        <v>%%=Tournament.VisitTeamSeed</v>
      </c>
      <c r="K1837" t="str">
        <f si="0" t="shared"/>
        <v>Lower</v>
      </c>
    </row>
    <row r="1838" spans="1:11" x14ac:dyDescent="0.25">
      <c r="A1838">
        <v>1985</v>
      </c>
      <c r="B1838" t="s">
        <v>80</v>
      </c>
      <c r="C1838">
        <v>2</v>
      </c>
      <c r="D1838" t="s">
        <v>369</v>
      </c>
      <c r="E1838">
        <v>76</v>
      </c>
      <c r="F1838">
        <v>15</v>
      </c>
      <c r="G1838" t="s">
        <v>406</v>
      </c>
      <c r="H1838">
        <v>57</v>
      </c>
      <c r="I1838" t="str">
        <f>IF($E1838&gt;$H1838,"Winner","Loser")</f>
        <v>Loser</v>
      </c>
      <c r="J1838" t="str">
        <f>IF($E1838&gt;$H1838,$C1838,$F1838)</f>
        <v>%%=Tournament.VisitTeamSeed</v>
      </c>
      <c r="K1838" t="str">
        <f si="0" t="shared"/>
        <v>Lower</v>
      </c>
    </row>
    <row r="1839" spans="1:11" x14ac:dyDescent="0.25">
      <c r="A1839">
        <v>1985</v>
      </c>
      <c r="B1839" t="s">
        <v>80</v>
      </c>
      <c r="C1839">
        <v>4</v>
      </c>
      <c r="D1839" t="s">
        <v>390</v>
      </c>
      <c r="E1839">
        <v>75</v>
      </c>
      <c r="F1839">
        <v>13</v>
      </c>
      <c r="G1839" t="s">
        <v>397</v>
      </c>
      <c r="H1839">
        <v>64</v>
      </c>
      <c r="I1839" t="str">
        <f>IF($E1839&gt;$H1839,"Winner","Loser")</f>
        <v>Loser</v>
      </c>
      <c r="J1839" t="str">
        <f>IF($E1839&gt;$H1839,$C1839,$F1839)</f>
        <v>%%=Tournament.VisitTeamSeed</v>
      </c>
      <c r="K1839" t="str">
        <f si="0" t="shared"/>
        <v>Lower</v>
      </c>
    </row>
    <row r="1840" spans="1:11" x14ac:dyDescent="0.25">
      <c r="A1840">
        <v>1985</v>
      </c>
      <c r="B1840" t="s">
        <v>80</v>
      </c>
      <c r="C1840">
        <v>1</v>
      </c>
      <c r="D1840" t="s">
        <v>91</v>
      </c>
      <c r="E1840">
        <v>68</v>
      </c>
      <c r="F1840">
        <v>16</v>
      </c>
      <c r="G1840" t="s">
        <v>268</v>
      </c>
      <c r="H1840">
        <v>43</v>
      </c>
      <c r="I1840" t="str">
        <f>IF($E1840&gt;$H1840,"Winner","Loser")</f>
        <v>Loser</v>
      </c>
      <c r="J1840" t="str">
        <f>IF($E1840&gt;$H1840,$C1840,$F1840)</f>
        <v>%%=Tournament.VisitTeamSeed</v>
      </c>
      <c r="K1840" t="str">
        <f si="0" t="shared"/>
        <v>Lower</v>
      </c>
    </row>
    <row r="1841" spans="1:11" x14ac:dyDescent="0.25">
      <c r="A1841">
        <v>1985</v>
      </c>
      <c r="B1841" t="s">
        <v>80</v>
      </c>
      <c r="C1841">
        <v>5</v>
      </c>
      <c r="D1841" t="s">
        <v>87</v>
      </c>
      <c r="E1841">
        <v>78</v>
      </c>
      <c r="F1841">
        <v>12</v>
      </c>
      <c r="G1841" t="s">
        <v>16</v>
      </c>
      <c r="H1841">
        <v>54</v>
      </c>
      <c r="I1841" t="str">
        <f>IF($E1841&gt;$H1841,"Winner","Loser")</f>
        <v>Loser</v>
      </c>
      <c r="J1841" t="str">
        <f>IF($E1841&gt;$H1841,$C1841,$F1841)</f>
        <v>%%=Tournament.VisitTeamSeed</v>
      </c>
      <c r="K1841" t="str">
        <f si="0" t="shared"/>
        <v>Lower</v>
      </c>
    </row>
    <row r="1842" spans="1:11" x14ac:dyDescent="0.25">
      <c r="A1842">
        <v>1985</v>
      </c>
      <c r="B1842" t="s">
        <v>80</v>
      </c>
      <c r="C1842">
        <v>1</v>
      </c>
      <c r="D1842" t="s">
        <v>18</v>
      </c>
      <c r="E1842">
        <v>96</v>
      </c>
      <c r="F1842">
        <v>16</v>
      </c>
      <c r="G1842" t="s">
        <v>356</v>
      </c>
      <c r="H1842">
        <v>83</v>
      </c>
      <c r="I1842" t="str">
        <f>IF($E1842&gt;$H1842,"Winner","Loser")</f>
        <v>Loser</v>
      </c>
      <c r="J1842" t="str">
        <f>IF($E1842&gt;$H1842,$C1842,$F1842)</f>
        <v>%%=Tournament.VisitTeamSeed</v>
      </c>
      <c r="K1842" t="str">
        <f si="0" t="shared"/>
        <v>Lower</v>
      </c>
    </row>
    <row r="1843" spans="1:11" x14ac:dyDescent="0.25">
      <c r="A1843">
        <v>1985</v>
      </c>
      <c r="B1843" t="s">
        <v>80</v>
      </c>
      <c r="C1843">
        <v>5</v>
      </c>
      <c r="D1843" t="s">
        <v>123</v>
      </c>
      <c r="E1843">
        <v>58</v>
      </c>
      <c r="F1843">
        <v>12</v>
      </c>
      <c r="G1843" t="s">
        <v>53</v>
      </c>
      <c r="H1843">
        <v>66</v>
      </c>
      <c r="I1843" t="str">
        <f>IF($E1843&gt;$H1843,"Winner","Loser")</f>
        <v>Loser</v>
      </c>
      <c r="J1843" t="str">
        <f>IF($E1843&gt;$H1843,$C1843,$F1843)</f>
        <v>%%=Tournament.VisitTeamSeed</v>
      </c>
      <c r="K1843" t="str">
        <f si="0" t="shared"/>
        <v>Lower</v>
      </c>
    </row>
    <row r="1844" spans="1:11" x14ac:dyDescent="0.25">
      <c r="A1844">
        <v>1985</v>
      </c>
      <c r="B1844" t="s">
        <v>80</v>
      </c>
      <c r="C1844">
        <v>4</v>
      </c>
      <c r="D1844" t="s">
        <v>508</v>
      </c>
      <c r="E1844">
        <v>59</v>
      </c>
      <c r="F1844">
        <v>13</v>
      </c>
      <c r="G1844" t="s">
        <v>105</v>
      </c>
      <c r="H1844">
        <v>58</v>
      </c>
      <c r="I1844" t="str">
        <f>IF($E1844&gt;$H1844,"Winner","Loser")</f>
        <v>Loser</v>
      </c>
      <c r="J1844" t="str">
        <f>IF($E1844&gt;$H1844,$C1844,$F1844)</f>
        <v>%%=Tournament.VisitTeamSeed</v>
      </c>
      <c r="K1844" t="str">
        <f si="0" t="shared"/>
        <v>Lower</v>
      </c>
    </row>
    <row r="1845" spans="1:11" x14ac:dyDescent="0.25">
      <c r="A1845">
        <v>1985</v>
      </c>
      <c r="B1845" t="s">
        <v>80</v>
      </c>
      <c r="C1845">
        <v>5</v>
      </c>
      <c r="D1845" t="s">
        <v>496</v>
      </c>
      <c r="E1845">
        <v>85</v>
      </c>
      <c r="F1845">
        <v>12</v>
      </c>
      <c r="G1845" t="s">
        <v>200</v>
      </c>
      <c r="H1845">
        <v>68</v>
      </c>
      <c r="I1845" t="str">
        <f>IF($E1845&gt;$H1845,"Winner","Loser")</f>
        <v>Loser</v>
      </c>
      <c r="J1845" t="str">
        <f>IF($E1845&gt;$H1845,$C1845,$F1845)</f>
        <v>%%=Tournament.VisitTeamSeed</v>
      </c>
      <c r="K1845" t="str">
        <f si="0" t="shared"/>
        <v>Lower</v>
      </c>
    </row>
    <row r="1846" spans="1:11" x14ac:dyDescent="0.25">
      <c r="A1846">
        <v>1985</v>
      </c>
      <c r="B1846" t="s">
        <v>80</v>
      </c>
      <c r="C1846">
        <v>4</v>
      </c>
      <c r="D1846" t="s">
        <v>117</v>
      </c>
      <c r="E1846">
        <v>85</v>
      </c>
      <c r="F1846">
        <v>13</v>
      </c>
      <c r="G1846" t="s">
        <v>396</v>
      </c>
      <c r="H1846">
        <v>80</v>
      </c>
      <c r="I1846" t="str">
        <f>IF($E1846&gt;$H1846,"Winner","Loser")</f>
        <v>Loser</v>
      </c>
      <c r="J1846" t="str">
        <f>IF($E1846&gt;$H1846,$C1846,$F1846)</f>
        <v>%%=Tournament.VisitTeamSeed</v>
      </c>
      <c r="K1846" t="str">
        <f si="0" t="shared"/>
        <v>Lower</v>
      </c>
    </row>
    <row r="1847" spans="1:11" x14ac:dyDescent="0.25">
      <c r="A1847">
        <v>1985</v>
      </c>
      <c r="B1847" t="s">
        <v>80</v>
      </c>
      <c r="C1847">
        <v>8</v>
      </c>
      <c r="D1847" t="s">
        <v>181</v>
      </c>
      <c r="E1847">
        <v>60</v>
      </c>
      <c r="F1847">
        <v>9</v>
      </c>
      <c r="G1847" t="s">
        <v>207</v>
      </c>
      <c r="H1847">
        <v>57</v>
      </c>
      <c r="I1847" t="str">
        <f>IF($E1847&gt;$H1847,"Winner","Loser")</f>
        <v>Loser</v>
      </c>
      <c r="J1847" t="str">
        <f>IF($E1847&gt;$H1847,$C1847,$F1847)</f>
        <v>%%=Tournament.VisitTeamSeed</v>
      </c>
      <c r="K1847" t="str">
        <f si="0" t="shared"/>
        <v>Lower</v>
      </c>
    </row>
    <row r="1848" spans="1:11" x14ac:dyDescent="0.25">
      <c r="A1848">
        <v>1985</v>
      </c>
      <c r="B1848" t="s">
        <v>80</v>
      </c>
      <c r="C1848">
        <v>1</v>
      </c>
      <c r="D1848" t="s">
        <v>423</v>
      </c>
      <c r="E1848">
        <v>83</v>
      </c>
      <c r="F1848">
        <v>16</v>
      </c>
      <c r="G1848" t="s">
        <v>218</v>
      </c>
      <c r="H1848">
        <v>59</v>
      </c>
      <c r="I1848" t="str">
        <f>IF($E1848&gt;$H1848,"Winner","Loser")</f>
        <v>Loser</v>
      </c>
      <c r="J1848" t="str">
        <f>IF($E1848&gt;$H1848,$C1848,$F1848)</f>
        <v>%%=Tournament.VisitTeamSeed</v>
      </c>
      <c r="K1848" t="str">
        <f si="0" t="shared"/>
        <v>Lower</v>
      </c>
    </row>
    <row r="1849" spans="1:11" x14ac:dyDescent="0.25">
      <c r="A1849">
        <v>1985</v>
      </c>
      <c r="B1849" t="s">
        <v>80</v>
      </c>
      <c r="C1849">
        <v>3</v>
      </c>
      <c r="D1849" t="s">
        <v>0</v>
      </c>
      <c r="E1849">
        <v>49</v>
      </c>
      <c r="F1849">
        <v>14</v>
      </c>
      <c r="G1849" t="s">
        <v>142</v>
      </c>
      <c r="H1849">
        <v>38</v>
      </c>
      <c r="I1849" t="str">
        <f>IF($E1849&gt;$H1849,"Winner","Loser")</f>
        <v>Loser</v>
      </c>
      <c r="J1849" t="str">
        <f>IF($E1849&gt;$H1849,$C1849,$F1849)</f>
        <v>%%=Tournament.VisitTeamSeed</v>
      </c>
      <c r="K1849" t="str">
        <f si="0" t="shared"/>
        <v>Lower</v>
      </c>
    </row>
    <row r="1850" spans="1:11" x14ac:dyDescent="0.25">
      <c r="A1850">
        <v>1985</v>
      </c>
      <c r="B1850" t="s">
        <v>80</v>
      </c>
      <c r="C1850">
        <v>8</v>
      </c>
      <c r="D1850" t="s">
        <v>370</v>
      </c>
      <c r="E1850">
        <v>54</v>
      </c>
      <c r="F1850">
        <v>9</v>
      </c>
      <c r="G1850" t="s">
        <v>94</v>
      </c>
      <c r="H1850">
        <v>63</v>
      </c>
      <c r="I1850" t="str">
        <f>IF($E1850&gt;$H1850,"Winner","Loser")</f>
        <v>Loser</v>
      </c>
      <c r="J1850" t="str">
        <f>IF($E1850&gt;$H1850,$C1850,$F1850)</f>
        <v>%%=Tournament.VisitTeamSeed</v>
      </c>
      <c r="K1850" t="str">
        <f si="0" t="shared"/>
        <v>Lower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9"/>
  <sheetViews>
    <sheetView tabSelected="1" workbookViewId="0"/>
  </sheetViews>
  <sheetFormatPr defaultRowHeight="15" x14ac:dyDescent="0.25"/>
  <cols>
    <col min="2" max="2" width="14.28515625" bestFit="1" customWidth="1"/>
    <col min="5" max="5" width="17.42578125" bestFit="1" customWidth="1"/>
  </cols>
  <sheetData>
    <row r="1" spans="1:5" ht="20.25" thickBot="1" x14ac:dyDescent="0.35">
      <c r="A1" s="29" t="s">
        <v>32</v>
      </c>
      <c r="B1" s="29"/>
      <c r="C1" s="29"/>
      <c r="D1" s="29"/>
      <c r="E1" s="30" t="s">
        <v>30</v>
      </c>
    </row>
    <row r="2" spans="1:5" ht="16.5" thickTop="1" thickBot="1" x14ac:dyDescent="0.3"/>
    <row r="3" spans="1:5" x14ac:dyDescent="0.25">
      <c r="A3" s="1">
        <v>1</v>
      </c>
      <c r="B3" s="2" t="s">
        <v>2</v>
      </c>
      <c r="D3" s="9">
        <v>1</v>
      </c>
      <c r="E3" s="10" t="s">
        <v>14</v>
      </c>
    </row>
    <row r="4" spans="1:5" ht="15.75" thickBot="1" x14ac:dyDescent="0.3">
      <c r="A4" s="3">
        <v>16</v>
      </c>
      <c r="B4" s="4" t="s">
        <v>33</v>
      </c>
      <c r="D4" s="11">
        <v>16</v>
      </c>
      <c r="E4" s="12" t="s">
        <v>61</v>
      </c>
    </row>
    <row r="5" spans="1:5" x14ac:dyDescent="0.25">
      <c r="A5" s="1">
        <v>8</v>
      </c>
      <c r="B5" s="2" t="s">
        <v>8</v>
      </c>
      <c r="D5" s="9">
        <v>8</v>
      </c>
      <c r="E5" s="10" t="s">
        <v>7</v>
      </c>
    </row>
    <row r="6" spans="1:5" ht="15.75" thickBot="1" x14ac:dyDescent="0.3">
      <c r="A6" s="3">
        <v>9</v>
      </c>
      <c r="B6" s="4" t="s">
        <v>16</v>
      </c>
      <c r="D6" s="11">
        <v>9</v>
      </c>
      <c r="E6" s="12" t="s">
        <v>34</v>
      </c>
    </row>
    <row r="7" spans="1:5" x14ac:dyDescent="0.25">
      <c r="A7" s="1">
        <v>5</v>
      </c>
      <c r="B7" s="2" t="s">
        <v>37</v>
      </c>
      <c r="D7" s="9">
        <v>5</v>
      </c>
      <c r="E7" s="10" t="s">
        <v>18</v>
      </c>
    </row>
    <row r="8" spans="1:5" ht="15.75" thickBot="1" x14ac:dyDescent="0.3">
      <c r="A8" s="3">
        <v>12</v>
      </c>
      <c r="B8" s="4" t="s">
        <v>377</v>
      </c>
      <c r="D8" s="11">
        <v>12</v>
      </c>
      <c r="E8" s="12" t="s">
        <v>59</v>
      </c>
    </row>
    <row r="9" spans="1:5" x14ac:dyDescent="0.25">
      <c r="A9" s="1">
        <v>4</v>
      </c>
      <c r="B9" s="2" t="s">
        <v>15</v>
      </c>
      <c r="D9" s="9">
        <v>4</v>
      </c>
      <c r="E9" s="10" t="s">
        <v>38</v>
      </c>
    </row>
    <row r="10" spans="1:5" ht="15.75" thickBot="1" x14ac:dyDescent="0.3">
      <c r="A10" s="3">
        <v>13</v>
      </c>
      <c r="B10" s="4" t="s">
        <v>65</v>
      </c>
      <c r="D10" s="11">
        <v>13</v>
      </c>
      <c r="E10" s="12" t="s">
        <v>35</v>
      </c>
    </row>
    <row r="11" spans="1:5" x14ac:dyDescent="0.25">
      <c r="A11" s="1">
        <v>6</v>
      </c>
      <c r="B11" s="2" t="s">
        <v>41</v>
      </c>
      <c r="D11" s="9">
        <v>6</v>
      </c>
      <c r="E11" s="10" t="s">
        <v>62</v>
      </c>
    </row>
    <row r="12" spans="1:5" ht="15.75" thickBot="1" x14ac:dyDescent="0.3">
      <c r="A12" s="3">
        <v>11</v>
      </c>
      <c r="B12" s="4" t="s">
        <v>66</v>
      </c>
      <c r="D12" s="11">
        <v>11</v>
      </c>
      <c r="E12" s="12" t="s">
        <v>63</v>
      </c>
    </row>
    <row r="13" spans="1:5" x14ac:dyDescent="0.25">
      <c r="A13" s="1">
        <v>3</v>
      </c>
      <c r="B13" s="2" t="s">
        <v>3</v>
      </c>
      <c r="D13" s="9">
        <v>3</v>
      </c>
      <c r="E13" s="10" t="s">
        <v>6</v>
      </c>
    </row>
    <row r="14" spans="1:5" ht="15.75" thickBot="1" x14ac:dyDescent="0.3">
      <c r="A14" s="3">
        <v>14</v>
      </c>
      <c r="B14" s="4" t="s">
        <v>381</v>
      </c>
      <c r="D14" s="11">
        <v>14</v>
      </c>
      <c r="E14" s="12" t="s">
        <v>382</v>
      </c>
    </row>
    <row r="15" spans="1:5" x14ac:dyDescent="0.25">
      <c r="A15" s="1">
        <v>7</v>
      </c>
      <c r="B15" s="2" t="s">
        <v>9</v>
      </c>
      <c r="D15" s="9">
        <v>7</v>
      </c>
      <c r="E15" s="10" t="s">
        <v>19</v>
      </c>
    </row>
    <row r="16" spans="1:5" ht="15.75" thickBot="1" x14ac:dyDescent="0.3">
      <c r="A16" s="3">
        <v>10</v>
      </c>
      <c r="B16" s="4" t="s">
        <v>67</v>
      </c>
      <c r="D16" s="11">
        <v>10</v>
      </c>
      <c r="E16" s="12" t="s">
        <v>376</v>
      </c>
    </row>
    <row r="17" spans="1:5" x14ac:dyDescent="0.25">
      <c r="A17" s="1">
        <v>2</v>
      </c>
      <c r="B17" s="2" t="s">
        <v>0</v>
      </c>
      <c r="D17" s="9">
        <v>2</v>
      </c>
      <c r="E17" s="10" t="s">
        <v>4</v>
      </c>
    </row>
    <row r="18" spans="1:5" ht="15.75" thickBot="1" x14ac:dyDescent="0.3">
      <c r="A18" s="3">
        <v>15</v>
      </c>
      <c r="B18" s="4" t="s">
        <v>383</v>
      </c>
      <c r="D18" s="11">
        <v>15</v>
      </c>
      <c r="E18" s="12" t="s">
        <v>64</v>
      </c>
    </row>
    <row r="20" spans="1:5" ht="15.75" thickBot="1" x14ac:dyDescent="0.3"/>
    <row r="21" spans="1:5" x14ac:dyDescent="0.25">
      <c r="A21" s="5">
        <v>1</v>
      </c>
      <c r="B21" s="6" t="s">
        <v>68</v>
      </c>
      <c r="D21" s="13">
        <v>1</v>
      </c>
      <c r="E21" s="14" t="s">
        <v>367</v>
      </c>
    </row>
    <row r="22" spans="1:5" ht="15.75" thickBot="1" x14ac:dyDescent="0.3">
      <c r="A22" s="7">
        <v>16</v>
      </c>
      <c r="B22" s="8" t="s">
        <v>387</v>
      </c>
      <c r="D22" s="15">
        <v>16</v>
      </c>
      <c r="E22" s="16" t="s">
        <v>33</v>
      </c>
    </row>
    <row r="23" spans="1:5" x14ac:dyDescent="0.25">
      <c r="A23" s="5">
        <v>8</v>
      </c>
      <c r="B23" s="6" t="s">
        <v>12</v>
      </c>
      <c r="D23" s="13">
        <v>8</v>
      </c>
      <c r="E23" s="14" t="s">
        <v>53</v>
      </c>
    </row>
    <row r="24" spans="1:5" ht="15.75" thickBot="1" x14ac:dyDescent="0.3">
      <c r="A24" s="7">
        <v>9</v>
      </c>
      <c r="B24" s="8" t="s">
        <v>375</v>
      </c>
      <c r="D24" s="15">
        <v>9</v>
      </c>
      <c r="E24" s="16" t="s">
        <v>39</v>
      </c>
    </row>
    <row r="25" spans="1:5" x14ac:dyDescent="0.25">
      <c r="A25" s="5">
        <v>5</v>
      </c>
      <c r="B25" s="6" t="s">
        <v>5</v>
      </c>
      <c r="D25" s="13">
        <v>5</v>
      </c>
      <c r="E25" s="14" t="s">
        <v>371</v>
      </c>
    </row>
    <row r="26" spans="1:5" ht="15.75" thickBot="1" x14ac:dyDescent="0.3">
      <c r="A26" s="7">
        <v>12</v>
      </c>
      <c r="B26" s="8" t="s">
        <v>13</v>
      </c>
      <c r="D26" s="15">
        <v>12</v>
      </c>
      <c r="E26" s="16" t="s">
        <v>33</v>
      </c>
    </row>
    <row r="27" spans="1:5" x14ac:dyDescent="0.25">
      <c r="A27" s="5">
        <v>4</v>
      </c>
      <c r="B27" s="6" t="s">
        <v>36</v>
      </c>
      <c r="D27" s="13">
        <v>4</v>
      </c>
      <c r="E27" s="14" t="s">
        <v>1</v>
      </c>
    </row>
    <row r="28" spans="1:5" ht="15.75" thickBot="1" x14ac:dyDescent="0.3">
      <c r="A28" s="7">
        <v>13</v>
      </c>
      <c r="B28" s="8" t="s">
        <v>69</v>
      </c>
      <c r="D28" s="15">
        <v>13</v>
      </c>
      <c r="E28" s="16" t="s">
        <v>54</v>
      </c>
    </row>
    <row r="29" spans="1:5" x14ac:dyDescent="0.25">
      <c r="A29" s="5">
        <v>6</v>
      </c>
      <c r="B29" s="6" t="s">
        <v>369</v>
      </c>
      <c r="D29" s="13">
        <v>6</v>
      </c>
      <c r="E29" s="14" t="s">
        <v>55</v>
      </c>
    </row>
    <row r="30" spans="1:5" ht="15.75" thickBot="1" x14ac:dyDescent="0.3">
      <c r="A30" s="7">
        <v>11</v>
      </c>
      <c r="B30" s="8" t="s">
        <v>70</v>
      </c>
      <c r="D30" s="15">
        <v>11</v>
      </c>
      <c r="E30" s="16" t="s">
        <v>33</v>
      </c>
    </row>
    <row r="31" spans="1:5" x14ac:dyDescent="0.25">
      <c r="A31" s="5">
        <v>3</v>
      </c>
      <c r="B31" s="6" t="s">
        <v>40</v>
      </c>
      <c r="D31" s="13">
        <v>3</v>
      </c>
      <c r="E31" s="14" t="s">
        <v>11</v>
      </c>
    </row>
    <row r="32" spans="1:5" ht="15.75" thickBot="1" x14ac:dyDescent="0.3">
      <c r="A32" s="7">
        <v>14</v>
      </c>
      <c r="B32" s="8" t="s">
        <v>380</v>
      </c>
      <c r="D32" s="15">
        <v>14</v>
      </c>
      <c r="E32" s="16" t="s">
        <v>56</v>
      </c>
    </row>
    <row r="33" spans="1:5" x14ac:dyDescent="0.25">
      <c r="A33" s="5">
        <v>7</v>
      </c>
      <c r="B33" s="6" t="s">
        <v>71</v>
      </c>
      <c r="D33" s="13">
        <v>7</v>
      </c>
      <c r="E33" s="14" t="s">
        <v>57</v>
      </c>
    </row>
    <row r="34" spans="1:5" ht="15.75" thickBot="1" x14ac:dyDescent="0.3">
      <c r="A34" s="7">
        <v>10</v>
      </c>
      <c r="B34" s="8" t="s">
        <v>72</v>
      </c>
      <c r="D34" s="15">
        <v>10</v>
      </c>
      <c r="E34" s="16" t="s">
        <v>60</v>
      </c>
    </row>
    <row r="35" spans="1:5" x14ac:dyDescent="0.25">
      <c r="A35" s="5">
        <v>2</v>
      </c>
      <c r="B35" s="6" t="s">
        <v>17</v>
      </c>
      <c r="D35" s="13">
        <v>2</v>
      </c>
      <c r="E35" s="14" t="s">
        <v>10</v>
      </c>
    </row>
    <row r="36" spans="1:5" ht="15.75" thickBot="1" x14ac:dyDescent="0.3">
      <c r="A36" s="7">
        <v>15</v>
      </c>
      <c r="B36" s="8" t="s">
        <v>73</v>
      </c>
      <c r="D36" s="15">
        <v>15</v>
      </c>
      <c r="E36" s="16" t="s">
        <v>58</v>
      </c>
    </row>
    <row r="38" spans="1:5" ht="20.25" thickBot="1" x14ac:dyDescent="0.35">
      <c r="A38" s="29" t="s">
        <v>31</v>
      </c>
      <c r="B38" s="29"/>
      <c r="C38" s="29"/>
      <c r="D38" s="29"/>
      <c r="E38" s="30" t="s">
        <v>29</v>
      </c>
    </row>
    <row r="39" spans="1:5" ht="15.75" thickTop="1" x14ac:dyDescent="0.25"/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53"/>
  <sheetViews>
    <sheetView workbookViewId="0"/>
  </sheetViews>
  <sheetFormatPr defaultRowHeight="15" x14ac:dyDescent="0.25"/>
  <cols>
    <col min="2" max="2" width="23.5703125" bestFit="1" customWidth="1"/>
  </cols>
  <sheetData>
    <row r="1" spans="1:3" x14ac:dyDescent="0.25">
      <c r="A1" t="s">
        <v>83</v>
      </c>
      <c r="B1" t="s">
        <v>84</v>
      </c>
      <c r="C1" t="s">
        <v>85</v>
      </c>
    </row>
    <row r="2" spans="1:3" x14ac:dyDescent="0.25">
      <c r="A2">
        <v>348</v>
      </c>
      <c r="B2" t="s">
        <v>363</v>
      </c>
      <c r="C2">
        <v>8.1299999999999997E-2</v>
      </c>
    </row>
    <row r="3" spans="1:3" x14ac:dyDescent="0.25">
      <c r="A3">
        <v>260</v>
      </c>
      <c r="B3" t="s">
        <v>275</v>
      </c>
      <c r="C3">
        <v>0.29980000000000001</v>
      </c>
    </row>
    <row r="4" spans="1:3" x14ac:dyDescent="0.25">
      <c r="A4">
        <v>133</v>
      </c>
      <c r="B4" t="s">
        <v>155</v>
      </c>
      <c r="C4">
        <v>0.5655</v>
      </c>
    </row>
    <row r="5" spans="1:3" x14ac:dyDescent="0.25">
      <c r="A5">
        <v>97</v>
      </c>
      <c r="B5" t="s">
        <v>125</v>
      </c>
      <c r="C5">
        <v>0.6613</v>
      </c>
    </row>
    <row r="6" spans="1:3" x14ac:dyDescent="0.25">
      <c r="A6">
        <v>297</v>
      </c>
      <c r="B6" t="s">
        <v>312</v>
      </c>
      <c r="C6">
        <v>0.20549999999999999</v>
      </c>
    </row>
    <row r="7" spans="1:3" x14ac:dyDescent="0.25">
      <c r="A7">
        <v>288</v>
      </c>
      <c r="B7" t="s">
        <v>303</v>
      </c>
      <c r="C7">
        <v>0.22170000000000001</v>
      </c>
    </row>
    <row r="8" spans="1:3" x14ac:dyDescent="0.25">
      <c r="A8">
        <v>177</v>
      </c>
      <c r="B8" t="s">
        <v>385</v>
      </c>
      <c r="C8">
        <v>0.45810000000000001</v>
      </c>
    </row>
    <row r="9" spans="1:3" x14ac:dyDescent="0.25">
      <c r="A9">
        <v>321</v>
      </c>
      <c r="B9" t="s">
        <v>336</v>
      </c>
      <c r="C9">
        <v>0.1671</v>
      </c>
    </row>
    <row r="10" spans="1:3" x14ac:dyDescent="0.25">
      <c r="A10">
        <v>98</v>
      </c>
      <c r="B10" t="s">
        <v>64</v>
      </c>
      <c r="C10">
        <v>0.66080000000000005</v>
      </c>
    </row>
    <row r="11" spans="1:3" x14ac:dyDescent="0.25">
      <c r="A11">
        <v>331</v>
      </c>
      <c r="B11" t="s">
        <v>346</v>
      </c>
      <c r="C11">
        <v>0.1187</v>
      </c>
    </row>
    <row r="12" spans="1:3" x14ac:dyDescent="0.25">
      <c r="A12">
        <v>1</v>
      </c>
      <c r="B12" t="s">
        <v>14</v>
      </c>
      <c r="C12">
        <v>0.95399999999999996</v>
      </c>
    </row>
    <row r="13" spans="1:3" x14ac:dyDescent="0.25">
      <c r="A13">
        <v>47</v>
      </c>
      <c r="B13" t="s">
        <v>60</v>
      </c>
      <c r="C13">
        <v>0.80089999999999995</v>
      </c>
    </row>
    <row r="14" spans="1:3" x14ac:dyDescent="0.25">
      <c r="A14">
        <v>58</v>
      </c>
      <c r="B14" t="s">
        <v>94</v>
      </c>
      <c r="C14">
        <v>0.76549999999999996</v>
      </c>
    </row>
    <row r="15" spans="1:3" x14ac:dyDescent="0.25">
      <c r="A15">
        <v>222</v>
      </c>
      <c r="B15" t="s">
        <v>238</v>
      </c>
      <c r="C15">
        <v>0.36849999999999999</v>
      </c>
    </row>
    <row r="16" spans="1:3" x14ac:dyDescent="0.25">
      <c r="A16">
        <v>324</v>
      </c>
      <c r="B16" t="s">
        <v>339</v>
      </c>
      <c r="C16">
        <v>0.15770000000000001</v>
      </c>
    </row>
    <row r="17" spans="1:3" x14ac:dyDescent="0.25">
      <c r="A17">
        <v>162</v>
      </c>
      <c r="B17" t="s">
        <v>184</v>
      </c>
      <c r="C17">
        <v>0.49249999999999999</v>
      </c>
    </row>
    <row r="18" spans="1:3" x14ac:dyDescent="0.25">
      <c r="A18">
        <v>230</v>
      </c>
      <c r="B18" t="s">
        <v>246</v>
      </c>
      <c r="C18">
        <v>0.35709999999999997</v>
      </c>
    </row>
    <row r="19" spans="1:3" x14ac:dyDescent="0.25">
      <c r="A19">
        <v>136</v>
      </c>
      <c r="B19" t="s">
        <v>158</v>
      </c>
      <c r="C19">
        <v>0.55930000000000002</v>
      </c>
    </row>
    <row r="20" spans="1:3" x14ac:dyDescent="0.25">
      <c r="A20">
        <v>290</v>
      </c>
      <c r="B20" t="s">
        <v>305</v>
      </c>
      <c r="C20">
        <v>0.2185</v>
      </c>
    </row>
    <row r="21" spans="1:3" x14ac:dyDescent="0.25">
      <c r="A21">
        <v>306</v>
      </c>
      <c r="B21" t="s">
        <v>321</v>
      </c>
      <c r="C21">
        <v>0.18920000000000001</v>
      </c>
    </row>
    <row r="22" spans="1:3" x14ac:dyDescent="0.25">
      <c r="A22">
        <v>31</v>
      </c>
      <c r="B22" t="s">
        <v>62</v>
      </c>
      <c r="C22">
        <v>0.84919999999999995</v>
      </c>
    </row>
    <row r="23" spans="1:3" x14ac:dyDescent="0.25">
      <c r="A23">
        <v>109</v>
      </c>
      <c r="B23" t="s">
        <v>134</v>
      </c>
      <c r="C23">
        <v>0.62990000000000002</v>
      </c>
    </row>
    <row r="24" spans="1:3" x14ac:dyDescent="0.25">
      <c r="A24">
        <v>336</v>
      </c>
      <c r="B24" t="s">
        <v>351</v>
      </c>
      <c r="C24">
        <v>0.1062</v>
      </c>
    </row>
    <row r="25" spans="1:3" x14ac:dyDescent="0.25">
      <c r="A25">
        <v>333</v>
      </c>
      <c r="B25" t="s">
        <v>348</v>
      </c>
      <c r="C25">
        <v>0.11459999999999999</v>
      </c>
    </row>
    <row r="26" spans="1:3" x14ac:dyDescent="0.25">
      <c r="A26">
        <v>80</v>
      </c>
      <c r="B26" t="s">
        <v>108</v>
      </c>
      <c r="C26">
        <v>0.7177</v>
      </c>
    </row>
    <row r="27" spans="1:3" x14ac:dyDescent="0.25">
      <c r="A27">
        <v>141</v>
      </c>
      <c r="B27" t="s">
        <v>163</v>
      </c>
      <c r="C27">
        <v>0.55369999999999997</v>
      </c>
    </row>
    <row r="28" spans="1:3" x14ac:dyDescent="0.25">
      <c r="A28">
        <v>125</v>
      </c>
      <c r="B28" t="s">
        <v>148</v>
      </c>
      <c r="C28">
        <v>0.58630000000000004</v>
      </c>
    </row>
    <row r="29" spans="1:3" x14ac:dyDescent="0.25">
      <c r="A29">
        <v>218</v>
      </c>
      <c r="B29" t="s">
        <v>234</v>
      </c>
      <c r="C29">
        <v>0.37409999999999999</v>
      </c>
    </row>
    <row r="30" spans="1:3" x14ac:dyDescent="0.25">
      <c r="A30">
        <v>209</v>
      </c>
      <c r="B30" t="s">
        <v>225</v>
      </c>
      <c r="C30">
        <v>0.39240000000000003</v>
      </c>
    </row>
    <row r="31" spans="1:3" x14ac:dyDescent="0.25">
      <c r="A31">
        <v>154</v>
      </c>
      <c r="B31" t="s">
        <v>176</v>
      </c>
      <c r="C31">
        <v>0.51449999999999996</v>
      </c>
    </row>
    <row r="32" spans="1:3" x14ac:dyDescent="0.25">
      <c r="A32">
        <v>199</v>
      </c>
      <c r="B32" t="s">
        <v>215</v>
      </c>
      <c r="C32">
        <v>0.41789999999999999</v>
      </c>
    </row>
    <row r="33" spans="1:3" x14ac:dyDescent="0.25">
      <c r="A33">
        <v>150</v>
      </c>
      <c r="B33" t="s">
        <v>172</v>
      </c>
      <c r="C33">
        <v>0.52839999999999998</v>
      </c>
    </row>
    <row r="34" spans="1:3" x14ac:dyDescent="0.25">
      <c r="A34">
        <v>100</v>
      </c>
      <c r="B34" t="s">
        <v>126</v>
      </c>
      <c r="C34">
        <v>0.65759999999999996</v>
      </c>
    </row>
    <row r="35" spans="1:3" x14ac:dyDescent="0.25">
      <c r="A35">
        <v>93</v>
      </c>
      <c r="B35" t="s">
        <v>121</v>
      </c>
      <c r="C35">
        <v>0.67230000000000001</v>
      </c>
    </row>
    <row r="36" spans="1:3" x14ac:dyDescent="0.25">
      <c r="A36">
        <v>50</v>
      </c>
      <c r="B36" t="s">
        <v>376</v>
      </c>
      <c r="C36">
        <v>0.79190000000000005</v>
      </c>
    </row>
    <row r="37" spans="1:3" x14ac:dyDescent="0.25">
      <c r="A37">
        <v>173</v>
      </c>
      <c r="B37" t="s">
        <v>384</v>
      </c>
      <c r="C37">
        <v>0.46970000000000001</v>
      </c>
    </row>
    <row r="38" spans="1:3" x14ac:dyDescent="0.25">
      <c r="A38">
        <v>227</v>
      </c>
      <c r="B38" t="s">
        <v>243</v>
      </c>
      <c r="C38">
        <v>0.36159999999999998</v>
      </c>
    </row>
    <row r="39" spans="1:3" x14ac:dyDescent="0.25">
      <c r="A39">
        <v>254</v>
      </c>
      <c r="B39" t="s">
        <v>269</v>
      </c>
      <c r="C39">
        <v>0.31969999999999998</v>
      </c>
    </row>
    <row r="40" spans="1:3" x14ac:dyDescent="0.25">
      <c r="A40">
        <v>214</v>
      </c>
      <c r="B40" t="s">
        <v>230</v>
      </c>
      <c r="C40">
        <v>0.38100000000000001</v>
      </c>
    </row>
    <row r="41" spans="1:3" x14ac:dyDescent="0.25">
      <c r="A41">
        <v>73</v>
      </c>
      <c r="B41" t="s">
        <v>102</v>
      </c>
      <c r="C41">
        <v>0.7319</v>
      </c>
    </row>
    <row r="42" spans="1:3" x14ac:dyDescent="0.25">
      <c r="A42">
        <v>330</v>
      </c>
      <c r="B42" t="s">
        <v>345</v>
      </c>
      <c r="C42">
        <v>0.1236</v>
      </c>
    </row>
    <row r="43" spans="1:3" x14ac:dyDescent="0.25">
      <c r="A43">
        <v>110</v>
      </c>
      <c r="B43" t="s">
        <v>135</v>
      </c>
      <c r="C43">
        <v>0.62190000000000001</v>
      </c>
    </row>
    <row r="44" spans="1:3" x14ac:dyDescent="0.25">
      <c r="A44">
        <v>327</v>
      </c>
      <c r="B44" t="s">
        <v>342</v>
      </c>
      <c r="C44">
        <v>0.13780000000000001</v>
      </c>
    </row>
    <row r="45" spans="1:3" x14ac:dyDescent="0.25">
      <c r="A45">
        <v>299</v>
      </c>
      <c r="B45" t="s">
        <v>314</v>
      </c>
      <c r="C45">
        <v>0.20180000000000001</v>
      </c>
    </row>
    <row r="46" spans="1:3" x14ac:dyDescent="0.25">
      <c r="A46">
        <v>285</v>
      </c>
      <c r="B46" t="s">
        <v>300</v>
      </c>
      <c r="C46">
        <v>0.22969999999999999</v>
      </c>
    </row>
    <row r="47" spans="1:3" x14ac:dyDescent="0.25">
      <c r="A47">
        <v>242</v>
      </c>
      <c r="B47" t="s">
        <v>257</v>
      </c>
      <c r="C47">
        <v>0.33710000000000001</v>
      </c>
    </row>
    <row r="48" spans="1:3" x14ac:dyDescent="0.25">
      <c r="A48">
        <v>176</v>
      </c>
      <c r="B48" t="s">
        <v>195</v>
      </c>
      <c r="C48">
        <v>0.46239999999999998</v>
      </c>
    </row>
    <row r="49" spans="1:3" x14ac:dyDescent="0.25">
      <c r="A49">
        <v>272</v>
      </c>
      <c r="B49" t="s">
        <v>287</v>
      </c>
      <c r="C49">
        <v>0.28160000000000002</v>
      </c>
    </row>
    <row r="50" spans="1:3" x14ac:dyDescent="0.25">
      <c r="A50">
        <v>284</v>
      </c>
      <c r="B50" t="s">
        <v>299</v>
      </c>
      <c r="C50">
        <v>0.24079999999999999</v>
      </c>
    </row>
    <row r="51" spans="1:3" x14ac:dyDescent="0.25">
      <c r="A51">
        <v>24</v>
      </c>
      <c r="B51" t="s">
        <v>5</v>
      </c>
      <c r="C51">
        <v>0.87009999999999998</v>
      </c>
    </row>
    <row r="52" spans="1:3" x14ac:dyDescent="0.25">
      <c r="A52">
        <v>51</v>
      </c>
      <c r="B52" t="s">
        <v>90</v>
      </c>
      <c r="C52">
        <v>0.7863</v>
      </c>
    </row>
    <row r="53" spans="1:3" x14ac:dyDescent="0.25">
      <c r="A53">
        <v>85</v>
      </c>
      <c r="B53" t="s">
        <v>113</v>
      </c>
      <c r="C53">
        <v>0.69750000000000001</v>
      </c>
    </row>
    <row r="54" spans="1:3" x14ac:dyDescent="0.25">
      <c r="A54">
        <v>232</v>
      </c>
      <c r="B54" t="s">
        <v>387</v>
      </c>
      <c r="C54">
        <v>0.35520000000000002</v>
      </c>
    </row>
    <row r="55" spans="1:3" x14ac:dyDescent="0.25">
      <c r="A55">
        <v>181</v>
      </c>
      <c r="B55" t="s">
        <v>199</v>
      </c>
      <c r="C55">
        <v>0.45040000000000002</v>
      </c>
    </row>
    <row r="56" spans="1:3" x14ac:dyDescent="0.25">
      <c r="A56">
        <v>206</v>
      </c>
      <c r="B56" t="s">
        <v>222</v>
      </c>
      <c r="C56">
        <v>0.40529999999999999</v>
      </c>
    </row>
    <row r="57" spans="1:3" x14ac:dyDescent="0.25">
      <c r="A57">
        <v>64</v>
      </c>
      <c r="B57" t="s">
        <v>8</v>
      </c>
      <c r="C57">
        <v>0.75019999999999998</v>
      </c>
    </row>
    <row r="58" spans="1:3" x14ac:dyDescent="0.25">
      <c r="A58">
        <v>138</v>
      </c>
      <c r="B58" t="s">
        <v>160</v>
      </c>
      <c r="C58">
        <v>0.55510000000000004</v>
      </c>
    </row>
    <row r="59" spans="1:3" x14ac:dyDescent="0.25">
      <c r="A59">
        <v>126</v>
      </c>
      <c r="B59" t="s">
        <v>149</v>
      </c>
      <c r="C59">
        <v>0.58579999999999999</v>
      </c>
    </row>
    <row r="60" spans="1:3" x14ac:dyDescent="0.25">
      <c r="A60">
        <v>25</v>
      </c>
      <c r="B60" t="s">
        <v>71</v>
      </c>
      <c r="C60">
        <v>0.86880000000000002</v>
      </c>
    </row>
    <row r="61" spans="1:3" x14ac:dyDescent="0.25">
      <c r="A61">
        <v>292</v>
      </c>
      <c r="B61" t="s">
        <v>307</v>
      </c>
      <c r="C61">
        <v>0.21490000000000001</v>
      </c>
    </row>
    <row r="62" spans="1:3" x14ac:dyDescent="0.25">
      <c r="A62">
        <v>342</v>
      </c>
      <c r="B62" t="s">
        <v>357</v>
      </c>
      <c r="C62">
        <v>0.1002</v>
      </c>
    </row>
    <row r="63" spans="1:3" x14ac:dyDescent="0.25">
      <c r="A63">
        <v>8</v>
      </c>
      <c r="B63" t="s">
        <v>6</v>
      </c>
      <c r="C63">
        <v>0.91210000000000002</v>
      </c>
    </row>
    <row r="64" spans="1:3" x14ac:dyDescent="0.25">
      <c r="A64">
        <v>240</v>
      </c>
      <c r="B64" t="s">
        <v>255</v>
      </c>
      <c r="C64">
        <v>0.34460000000000002</v>
      </c>
    </row>
    <row r="65" spans="1:3" x14ac:dyDescent="0.25">
      <c r="A65">
        <v>118</v>
      </c>
      <c r="B65" t="s">
        <v>141</v>
      </c>
      <c r="C65">
        <v>0.59970000000000001</v>
      </c>
    </row>
    <row r="66" spans="1:3" x14ac:dyDescent="0.25">
      <c r="A66">
        <v>53</v>
      </c>
      <c r="B66" t="s">
        <v>66</v>
      </c>
      <c r="C66">
        <v>0.78349999999999997</v>
      </c>
    </row>
    <row r="67" spans="1:3" x14ac:dyDescent="0.25">
      <c r="A67">
        <v>105</v>
      </c>
      <c r="B67" t="s">
        <v>69</v>
      </c>
      <c r="C67">
        <v>0.63660000000000005</v>
      </c>
    </row>
    <row r="68" spans="1:3" x14ac:dyDescent="0.25">
      <c r="A68">
        <v>323</v>
      </c>
      <c r="B68" t="s">
        <v>338</v>
      </c>
      <c r="C68">
        <v>0.1585</v>
      </c>
    </row>
    <row r="69" spans="1:3" x14ac:dyDescent="0.25">
      <c r="A69">
        <v>140</v>
      </c>
      <c r="B69" t="s">
        <v>162</v>
      </c>
      <c r="C69">
        <v>0.55469999999999997</v>
      </c>
    </row>
    <row r="70" spans="1:3" x14ac:dyDescent="0.25">
      <c r="A70">
        <v>175</v>
      </c>
      <c r="B70" t="s">
        <v>194</v>
      </c>
      <c r="C70">
        <v>0.46439999999999998</v>
      </c>
    </row>
    <row r="71" spans="1:3" x14ac:dyDescent="0.25">
      <c r="A71">
        <v>194</v>
      </c>
      <c r="B71" t="s">
        <v>210</v>
      </c>
      <c r="C71">
        <v>0.43090000000000001</v>
      </c>
    </row>
    <row r="72" spans="1:3" x14ac:dyDescent="0.25">
      <c r="A72">
        <v>196</v>
      </c>
      <c r="B72" t="s">
        <v>212</v>
      </c>
      <c r="C72">
        <v>0.42609999999999998</v>
      </c>
    </row>
    <row r="73" spans="1:3" x14ac:dyDescent="0.25">
      <c r="A73">
        <v>134</v>
      </c>
      <c r="B73" t="s">
        <v>156</v>
      </c>
      <c r="C73">
        <v>0.56120000000000003</v>
      </c>
    </row>
    <row r="74" spans="1:3" x14ac:dyDescent="0.25">
      <c r="A74">
        <v>7</v>
      </c>
      <c r="B74" t="s">
        <v>11</v>
      </c>
      <c r="C74">
        <v>0.91259999999999997</v>
      </c>
    </row>
    <row r="75" spans="1:3" x14ac:dyDescent="0.25">
      <c r="A75">
        <v>144</v>
      </c>
      <c r="B75" t="s">
        <v>166</v>
      </c>
      <c r="C75">
        <v>0.54210000000000003</v>
      </c>
    </row>
    <row r="76" spans="1:3" x14ac:dyDescent="0.25">
      <c r="A76">
        <v>233</v>
      </c>
      <c r="B76" t="s">
        <v>248</v>
      </c>
      <c r="C76">
        <v>0.3548</v>
      </c>
    </row>
    <row r="77" spans="1:3" x14ac:dyDescent="0.25">
      <c r="A77">
        <v>246</v>
      </c>
      <c r="B77" t="s">
        <v>261</v>
      </c>
      <c r="C77">
        <v>0.33150000000000002</v>
      </c>
    </row>
    <row r="78" spans="1:3" x14ac:dyDescent="0.25">
      <c r="A78">
        <v>296</v>
      </c>
      <c r="B78" t="s">
        <v>311</v>
      </c>
      <c r="C78">
        <v>0.20630000000000001</v>
      </c>
    </row>
    <row r="79" spans="1:3" x14ac:dyDescent="0.25">
      <c r="A79">
        <v>129</v>
      </c>
      <c r="B79" t="s">
        <v>383</v>
      </c>
      <c r="C79">
        <v>0.5776</v>
      </c>
    </row>
    <row r="80" spans="1:3" x14ac:dyDescent="0.25">
      <c r="A80">
        <v>122</v>
      </c>
      <c r="B80" t="s">
        <v>145</v>
      </c>
      <c r="C80">
        <v>0.59450000000000003</v>
      </c>
    </row>
    <row r="81" spans="1:3" x14ac:dyDescent="0.25">
      <c r="A81">
        <v>226</v>
      </c>
      <c r="B81" t="s">
        <v>242</v>
      </c>
      <c r="C81">
        <v>0.36549999999999999</v>
      </c>
    </row>
    <row r="82" spans="1:3" x14ac:dyDescent="0.25">
      <c r="A82">
        <v>200</v>
      </c>
      <c r="B82" t="s">
        <v>216</v>
      </c>
      <c r="C82">
        <v>0.41499999999999998</v>
      </c>
    </row>
    <row r="83" spans="1:3" x14ac:dyDescent="0.25">
      <c r="A83">
        <v>208</v>
      </c>
      <c r="B83" t="s">
        <v>224</v>
      </c>
      <c r="C83">
        <v>0.39529999999999998</v>
      </c>
    </row>
    <row r="84" spans="1:3" x14ac:dyDescent="0.25">
      <c r="A84">
        <v>274</v>
      </c>
      <c r="B84" t="s">
        <v>289</v>
      </c>
      <c r="C84">
        <v>0.27789999999999998</v>
      </c>
    </row>
    <row r="85" spans="1:3" x14ac:dyDescent="0.25">
      <c r="A85">
        <v>282</v>
      </c>
      <c r="B85" t="s">
        <v>297</v>
      </c>
      <c r="C85">
        <v>0.25309999999999999</v>
      </c>
    </row>
    <row r="86" spans="1:3" x14ac:dyDescent="0.25">
      <c r="A86">
        <v>221</v>
      </c>
      <c r="B86" t="s">
        <v>237</v>
      </c>
      <c r="C86">
        <v>0.36880000000000002</v>
      </c>
    </row>
    <row r="87" spans="1:3" x14ac:dyDescent="0.25">
      <c r="A87">
        <v>3</v>
      </c>
      <c r="B87" t="s">
        <v>2</v>
      </c>
      <c r="C87">
        <v>0.9476</v>
      </c>
    </row>
    <row r="88" spans="1:3" x14ac:dyDescent="0.25">
      <c r="A88">
        <v>302</v>
      </c>
      <c r="B88" t="s">
        <v>317</v>
      </c>
      <c r="C88">
        <v>0.19980000000000001</v>
      </c>
    </row>
    <row r="89" spans="1:3" x14ac:dyDescent="0.25">
      <c r="A89">
        <v>244</v>
      </c>
      <c r="B89" t="s">
        <v>259</v>
      </c>
      <c r="C89">
        <v>0.33329999999999999</v>
      </c>
    </row>
    <row r="90" spans="1:3" x14ac:dyDescent="0.25">
      <c r="A90">
        <v>180</v>
      </c>
      <c r="B90" t="s">
        <v>198</v>
      </c>
      <c r="C90">
        <v>0.45450000000000002</v>
      </c>
    </row>
    <row r="91" spans="1:3" x14ac:dyDescent="0.25">
      <c r="A91">
        <v>41</v>
      </c>
      <c r="B91" t="s">
        <v>373</v>
      </c>
      <c r="C91">
        <v>0.80959999999999999</v>
      </c>
    </row>
    <row r="92" spans="1:3" x14ac:dyDescent="0.25">
      <c r="A92">
        <v>201</v>
      </c>
      <c r="B92" t="s">
        <v>217</v>
      </c>
      <c r="C92">
        <v>0.41499999999999998</v>
      </c>
    </row>
    <row r="93" spans="1:3" x14ac:dyDescent="0.25">
      <c r="A93">
        <v>123</v>
      </c>
      <c r="B93" t="s">
        <v>146</v>
      </c>
      <c r="C93">
        <v>0.59360000000000002</v>
      </c>
    </row>
    <row r="94" spans="1:3" x14ac:dyDescent="0.25">
      <c r="A94">
        <v>340</v>
      </c>
      <c r="B94" t="s">
        <v>355</v>
      </c>
      <c r="C94">
        <v>0.1024</v>
      </c>
    </row>
    <row r="95" spans="1:3" x14ac:dyDescent="0.25">
      <c r="A95">
        <v>251</v>
      </c>
      <c r="B95" t="s">
        <v>266</v>
      </c>
      <c r="C95">
        <v>0.3231</v>
      </c>
    </row>
    <row r="96" spans="1:3" x14ac:dyDescent="0.25">
      <c r="A96">
        <v>137</v>
      </c>
      <c r="B96" t="s">
        <v>159</v>
      </c>
      <c r="C96">
        <v>0.5585</v>
      </c>
    </row>
    <row r="97" spans="1:3" x14ac:dyDescent="0.25">
      <c r="A97">
        <v>46</v>
      </c>
      <c r="B97" t="s">
        <v>375</v>
      </c>
      <c r="C97">
        <v>0.80169999999999997</v>
      </c>
    </row>
    <row r="98" spans="1:3" x14ac:dyDescent="0.25">
      <c r="A98">
        <v>54</v>
      </c>
      <c r="B98" t="s">
        <v>91</v>
      </c>
      <c r="C98">
        <v>0.77239999999999998</v>
      </c>
    </row>
    <row r="99" spans="1:3" x14ac:dyDescent="0.25">
      <c r="A99">
        <v>75</v>
      </c>
      <c r="B99" t="s">
        <v>104</v>
      </c>
      <c r="C99">
        <v>0.72489999999999999</v>
      </c>
    </row>
    <row r="100" spans="1:3" x14ac:dyDescent="0.25">
      <c r="A100">
        <v>291</v>
      </c>
      <c r="B100" t="s">
        <v>306</v>
      </c>
      <c r="C100">
        <v>0.218</v>
      </c>
    </row>
    <row r="101" spans="1:3" x14ac:dyDescent="0.25">
      <c r="A101">
        <v>60</v>
      </c>
      <c r="B101" t="s">
        <v>378</v>
      </c>
      <c r="C101">
        <v>0.76359999999999995</v>
      </c>
    </row>
    <row r="102" spans="1:3" x14ac:dyDescent="0.25">
      <c r="A102">
        <v>111</v>
      </c>
      <c r="B102" t="s">
        <v>136</v>
      </c>
      <c r="C102">
        <v>0.61939999999999995</v>
      </c>
    </row>
    <row r="103" spans="1:3" x14ac:dyDescent="0.25">
      <c r="A103">
        <v>20</v>
      </c>
      <c r="B103" t="s">
        <v>7</v>
      </c>
      <c r="C103">
        <v>0.88039999999999996</v>
      </c>
    </row>
    <row r="104" spans="1:3" x14ac:dyDescent="0.25">
      <c r="A104">
        <v>349</v>
      </c>
      <c r="B104" t="s">
        <v>364</v>
      </c>
      <c r="C104">
        <v>7.4300000000000005E-2</v>
      </c>
    </row>
    <row r="105" spans="1:3" x14ac:dyDescent="0.25">
      <c r="A105">
        <v>236</v>
      </c>
      <c r="B105" t="s">
        <v>251</v>
      </c>
      <c r="C105">
        <v>0.34810000000000002</v>
      </c>
    </row>
    <row r="106" spans="1:3" x14ac:dyDescent="0.25">
      <c r="A106">
        <v>61</v>
      </c>
      <c r="B106" t="s">
        <v>95</v>
      </c>
      <c r="C106">
        <v>0.76070000000000004</v>
      </c>
    </row>
    <row r="107" spans="1:3" x14ac:dyDescent="0.25">
      <c r="A107">
        <v>220</v>
      </c>
      <c r="B107" t="s">
        <v>236</v>
      </c>
      <c r="C107">
        <v>0.36940000000000001</v>
      </c>
    </row>
    <row r="108" spans="1:3" x14ac:dyDescent="0.25">
      <c r="A108">
        <v>228</v>
      </c>
      <c r="B108" t="s">
        <v>244</v>
      </c>
      <c r="C108">
        <v>0.36030000000000001</v>
      </c>
    </row>
    <row r="109" spans="1:3" x14ac:dyDescent="0.25">
      <c r="A109">
        <v>33</v>
      </c>
      <c r="B109" t="s">
        <v>13</v>
      </c>
      <c r="C109">
        <v>0.84019999999999995</v>
      </c>
    </row>
    <row r="110" spans="1:3" x14ac:dyDescent="0.25">
      <c r="A110">
        <v>147</v>
      </c>
      <c r="B110" t="s">
        <v>169</v>
      </c>
      <c r="C110">
        <v>0.5363</v>
      </c>
    </row>
    <row r="111" spans="1:3" x14ac:dyDescent="0.25">
      <c r="A111">
        <v>248</v>
      </c>
      <c r="B111" t="s">
        <v>263</v>
      </c>
      <c r="C111">
        <v>0.32669999999999999</v>
      </c>
    </row>
    <row r="112" spans="1:3" x14ac:dyDescent="0.25">
      <c r="A112">
        <v>270</v>
      </c>
      <c r="B112" t="s">
        <v>285</v>
      </c>
      <c r="C112">
        <v>0.2868</v>
      </c>
    </row>
    <row r="113" spans="1:3" x14ac:dyDescent="0.25">
      <c r="A113">
        <v>151</v>
      </c>
      <c r="B113" t="s">
        <v>173</v>
      </c>
      <c r="C113">
        <v>0.52659999999999996</v>
      </c>
    </row>
    <row r="114" spans="1:3" x14ac:dyDescent="0.25">
      <c r="A114">
        <v>130</v>
      </c>
      <c r="B114" t="s">
        <v>152</v>
      </c>
      <c r="C114">
        <v>0.57679999999999998</v>
      </c>
    </row>
    <row r="115" spans="1:3" x14ac:dyDescent="0.25">
      <c r="A115">
        <v>343</v>
      </c>
      <c r="B115" t="s">
        <v>358</v>
      </c>
      <c r="C115">
        <v>9.4799999999999995E-2</v>
      </c>
    </row>
    <row r="116" spans="1:3" x14ac:dyDescent="0.25">
      <c r="A116">
        <v>332</v>
      </c>
      <c r="B116" t="s">
        <v>347</v>
      </c>
      <c r="C116">
        <v>0.1169</v>
      </c>
    </row>
    <row r="117" spans="1:3" x14ac:dyDescent="0.25">
      <c r="A117">
        <v>243</v>
      </c>
      <c r="B117" t="s">
        <v>258</v>
      </c>
      <c r="C117">
        <v>0.33529999999999999</v>
      </c>
    </row>
    <row r="118" spans="1:3" x14ac:dyDescent="0.25">
      <c r="A118">
        <v>252</v>
      </c>
      <c r="B118" t="s">
        <v>267</v>
      </c>
      <c r="C118">
        <v>0.32119999999999999</v>
      </c>
    </row>
    <row r="119" spans="1:3" x14ac:dyDescent="0.25">
      <c r="A119">
        <v>56</v>
      </c>
      <c r="B119" t="s">
        <v>92</v>
      </c>
      <c r="C119">
        <v>0.76849999999999996</v>
      </c>
    </row>
    <row r="120" spans="1:3" x14ac:dyDescent="0.25">
      <c r="A120">
        <v>266</v>
      </c>
      <c r="B120" t="s">
        <v>281</v>
      </c>
      <c r="C120">
        <v>0.29149999999999998</v>
      </c>
    </row>
    <row r="121" spans="1:3" x14ac:dyDescent="0.25">
      <c r="A121">
        <v>139</v>
      </c>
      <c r="B121" t="s">
        <v>161</v>
      </c>
      <c r="C121">
        <v>0.55469999999999997</v>
      </c>
    </row>
    <row r="122" spans="1:3" x14ac:dyDescent="0.25">
      <c r="A122">
        <v>250</v>
      </c>
      <c r="B122" t="s">
        <v>265</v>
      </c>
      <c r="C122">
        <v>0.32419999999999999</v>
      </c>
    </row>
    <row r="123" spans="1:3" x14ac:dyDescent="0.25">
      <c r="A123">
        <v>74</v>
      </c>
      <c r="B123" t="s">
        <v>103</v>
      </c>
      <c r="C123">
        <v>0.72899999999999998</v>
      </c>
    </row>
    <row r="124" spans="1:3" x14ac:dyDescent="0.25">
      <c r="A124">
        <v>104</v>
      </c>
      <c r="B124" t="s">
        <v>130</v>
      </c>
      <c r="C124">
        <v>0.63959999999999995</v>
      </c>
    </row>
    <row r="125" spans="1:3" x14ac:dyDescent="0.25">
      <c r="A125">
        <v>76</v>
      </c>
      <c r="B125" t="s">
        <v>105</v>
      </c>
      <c r="C125">
        <v>0.7248</v>
      </c>
    </row>
    <row r="126" spans="1:3" x14ac:dyDescent="0.25">
      <c r="A126">
        <v>27</v>
      </c>
      <c r="B126" t="s">
        <v>370</v>
      </c>
      <c r="C126">
        <v>0.8609</v>
      </c>
    </row>
    <row r="127" spans="1:3" x14ac:dyDescent="0.25">
      <c r="A127">
        <v>23</v>
      </c>
      <c r="B127" t="s">
        <v>40</v>
      </c>
      <c r="C127">
        <v>0.87580000000000002</v>
      </c>
    </row>
    <row r="128" spans="1:3" x14ac:dyDescent="0.25">
      <c r="A128">
        <v>143</v>
      </c>
      <c r="B128" t="s">
        <v>165</v>
      </c>
      <c r="C128">
        <v>0.54590000000000005</v>
      </c>
    </row>
    <row r="129" spans="1:3" x14ac:dyDescent="0.25">
      <c r="A129">
        <v>328</v>
      </c>
      <c r="B129" t="s">
        <v>343</v>
      </c>
      <c r="C129">
        <v>0.13200000000000001</v>
      </c>
    </row>
    <row r="130" spans="1:3" x14ac:dyDescent="0.25">
      <c r="A130">
        <v>305</v>
      </c>
      <c r="B130" t="s">
        <v>320</v>
      </c>
      <c r="C130">
        <v>0.19550000000000001</v>
      </c>
    </row>
    <row r="131" spans="1:3" x14ac:dyDescent="0.25">
      <c r="A131">
        <v>301</v>
      </c>
      <c r="B131" t="s">
        <v>316</v>
      </c>
      <c r="C131">
        <v>0.20019999999999999</v>
      </c>
    </row>
    <row r="132" spans="1:3" x14ac:dyDescent="0.25">
      <c r="A132">
        <v>312</v>
      </c>
      <c r="B132" t="s">
        <v>327</v>
      </c>
      <c r="C132">
        <v>0.18110000000000001</v>
      </c>
    </row>
    <row r="133" spans="1:3" x14ac:dyDescent="0.25">
      <c r="A133">
        <v>267</v>
      </c>
      <c r="B133" t="s">
        <v>282</v>
      </c>
      <c r="C133">
        <v>0.28889999999999999</v>
      </c>
    </row>
    <row r="134" spans="1:3" x14ac:dyDescent="0.25">
      <c r="A134">
        <v>44</v>
      </c>
      <c r="B134" t="s">
        <v>39</v>
      </c>
      <c r="C134">
        <v>0.80410000000000004</v>
      </c>
    </row>
    <row r="135" spans="1:3" x14ac:dyDescent="0.25">
      <c r="A135">
        <v>9</v>
      </c>
      <c r="B135" t="s">
        <v>0</v>
      </c>
      <c r="C135">
        <v>0.91080000000000005</v>
      </c>
    </row>
    <row r="136" spans="1:3" x14ac:dyDescent="0.25">
      <c r="A136">
        <v>338</v>
      </c>
      <c r="B136" t="s">
        <v>353</v>
      </c>
      <c r="C136">
        <v>0.1032</v>
      </c>
    </row>
    <row r="137" spans="1:3" x14ac:dyDescent="0.25">
      <c r="A137">
        <v>193</v>
      </c>
      <c r="B137" t="s">
        <v>209</v>
      </c>
      <c r="C137">
        <v>0.43099999999999999</v>
      </c>
    </row>
    <row r="138" spans="1:3" x14ac:dyDescent="0.25">
      <c r="A138">
        <v>17</v>
      </c>
      <c r="B138" t="s">
        <v>53</v>
      </c>
      <c r="C138">
        <v>0.88439999999999996</v>
      </c>
    </row>
    <row r="139" spans="1:3" x14ac:dyDescent="0.25">
      <c r="A139">
        <v>107</v>
      </c>
      <c r="B139" t="s">
        <v>132</v>
      </c>
      <c r="C139">
        <v>0.63300000000000001</v>
      </c>
    </row>
    <row r="140" spans="1:3" x14ac:dyDescent="0.25">
      <c r="A140">
        <v>212</v>
      </c>
      <c r="B140" t="s">
        <v>228</v>
      </c>
      <c r="C140">
        <v>0.38350000000000001</v>
      </c>
    </row>
    <row r="141" spans="1:3" x14ac:dyDescent="0.25">
      <c r="A141">
        <v>339</v>
      </c>
      <c r="B141" t="s">
        <v>354</v>
      </c>
      <c r="C141">
        <v>0.1026</v>
      </c>
    </row>
    <row r="142" spans="1:3" x14ac:dyDescent="0.25">
      <c r="A142">
        <v>253</v>
      </c>
      <c r="B142" t="s">
        <v>268</v>
      </c>
      <c r="C142">
        <v>0.32040000000000002</v>
      </c>
    </row>
    <row r="143" spans="1:3" x14ac:dyDescent="0.25">
      <c r="A143">
        <v>289</v>
      </c>
      <c r="B143" t="s">
        <v>304</v>
      </c>
      <c r="C143">
        <v>0.21929999999999999</v>
      </c>
    </row>
    <row r="144" spans="1:3" x14ac:dyDescent="0.25">
      <c r="A144">
        <v>261</v>
      </c>
      <c r="B144" t="s">
        <v>276</v>
      </c>
      <c r="C144">
        <v>0.29809999999999998</v>
      </c>
    </row>
    <row r="145" spans="1:3" x14ac:dyDescent="0.25">
      <c r="A145">
        <v>322</v>
      </c>
      <c r="B145" t="s">
        <v>337</v>
      </c>
      <c r="C145">
        <v>0.16320000000000001</v>
      </c>
    </row>
    <row r="146" spans="1:3" x14ac:dyDescent="0.25">
      <c r="A146">
        <v>145</v>
      </c>
      <c r="B146" t="s">
        <v>167</v>
      </c>
      <c r="C146">
        <v>0.5413</v>
      </c>
    </row>
    <row r="147" spans="1:3" x14ac:dyDescent="0.25">
      <c r="A147">
        <v>347</v>
      </c>
      <c r="B147" t="s">
        <v>362</v>
      </c>
      <c r="C147">
        <v>9.0499999999999997E-2</v>
      </c>
    </row>
    <row r="148" spans="1:3" x14ac:dyDescent="0.25">
      <c r="A148">
        <v>115</v>
      </c>
      <c r="B148" t="s">
        <v>382</v>
      </c>
      <c r="C148">
        <v>0.61060000000000003</v>
      </c>
    </row>
    <row r="149" spans="1:3" x14ac:dyDescent="0.25">
      <c r="A149">
        <v>271</v>
      </c>
      <c r="B149" t="s">
        <v>286</v>
      </c>
      <c r="C149">
        <v>0.28520000000000001</v>
      </c>
    </row>
    <row r="150" spans="1:3" x14ac:dyDescent="0.25">
      <c r="A150">
        <v>35</v>
      </c>
      <c r="B150" t="s">
        <v>87</v>
      </c>
      <c r="C150">
        <v>0.82050000000000001</v>
      </c>
    </row>
    <row r="151" spans="1:3" x14ac:dyDescent="0.25">
      <c r="A151">
        <v>2</v>
      </c>
      <c r="B151" t="s">
        <v>1</v>
      </c>
      <c r="C151">
        <v>0.95150000000000001</v>
      </c>
    </row>
    <row r="152" spans="1:3" x14ac:dyDescent="0.25">
      <c r="A152">
        <v>249</v>
      </c>
      <c r="B152" t="s">
        <v>264</v>
      </c>
      <c r="C152">
        <v>0.3266</v>
      </c>
    </row>
    <row r="153" spans="1:3" x14ac:dyDescent="0.25">
      <c r="A153">
        <v>185</v>
      </c>
      <c r="B153" t="s">
        <v>202</v>
      </c>
      <c r="C153">
        <v>0.4471</v>
      </c>
    </row>
    <row r="154" spans="1:3" x14ac:dyDescent="0.25">
      <c r="A154">
        <v>293</v>
      </c>
      <c r="B154" t="s">
        <v>308</v>
      </c>
      <c r="C154">
        <v>0.21299999999999999</v>
      </c>
    </row>
    <row r="155" spans="1:3" x14ac:dyDescent="0.25">
      <c r="A155">
        <v>69</v>
      </c>
      <c r="B155" t="s">
        <v>99</v>
      </c>
      <c r="C155">
        <v>0.74050000000000005</v>
      </c>
    </row>
    <row r="156" spans="1:3" x14ac:dyDescent="0.25">
      <c r="A156">
        <v>337</v>
      </c>
      <c r="B156" t="s">
        <v>352</v>
      </c>
      <c r="C156">
        <v>0.1048</v>
      </c>
    </row>
    <row r="157" spans="1:3" x14ac:dyDescent="0.25">
      <c r="A157">
        <v>67</v>
      </c>
      <c r="B157" t="s">
        <v>54</v>
      </c>
      <c r="C157">
        <v>0.74329999999999996</v>
      </c>
    </row>
    <row r="158" spans="1:3" x14ac:dyDescent="0.25">
      <c r="A158">
        <v>205</v>
      </c>
      <c r="B158" t="s">
        <v>221</v>
      </c>
      <c r="C158">
        <v>0.40679999999999999</v>
      </c>
    </row>
    <row r="159" spans="1:3" x14ac:dyDescent="0.25">
      <c r="A159">
        <v>62</v>
      </c>
      <c r="B159" t="s">
        <v>96</v>
      </c>
      <c r="C159">
        <v>0.75849999999999995</v>
      </c>
    </row>
    <row r="160" spans="1:3" x14ac:dyDescent="0.25">
      <c r="A160">
        <v>255</v>
      </c>
      <c r="B160" t="s">
        <v>270</v>
      </c>
      <c r="C160">
        <v>0.31950000000000001</v>
      </c>
    </row>
    <row r="161" spans="1:3" x14ac:dyDescent="0.25">
      <c r="A161">
        <v>43</v>
      </c>
      <c r="B161" t="s">
        <v>89</v>
      </c>
      <c r="C161">
        <v>0.8044</v>
      </c>
    </row>
    <row r="162" spans="1:3" x14ac:dyDescent="0.25">
      <c r="A162">
        <v>334</v>
      </c>
      <c r="B162" t="s">
        <v>349</v>
      </c>
      <c r="C162">
        <v>0.1118</v>
      </c>
    </row>
    <row r="163" spans="1:3" x14ac:dyDescent="0.25">
      <c r="A163">
        <v>52</v>
      </c>
      <c r="B163" t="s">
        <v>55</v>
      </c>
      <c r="C163">
        <v>0.78600000000000003</v>
      </c>
    </row>
    <row r="164" spans="1:3" x14ac:dyDescent="0.25">
      <c r="A164">
        <v>309</v>
      </c>
      <c r="B164" t="s">
        <v>324</v>
      </c>
      <c r="C164">
        <v>0.185</v>
      </c>
    </row>
    <row r="165" spans="1:3" x14ac:dyDescent="0.25">
      <c r="A165">
        <v>45</v>
      </c>
      <c r="B165" t="s">
        <v>12</v>
      </c>
      <c r="C165">
        <v>0.80200000000000005</v>
      </c>
    </row>
    <row r="166" spans="1:3" x14ac:dyDescent="0.25">
      <c r="A166">
        <v>99</v>
      </c>
      <c r="B166" t="s">
        <v>56</v>
      </c>
      <c r="C166">
        <v>0.65790000000000004</v>
      </c>
    </row>
    <row r="167" spans="1:3" x14ac:dyDescent="0.25">
      <c r="A167">
        <v>72</v>
      </c>
      <c r="B167" t="s">
        <v>101</v>
      </c>
      <c r="C167">
        <v>0.73250000000000004</v>
      </c>
    </row>
    <row r="168" spans="1:3" x14ac:dyDescent="0.25">
      <c r="A168">
        <v>213</v>
      </c>
      <c r="B168" t="s">
        <v>229</v>
      </c>
      <c r="C168">
        <v>0.38190000000000002</v>
      </c>
    </row>
    <row r="169" spans="1:3" x14ac:dyDescent="0.25">
      <c r="A169">
        <v>14</v>
      </c>
      <c r="B169" t="s">
        <v>10</v>
      </c>
      <c r="C169">
        <v>0.89349999999999996</v>
      </c>
    </row>
    <row r="170" spans="1:3" x14ac:dyDescent="0.25">
      <c r="A170">
        <v>10</v>
      </c>
      <c r="B170" t="s">
        <v>36</v>
      </c>
      <c r="C170">
        <v>0.90380000000000005</v>
      </c>
    </row>
    <row r="171" spans="1:3" x14ac:dyDescent="0.25">
      <c r="A171">
        <v>83</v>
      </c>
      <c r="B171" t="s">
        <v>111</v>
      </c>
      <c r="C171">
        <v>0.70530000000000004</v>
      </c>
    </row>
    <row r="172" spans="1:3" x14ac:dyDescent="0.25">
      <c r="A172">
        <v>163</v>
      </c>
      <c r="B172" t="s">
        <v>73</v>
      </c>
      <c r="C172">
        <v>0.48909999999999998</v>
      </c>
    </row>
    <row r="173" spans="1:3" x14ac:dyDescent="0.25">
      <c r="A173">
        <v>57</v>
      </c>
      <c r="B173" t="s">
        <v>93</v>
      </c>
      <c r="C173">
        <v>0.76659999999999995</v>
      </c>
    </row>
    <row r="174" spans="1:3" x14ac:dyDescent="0.25">
      <c r="A174">
        <v>90</v>
      </c>
      <c r="B174" t="s">
        <v>118</v>
      </c>
      <c r="C174">
        <v>0.67759999999999998</v>
      </c>
    </row>
    <row r="175" spans="1:3" x14ac:dyDescent="0.25">
      <c r="A175">
        <v>216</v>
      </c>
      <c r="B175" t="s">
        <v>232</v>
      </c>
      <c r="C175">
        <v>0.379</v>
      </c>
    </row>
    <row r="176" spans="1:3" x14ac:dyDescent="0.25">
      <c r="A176">
        <v>345</v>
      </c>
      <c r="B176" t="s">
        <v>360</v>
      </c>
      <c r="C176">
        <v>9.2799999999999994E-2</v>
      </c>
    </row>
    <row r="177" spans="1:3" x14ac:dyDescent="0.25">
      <c r="A177">
        <v>77</v>
      </c>
      <c r="B177" t="s">
        <v>106</v>
      </c>
      <c r="C177">
        <v>0.72419999999999995</v>
      </c>
    </row>
    <row r="178" spans="1:3" x14ac:dyDescent="0.25">
      <c r="A178">
        <v>148</v>
      </c>
      <c r="B178" t="s">
        <v>170</v>
      </c>
      <c r="C178">
        <v>0.53320000000000001</v>
      </c>
    </row>
    <row r="179" spans="1:3" x14ac:dyDescent="0.25">
      <c r="A179">
        <v>276</v>
      </c>
      <c r="B179" t="s">
        <v>291</v>
      </c>
      <c r="C179">
        <v>0.2727</v>
      </c>
    </row>
    <row r="180" spans="1:3" x14ac:dyDescent="0.25">
      <c r="A180">
        <v>211</v>
      </c>
      <c r="B180" t="s">
        <v>227</v>
      </c>
      <c r="C180">
        <v>0.38590000000000002</v>
      </c>
    </row>
    <row r="181" spans="1:3" x14ac:dyDescent="0.25">
      <c r="A181">
        <v>303</v>
      </c>
      <c r="B181" t="s">
        <v>318</v>
      </c>
      <c r="C181">
        <v>0.19919999999999999</v>
      </c>
    </row>
    <row r="182" spans="1:3" x14ac:dyDescent="0.25">
      <c r="A182">
        <v>188</v>
      </c>
      <c r="B182" t="s">
        <v>205</v>
      </c>
      <c r="C182">
        <v>0.44569999999999999</v>
      </c>
    </row>
    <row r="183" spans="1:3" x14ac:dyDescent="0.25">
      <c r="A183">
        <v>225</v>
      </c>
      <c r="B183" t="s">
        <v>241</v>
      </c>
      <c r="C183">
        <v>0.36720000000000003</v>
      </c>
    </row>
    <row r="184" spans="1:3" x14ac:dyDescent="0.25">
      <c r="A184">
        <v>190</v>
      </c>
      <c r="B184" t="s">
        <v>386</v>
      </c>
      <c r="C184">
        <v>0.43909999999999999</v>
      </c>
    </row>
    <row r="185" spans="1:3" x14ac:dyDescent="0.25">
      <c r="A185">
        <v>156</v>
      </c>
      <c r="B185" t="s">
        <v>178</v>
      </c>
      <c r="C185">
        <v>0.51239999999999997</v>
      </c>
    </row>
    <row r="186" spans="1:3" x14ac:dyDescent="0.25">
      <c r="A186">
        <v>298</v>
      </c>
      <c r="B186" t="s">
        <v>313</v>
      </c>
      <c r="C186">
        <v>0.2019</v>
      </c>
    </row>
    <row r="187" spans="1:3" x14ac:dyDescent="0.25">
      <c r="A187">
        <v>48</v>
      </c>
      <c r="B187" t="s">
        <v>63</v>
      </c>
      <c r="C187">
        <v>0.79769999999999996</v>
      </c>
    </row>
    <row r="188" spans="1:3" x14ac:dyDescent="0.25">
      <c r="A188">
        <v>178</v>
      </c>
      <c r="B188" t="s">
        <v>196</v>
      </c>
      <c r="C188">
        <v>0.45800000000000002</v>
      </c>
    </row>
    <row r="189" spans="1:3" x14ac:dyDescent="0.25">
      <c r="A189">
        <v>146</v>
      </c>
      <c r="B189" t="s">
        <v>168</v>
      </c>
      <c r="C189">
        <v>0.53990000000000005</v>
      </c>
    </row>
    <row r="190" spans="1:3" x14ac:dyDescent="0.25">
      <c r="A190">
        <v>329</v>
      </c>
      <c r="B190" t="s">
        <v>344</v>
      </c>
      <c r="C190">
        <v>0.13139999999999999</v>
      </c>
    </row>
    <row r="191" spans="1:3" x14ac:dyDescent="0.25">
      <c r="A191">
        <v>28</v>
      </c>
      <c r="B191" t="s">
        <v>9</v>
      </c>
      <c r="C191">
        <v>0.85699999999999998</v>
      </c>
    </row>
    <row r="192" spans="1:3" x14ac:dyDescent="0.25">
      <c r="A192">
        <v>71</v>
      </c>
      <c r="B192" t="s">
        <v>35</v>
      </c>
      <c r="C192">
        <v>0.73250000000000004</v>
      </c>
    </row>
    <row r="193" spans="1:3" x14ac:dyDescent="0.25">
      <c r="A193">
        <v>313</v>
      </c>
      <c r="B193" t="s">
        <v>328</v>
      </c>
      <c r="C193">
        <v>0.17810000000000001</v>
      </c>
    </row>
    <row r="194" spans="1:3" x14ac:dyDescent="0.25">
      <c r="A194">
        <v>275</v>
      </c>
      <c r="B194" t="s">
        <v>290</v>
      </c>
      <c r="C194">
        <v>0.27639999999999998</v>
      </c>
    </row>
    <row r="195" spans="1:3" x14ac:dyDescent="0.25">
      <c r="A195">
        <v>294</v>
      </c>
      <c r="B195" t="s">
        <v>309</v>
      </c>
      <c r="C195">
        <v>0.2117</v>
      </c>
    </row>
    <row r="196" spans="1:3" x14ac:dyDescent="0.25">
      <c r="A196">
        <v>311</v>
      </c>
      <c r="B196" t="s">
        <v>326</v>
      </c>
      <c r="C196">
        <v>0.18190000000000001</v>
      </c>
    </row>
    <row r="197" spans="1:3" x14ac:dyDescent="0.25">
      <c r="A197">
        <v>258</v>
      </c>
      <c r="B197" t="s">
        <v>273</v>
      </c>
      <c r="C197">
        <v>0.30719999999999997</v>
      </c>
    </row>
    <row r="198" spans="1:3" x14ac:dyDescent="0.25">
      <c r="A198">
        <v>26</v>
      </c>
      <c r="B198" t="s">
        <v>369</v>
      </c>
      <c r="C198">
        <v>0.86450000000000005</v>
      </c>
    </row>
    <row r="199" spans="1:3" x14ac:dyDescent="0.25">
      <c r="A199">
        <v>341</v>
      </c>
      <c r="B199" t="s">
        <v>356</v>
      </c>
      <c r="C199">
        <v>0.1019</v>
      </c>
    </row>
    <row r="200" spans="1:3" x14ac:dyDescent="0.25">
      <c r="A200">
        <v>78</v>
      </c>
      <c r="B200" t="s">
        <v>380</v>
      </c>
      <c r="C200">
        <v>0.71879999999999999</v>
      </c>
    </row>
    <row r="201" spans="1:3" x14ac:dyDescent="0.25">
      <c r="A201">
        <v>66</v>
      </c>
      <c r="B201" t="s">
        <v>379</v>
      </c>
      <c r="C201">
        <v>0.74619999999999997</v>
      </c>
    </row>
    <row r="202" spans="1:3" x14ac:dyDescent="0.25">
      <c r="A202">
        <v>245</v>
      </c>
      <c r="B202" t="s">
        <v>260</v>
      </c>
      <c r="C202">
        <v>0.33169999999999999</v>
      </c>
    </row>
    <row r="203" spans="1:3" x14ac:dyDescent="0.25">
      <c r="A203">
        <v>55</v>
      </c>
      <c r="B203" t="s">
        <v>59</v>
      </c>
      <c r="C203">
        <v>0.77129999999999999</v>
      </c>
    </row>
    <row r="204" spans="1:3" x14ac:dyDescent="0.25">
      <c r="A204">
        <v>263</v>
      </c>
      <c r="B204" t="s">
        <v>278</v>
      </c>
      <c r="C204">
        <v>0.29680000000000001</v>
      </c>
    </row>
    <row r="205" spans="1:3" x14ac:dyDescent="0.25">
      <c r="A205">
        <v>229</v>
      </c>
      <c r="B205" t="s">
        <v>245</v>
      </c>
      <c r="C205">
        <v>0.35730000000000001</v>
      </c>
    </row>
    <row r="206" spans="1:3" x14ac:dyDescent="0.25">
      <c r="A206">
        <v>204</v>
      </c>
      <c r="B206" t="s">
        <v>220</v>
      </c>
      <c r="C206">
        <v>0.41070000000000001</v>
      </c>
    </row>
    <row r="207" spans="1:3" x14ac:dyDescent="0.25">
      <c r="A207">
        <v>256</v>
      </c>
      <c r="B207" t="s">
        <v>271</v>
      </c>
      <c r="C207">
        <v>0.31900000000000001</v>
      </c>
    </row>
    <row r="208" spans="1:3" x14ac:dyDescent="0.25">
      <c r="A208">
        <v>223</v>
      </c>
      <c r="B208" t="s">
        <v>239</v>
      </c>
      <c r="C208">
        <v>0.36849999999999999</v>
      </c>
    </row>
    <row r="209" spans="1:3" x14ac:dyDescent="0.25">
      <c r="A209">
        <v>207</v>
      </c>
      <c r="B209" t="s">
        <v>223</v>
      </c>
      <c r="C209">
        <v>0.40150000000000002</v>
      </c>
    </row>
    <row r="210" spans="1:3" x14ac:dyDescent="0.25">
      <c r="A210">
        <v>94</v>
      </c>
      <c r="B210" t="s">
        <v>122</v>
      </c>
      <c r="C210">
        <v>0.67179999999999995</v>
      </c>
    </row>
    <row r="211" spans="1:3" x14ac:dyDescent="0.25">
      <c r="A211">
        <v>315</v>
      </c>
      <c r="B211" t="s">
        <v>330</v>
      </c>
      <c r="C211">
        <v>0.17599999999999999</v>
      </c>
    </row>
    <row r="212" spans="1:3" x14ac:dyDescent="0.25">
      <c r="A212">
        <v>135</v>
      </c>
      <c r="B212" t="s">
        <v>157</v>
      </c>
      <c r="C212">
        <v>0.56110000000000004</v>
      </c>
    </row>
    <row r="213" spans="1:3" x14ac:dyDescent="0.25">
      <c r="A213">
        <v>167</v>
      </c>
      <c r="B213" t="s">
        <v>188</v>
      </c>
      <c r="C213">
        <v>0.48459999999999998</v>
      </c>
    </row>
    <row r="214" spans="1:3" x14ac:dyDescent="0.25">
      <c r="A214">
        <v>101</v>
      </c>
      <c r="B214" t="s">
        <v>127</v>
      </c>
      <c r="C214">
        <v>0.65080000000000005</v>
      </c>
    </row>
    <row r="215" spans="1:3" x14ac:dyDescent="0.25">
      <c r="A215">
        <v>192</v>
      </c>
      <c r="B215" t="s">
        <v>208</v>
      </c>
      <c r="C215">
        <v>0.43259999999999998</v>
      </c>
    </row>
    <row r="216" spans="1:3" x14ac:dyDescent="0.25">
      <c r="A216">
        <v>119</v>
      </c>
      <c r="B216" t="s">
        <v>142</v>
      </c>
      <c r="C216">
        <v>0.59740000000000004</v>
      </c>
    </row>
    <row r="217" spans="1:3" x14ac:dyDescent="0.25">
      <c r="A217">
        <v>19</v>
      </c>
      <c r="B217" t="s">
        <v>41</v>
      </c>
      <c r="C217">
        <v>0.88280000000000003</v>
      </c>
    </row>
    <row r="218" spans="1:3" x14ac:dyDescent="0.25">
      <c r="A218">
        <v>29</v>
      </c>
      <c r="B218" t="s">
        <v>18</v>
      </c>
      <c r="C218">
        <v>0.8538</v>
      </c>
    </row>
    <row r="219" spans="1:3" x14ac:dyDescent="0.25">
      <c r="A219">
        <v>22</v>
      </c>
      <c r="B219" t="s">
        <v>34</v>
      </c>
      <c r="C219">
        <v>0.878</v>
      </c>
    </row>
    <row r="220" spans="1:3" x14ac:dyDescent="0.25">
      <c r="A220">
        <v>182</v>
      </c>
      <c r="B220" t="s">
        <v>200</v>
      </c>
      <c r="C220">
        <v>0.44890000000000002</v>
      </c>
    </row>
    <row r="221" spans="1:3" x14ac:dyDescent="0.25">
      <c r="A221">
        <v>189</v>
      </c>
      <c r="B221" t="s">
        <v>206</v>
      </c>
      <c r="C221">
        <v>0.43959999999999999</v>
      </c>
    </row>
    <row r="222" spans="1:3" x14ac:dyDescent="0.25">
      <c r="A222">
        <v>30</v>
      </c>
      <c r="B222" t="s">
        <v>19</v>
      </c>
      <c r="C222">
        <v>0.85240000000000005</v>
      </c>
    </row>
    <row r="223" spans="1:3" x14ac:dyDescent="0.25">
      <c r="A223">
        <v>103</v>
      </c>
      <c r="B223" t="s">
        <v>129</v>
      </c>
      <c r="C223">
        <v>0.6472</v>
      </c>
    </row>
    <row r="224" spans="1:3" x14ac:dyDescent="0.25">
      <c r="A224">
        <v>158</v>
      </c>
      <c r="B224" t="s">
        <v>180</v>
      </c>
      <c r="C224">
        <v>0.50019999999999998</v>
      </c>
    </row>
    <row r="225" spans="1:3" x14ac:dyDescent="0.25">
      <c r="A225">
        <v>269</v>
      </c>
      <c r="B225" t="s">
        <v>284</v>
      </c>
      <c r="C225">
        <v>0.28720000000000001</v>
      </c>
    </row>
    <row r="226" spans="1:3" x14ac:dyDescent="0.25">
      <c r="A226">
        <v>82</v>
      </c>
      <c r="B226" t="s">
        <v>110</v>
      </c>
      <c r="C226">
        <v>0.70799999999999996</v>
      </c>
    </row>
    <row r="227" spans="1:3" x14ac:dyDescent="0.25">
      <c r="A227">
        <v>166</v>
      </c>
      <c r="B227" t="s">
        <v>187</v>
      </c>
      <c r="C227">
        <v>0.48530000000000001</v>
      </c>
    </row>
    <row r="228" spans="1:3" x14ac:dyDescent="0.25">
      <c r="A228">
        <v>18</v>
      </c>
      <c r="B228" t="s">
        <v>16</v>
      </c>
      <c r="C228">
        <v>0.8841</v>
      </c>
    </row>
    <row r="229" spans="1:3" x14ac:dyDescent="0.25">
      <c r="A229">
        <v>112</v>
      </c>
      <c r="B229" t="s">
        <v>137</v>
      </c>
      <c r="C229">
        <v>0.61860000000000004</v>
      </c>
    </row>
    <row r="230" spans="1:3" x14ac:dyDescent="0.25">
      <c r="A230">
        <v>262</v>
      </c>
      <c r="B230" t="s">
        <v>277</v>
      </c>
      <c r="C230">
        <v>0.29720000000000002</v>
      </c>
    </row>
    <row r="231" spans="1:3" x14ac:dyDescent="0.25">
      <c r="A231">
        <v>319</v>
      </c>
      <c r="B231" t="s">
        <v>334</v>
      </c>
      <c r="C231">
        <v>0.17299999999999999</v>
      </c>
    </row>
    <row r="232" spans="1:3" x14ac:dyDescent="0.25">
      <c r="A232">
        <v>350</v>
      </c>
      <c r="B232" t="s">
        <v>365</v>
      </c>
      <c r="C232">
        <v>6.9699999999999998E-2</v>
      </c>
    </row>
    <row r="233" spans="1:3" x14ac:dyDescent="0.25">
      <c r="A233">
        <v>96</v>
      </c>
      <c r="B233" t="s">
        <v>124</v>
      </c>
      <c r="C233">
        <v>0.6653</v>
      </c>
    </row>
    <row r="234" spans="1:3" x14ac:dyDescent="0.25">
      <c r="A234">
        <v>40</v>
      </c>
      <c r="B234" t="s">
        <v>70</v>
      </c>
      <c r="C234">
        <v>0.81169999999999998</v>
      </c>
    </row>
    <row r="235" spans="1:3" x14ac:dyDescent="0.25">
      <c r="A235">
        <v>102</v>
      </c>
      <c r="B235" t="s">
        <v>128</v>
      </c>
      <c r="C235">
        <v>0.64739999999999998</v>
      </c>
    </row>
    <row r="236" spans="1:3" x14ac:dyDescent="0.25">
      <c r="A236">
        <v>149</v>
      </c>
      <c r="B236" t="s">
        <v>171</v>
      </c>
      <c r="C236">
        <v>0.53110000000000002</v>
      </c>
    </row>
    <row r="237" spans="1:3" x14ac:dyDescent="0.25">
      <c r="A237">
        <v>259</v>
      </c>
      <c r="B237" t="s">
        <v>274</v>
      </c>
      <c r="C237">
        <v>0.30320000000000003</v>
      </c>
    </row>
    <row r="238" spans="1:3" x14ac:dyDescent="0.25">
      <c r="A238">
        <v>106</v>
      </c>
      <c r="B238" t="s">
        <v>131</v>
      </c>
      <c r="C238">
        <v>0.63449999999999995</v>
      </c>
    </row>
    <row r="239" spans="1:3" x14ac:dyDescent="0.25">
      <c r="A239">
        <v>314</v>
      </c>
      <c r="B239" t="s">
        <v>329</v>
      </c>
      <c r="C239">
        <v>0.17780000000000001</v>
      </c>
    </row>
    <row r="240" spans="1:3" x14ac:dyDescent="0.25">
      <c r="A240">
        <v>92</v>
      </c>
      <c r="B240" t="s">
        <v>120</v>
      </c>
      <c r="C240">
        <v>0.67279999999999995</v>
      </c>
    </row>
    <row r="241" spans="1:3" x14ac:dyDescent="0.25">
      <c r="A241">
        <v>215</v>
      </c>
      <c r="B241" t="s">
        <v>231</v>
      </c>
      <c r="C241">
        <v>0.37969999999999998</v>
      </c>
    </row>
    <row r="242" spans="1:3" x14ac:dyDescent="0.25">
      <c r="A242">
        <v>353</v>
      </c>
      <c r="B242" t="s">
        <v>33</v>
      </c>
      <c r="C242">
        <v>0</v>
      </c>
    </row>
    <row r="243" spans="1:3" x14ac:dyDescent="0.25">
      <c r="A243">
        <v>186</v>
      </c>
      <c r="B243" t="s">
        <v>203</v>
      </c>
      <c r="C243">
        <v>0.44700000000000001</v>
      </c>
    </row>
    <row r="244" spans="1:3" x14ac:dyDescent="0.25">
      <c r="A244">
        <v>170</v>
      </c>
      <c r="B244" t="s">
        <v>190</v>
      </c>
      <c r="C244">
        <v>0.47789999999999999</v>
      </c>
    </row>
    <row r="245" spans="1:3" x14ac:dyDescent="0.25">
      <c r="A245">
        <v>265</v>
      </c>
      <c r="B245" t="s">
        <v>280</v>
      </c>
      <c r="C245">
        <v>0.29210000000000003</v>
      </c>
    </row>
    <row r="246" spans="1:3" x14ac:dyDescent="0.25">
      <c r="A246">
        <v>300</v>
      </c>
      <c r="B246" t="s">
        <v>315</v>
      </c>
      <c r="C246">
        <v>0.2006</v>
      </c>
    </row>
    <row r="247" spans="1:3" x14ac:dyDescent="0.25">
      <c r="A247">
        <v>34</v>
      </c>
      <c r="B247" t="s">
        <v>371</v>
      </c>
      <c r="C247">
        <v>0.82869999999999999</v>
      </c>
    </row>
    <row r="248" spans="1:3" x14ac:dyDescent="0.25">
      <c r="A248">
        <v>79</v>
      </c>
      <c r="B248" t="s">
        <v>107</v>
      </c>
      <c r="C248">
        <v>0.71860000000000002</v>
      </c>
    </row>
    <row r="249" spans="1:3" x14ac:dyDescent="0.25">
      <c r="A249">
        <v>239</v>
      </c>
      <c r="B249" t="s">
        <v>254</v>
      </c>
      <c r="C249">
        <v>0.34699999999999998</v>
      </c>
    </row>
    <row r="250" spans="1:3" x14ac:dyDescent="0.25">
      <c r="A250">
        <v>195</v>
      </c>
      <c r="B250" t="s">
        <v>211</v>
      </c>
      <c r="C250">
        <v>0.43080000000000002</v>
      </c>
    </row>
    <row r="251" spans="1:3" x14ac:dyDescent="0.25">
      <c r="A251">
        <v>316</v>
      </c>
      <c r="B251" t="s">
        <v>331</v>
      </c>
      <c r="C251">
        <v>0.17480000000000001</v>
      </c>
    </row>
    <row r="252" spans="1:3" x14ac:dyDescent="0.25">
      <c r="A252">
        <v>142</v>
      </c>
      <c r="B252" t="s">
        <v>164</v>
      </c>
      <c r="C252">
        <v>0.55089999999999995</v>
      </c>
    </row>
    <row r="253" spans="1:3" x14ac:dyDescent="0.25">
      <c r="A253">
        <v>21</v>
      </c>
      <c r="B253" t="s">
        <v>38</v>
      </c>
      <c r="C253">
        <v>0.87870000000000004</v>
      </c>
    </row>
    <row r="254" spans="1:3" x14ac:dyDescent="0.25">
      <c r="A254">
        <v>81</v>
      </c>
      <c r="B254" t="s">
        <v>109</v>
      </c>
      <c r="C254">
        <v>0.70879999999999999</v>
      </c>
    </row>
    <row r="255" spans="1:3" x14ac:dyDescent="0.25">
      <c r="A255">
        <v>304</v>
      </c>
      <c r="B255" t="s">
        <v>319</v>
      </c>
      <c r="C255">
        <v>0.19639999999999999</v>
      </c>
    </row>
    <row r="256" spans="1:3" x14ac:dyDescent="0.25">
      <c r="A256">
        <v>152</v>
      </c>
      <c r="B256" t="s">
        <v>174</v>
      </c>
      <c r="C256">
        <v>0.52200000000000002</v>
      </c>
    </row>
    <row r="257" spans="1:3" x14ac:dyDescent="0.25">
      <c r="A257">
        <v>278</v>
      </c>
      <c r="B257" t="s">
        <v>293</v>
      </c>
      <c r="C257">
        <v>0.26340000000000002</v>
      </c>
    </row>
    <row r="258" spans="1:3" x14ac:dyDescent="0.25">
      <c r="A258">
        <v>241</v>
      </c>
      <c r="B258" t="s">
        <v>256</v>
      </c>
      <c r="C258">
        <v>0.34010000000000001</v>
      </c>
    </row>
    <row r="259" spans="1:3" x14ac:dyDescent="0.25">
      <c r="A259">
        <v>87</v>
      </c>
      <c r="B259" t="s">
        <v>115</v>
      </c>
      <c r="C259">
        <v>0.69510000000000005</v>
      </c>
    </row>
    <row r="260" spans="1:3" x14ac:dyDescent="0.25">
      <c r="A260">
        <v>172</v>
      </c>
      <c r="B260" t="s">
        <v>192</v>
      </c>
      <c r="C260">
        <v>0.47060000000000002</v>
      </c>
    </row>
    <row r="261" spans="1:3" x14ac:dyDescent="0.25">
      <c r="A261">
        <v>287</v>
      </c>
      <c r="B261" t="s">
        <v>302</v>
      </c>
      <c r="C261">
        <v>0.2271</v>
      </c>
    </row>
    <row r="262" spans="1:3" x14ac:dyDescent="0.25">
      <c r="A262">
        <v>32</v>
      </c>
      <c r="B262" t="s">
        <v>86</v>
      </c>
      <c r="C262">
        <v>0.84550000000000003</v>
      </c>
    </row>
    <row r="263" spans="1:3" x14ac:dyDescent="0.25">
      <c r="A263">
        <v>264</v>
      </c>
      <c r="B263" t="s">
        <v>279</v>
      </c>
      <c r="C263">
        <v>0.29580000000000001</v>
      </c>
    </row>
    <row r="264" spans="1:3" x14ac:dyDescent="0.25">
      <c r="A264">
        <v>121</v>
      </c>
      <c r="B264" t="s">
        <v>144</v>
      </c>
      <c r="C264">
        <v>0.5948</v>
      </c>
    </row>
    <row r="265" spans="1:3" x14ac:dyDescent="0.25">
      <c r="A265">
        <v>344</v>
      </c>
      <c r="B265" t="s">
        <v>359</v>
      </c>
      <c r="C265">
        <v>9.2899999999999996E-2</v>
      </c>
    </row>
    <row r="266" spans="1:3" x14ac:dyDescent="0.25">
      <c r="A266">
        <v>257</v>
      </c>
      <c r="B266" t="s">
        <v>272</v>
      </c>
      <c r="C266">
        <v>0.31790000000000002</v>
      </c>
    </row>
    <row r="267" spans="1:3" x14ac:dyDescent="0.25">
      <c r="A267">
        <v>124</v>
      </c>
      <c r="B267" t="s">
        <v>147</v>
      </c>
      <c r="C267">
        <v>0.5897</v>
      </c>
    </row>
    <row r="268" spans="1:3" x14ac:dyDescent="0.25">
      <c r="A268">
        <v>197</v>
      </c>
      <c r="B268" t="s">
        <v>213</v>
      </c>
      <c r="C268">
        <v>0.42499999999999999</v>
      </c>
    </row>
    <row r="269" spans="1:3" x14ac:dyDescent="0.25">
      <c r="A269">
        <v>238</v>
      </c>
      <c r="B269" t="s">
        <v>253</v>
      </c>
      <c r="C269">
        <v>0.3473</v>
      </c>
    </row>
    <row r="270" spans="1:3" x14ac:dyDescent="0.25">
      <c r="A270">
        <v>307</v>
      </c>
      <c r="B270" t="s">
        <v>322</v>
      </c>
      <c r="C270">
        <v>0.189</v>
      </c>
    </row>
    <row r="271" spans="1:3" x14ac:dyDescent="0.25">
      <c r="A271">
        <v>202</v>
      </c>
      <c r="B271" t="s">
        <v>218</v>
      </c>
      <c r="C271">
        <v>0.41460000000000002</v>
      </c>
    </row>
    <row r="272" spans="1:3" x14ac:dyDescent="0.25">
      <c r="A272">
        <v>153</v>
      </c>
      <c r="B272" t="s">
        <v>175</v>
      </c>
      <c r="C272">
        <v>0.5181</v>
      </c>
    </row>
    <row r="273" spans="1:3" x14ac:dyDescent="0.25">
      <c r="A273">
        <v>63</v>
      </c>
      <c r="B273" t="s">
        <v>97</v>
      </c>
      <c r="C273">
        <v>0.75360000000000005</v>
      </c>
    </row>
    <row r="274" spans="1:3" x14ac:dyDescent="0.25">
      <c r="A274">
        <v>351</v>
      </c>
      <c r="B274" t="s">
        <v>366</v>
      </c>
      <c r="C274">
        <v>0.06</v>
      </c>
    </row>
    <row r="275" spans="1:3" x14ac:dyDescent="0.25">
      <c r="A275">
        <v>38</v>
      </c>
      <c r="B275" t="s">
        <v>372</v>
      </c>
      <c r="C275">
        <v>0.81630000000000003</v>
      </c>
    </row>
    <row r="276" spans="1:3" x14ac:dyDescent="0.25">
      <c r="A276">
        <v>49</v>
      </c>
      <c r="B276" t="s">
        <v>72</v>
      </c>
      <c r="C276">
        <v>0.79349999999999998</v>
      </c>
    </row>
    <row r="277" spans="1:3" x14ac:dyDescent="0.25">
      <c r="A277">
        <v>88</v>
      </c>
      <c r="B277" t="s">
        <v>116</v>
      </c>
      <c r="C277">
        <v>0.69359999999999999</v>
      </c>
    </row>
    <row r="278" spans="1:3" x14ac:dyDescent="0.25">
      <c r="A278">
        <v>203</v>
      </c>
      <c r="B278" t="s">
        <v>219</v>
      </c>
      <c r="C278">
        <v>0.41249999999999998</v>
      </c>
    </row>
    <row r="279" spans="1:3" x14ac:dyDescent="0.25">
      <c r="A279">
        <v>310</v>
      </c>
      <c r="B279" t="s">
        <v>325</v>
      </c>
      <c r="C279">
        <v>0.18490000000000001</v>
      </c>
    </row>
    <row r="280" spans="1:3" x14ac:dyDescent="0.25">
      <c r="A280">
        <v>37</v>
      </c>
      <c r="B280" t="s">
        <v>67</v>
      </c>
      <c r="C280">
        <v>0.81810000000000005</v>
      </c>
    </row>
    <row r="281" spans="1:3" x14ac:dyDescent="0.25">
      <c r="A281">
        <v>59</v>
      </c>
      <c r="B281" t="s">
        <v>377</v>
      </c>
      <c r="C281">
        <v>0.76419999999999999</v>
      </c>
    </row>
    <row r="282" spans="1:3" x14ac:dyDescent="0.25">
      <c r="A282">
        <v>335</v>
      </c>
      <c r="B282" t="s">
        <v>350</v>
      </c>
      <c r="C282">
        <v>0.1071</v>
      </c>
    </row>
    <row r="283" spans="1:3" x14ac:dyDescent="0.25">
      <c r="A283">
        <v>165</v>
      </c>
      <c r="B283" t="s">
        <v>186</v>
      </c>
      <c r="C283">
        <v>0.48570000000000002</v>
      </c>
    </row>
    <row r="284" spans="1:3" x14ac:dyDescent="0.25">
      <c r="A284">
        <v>15</v>
      </c>
      <c r="B284" t="s">
        <v>3</v>
      </c>
      <c r="C284">
        <v>0.89249999999999996</v>
      </c>
    </row>
    <row r="285" spans="1:3" x14ac:dyDescent="0.25">
      <c r="A285">
        <v>231</v>
      </c>
      <c r="B285" t="s">
        <v>247</v>
      </c>
      <c r="C285">
        <v>0.35680000000000001</v>
      </c>
    </row>
    <row r="286" spans="1:3" x14ac:dyDescent="0.25">
      <c r="A286">
        <v>159</v>
      </c>
      <c r="B286" t="s">
        <v>181</v>
      </c>
      <c r="C286">
        <v>0.49869999999999998</v>
      </c>
    </row>
    <row r="287" spans="1:3" x14ac:dyDescent="0.25">
      <c r="A287">
        <v>13</v>
      </c>
      <c r="B287" t="s">
        <v>368</v>
      </c>
      <c r="C287">
        <v>0.89680000000000004</v>
      </c>
    </row>
    <row r="288" spans="1:3" x14ac:dyDescent="0.25">
      <c r="A288">
        <v>320</v>
      </c>
      <c r="B288" t="s">
        <v>335</v>
      </c>
      <c r="C288">
        <v>0.1676</v>
      </c>
    </row>
    <row r="289" spans="1:3" x14ac:dyDescent="0.25">
      <c r="A289">
        <v>286</v>
      </c>
      <c r="B289" t="s">
        <v>301</v>
      </c>
      <c r="C289">
        <v>0.2276</v>
      </c>
    </row>
    <row r="290" spans="1:3" x14ac:dyDescent="0.25">
      <c r="A290">
        <v>268</v>
      </c>
      <c r="B290" t="s">
        <v>283</v>
      </c>
      <c r="C290">
        <v>0.28749999999999998</v>
      </c>
    </row>
    <row r="291" spans="1:3" x14ac:dyDescent="0.25">
      <c r="A291">
        <v>39</v>
      </c>
      <c r="B291" t="s">
        <v>57</v>
      </c>
      <c r="C291">
        <v>0.81369999999999998</v>
      </c>
    </row>
    <row r="292" spans="1:3" x14ac:dyDescent="0.25">
      <c r="A292">
        <v>131</v>
      </c>
      <c r="B292" t="s">
        <v>153</v>
      </c>
      <c r="C292">
        <v>0.57250000000000001</v>
      </c>
    </row>
    <row r="293" spans="1:3" x14ac:dyDescent="0.25">
      <c r="A293">
        <v>217</v>
      </c>
      <c r="B293" t="s">
        <v>233</v>
      </c>
      <c r="C293">
        <v>0.37490000000000001</v>
      </c>
    </row>
    <row r="294" spans="1:3" x14ac:dyDescent="0.25">
      <c r="A294">
        <v>295</v>
      </c>
      <c r="B294" t="s">
        <v>310</v>
      </c>
      <c r="C294">
        <v>0.21010000000000001</v>
      </c>
    </row>
    <row r="295" spans="1:3" x14ac:dyDescent="0.25">
      <c r="A295">
        <v>237</v>
      </c>
      <c r="B295" t="s">
        <v>252</v>
      </c>
      <c r="C295">
        <v>0.34739999999999999</v>
      </c>
    </row>
    <row r="296" spans="1:3" x14ac:dyDescent="0.25">
      <c r="A296">
        <v>279</v>
      </c>
      <c r="B296" t="s">
        <v>294</v>
      </c>
      <c r="C296">
        <v>0.2596</v>
      </c>
    </row>
    <row r="297" spans="1:3" x14ac:dyDescent="0.25">
      <c r="A297">
        <v>84</v>
      </c>
      <c r="B297" t="s">
        <v>112</v>
      </c>
      <c r="C297">
        <v>0.69799999999999995</v>
      </c>
    </row>
    <row r="298" spans="1:3" x14ac:dyDescent="0.25">
      <c r="A298">
        <v>346</v>
      </c>
      <c r="B298" t="s">
        <v>361</v>
      </c>
      <c r="C298">
        <v>9.2399999999999996E-2</v>
      </c>
    </row>
    <row r="299" spans="1:3" x14ac:dyDescent="0.25">
      <c r="A299">
        <v>108</v>
      </c>
      <c r="B299" t="s">
        <v>133</v>
      </c>
      <c r="C299">
        <v>0.63219999999999998</v>
      </c>
    </row>
    <row r="300" spans="1:3" x14ac:dyDescent="0.25">
      <c r="A300">
        <v>128</v>
      </c>
      <c r="B300" t="s">
        <v>151</v>
      </c>
      <c r="C300">
        <v>0.5786</v>
      </c>
    </row>
    <row r="301" spans="1:3" x14ac:dyDescent="0.25">
      <c r="A301">
        <v>247</v>
      </c>
      <c r="B301" t="s">
        <v>262</v>
      </c>
      <c r="C301">
        <v>0.33150000000000002</v>
      </c>
    </row>
    <row r="302" spans="1:3" x14ac:dyDescent="0.25">
      <c r="A302">
        <v>283</v>
      </c>
      <c r="B302" t="s">
        <v>298</v>
      </c>
      <c r="C302">
        <v>0.24390000000000001</v>
      </c>
    </row>
    <row r="303" spans="1:3" x14ac:dyDescent="0.25">
      <c r="A303">
        <v>68</v>
      </c>
      <c r="B303" t="s">
        <v>65</v>
      </c>
      <c r="C303">
        <v>0.74299999999999999</v>
      </c>
    </row>
    <row r="304" spans="1:3" x14ac:dyDescent="0.25">
      <c r="A304">
        <v>155</v>
      </c>
      <c r="B304" t="s">
        <v>177</v>
      </c>
      <c r="C304">
        <v>0.51359999999999995</v>
      </c>
    </row>
    <row r="305" spans="1:3" x14ac:dyDescent="0.25">
      <c r="A305">
        <v>318</v>
      </c>
      <c r="B305" t="s">
        <v>333</v>
      </c>
      <c r="C305">
        <v>0.17399999999999999</v>
      </c>
    </row>
    <row r="306" spans="1:3" x14ac:dyDescent="0.25">
      <c r="A306">
        <v>86</v>
      </c>
      <c r="B306" t="s">
        <v>114</v>
      </c>
      <c r="C306">
        <v>0.69669999999999999</v>
      </c>
    </row>
    <row r="307" spans="1:3" x14ac:dyDescent="0.25">
      <c r="A307">
        <v>277</v>
      </c>
      <c r="B307" t="s">
        <v>292</v>
      </c>
      <c r="C307">
        <v>0.26740000000000003</v>
      </c>
    </row>
    <row r="308" spans="1:3" x14ac:dyDescent="0.25">
      <c r="A308">
        <v>114</v>
      </c>
      <c r="B308" t="s">
        <v>138</v>
      </c>
      <c r="C308">
        <v>0.61119999999999997</v>
      </c>
    </row>
    <row r="309" spans="1:3" x14ac:dyDescent="0.25">
      <c r="A309">
        <v>168</v>
      </c>
      <c r="B309" t="s">
        <v>189</v>
      </c>
      <c r="C309">
        <v>0.4834</v>
      </c>
    </row>
    <row r="310" spans="1:3" x14ac:dyDescent="0.25">
      <c r="A310">
        <v>16</v>
      </c>
      <c r="B310" t="s">
        <v>15</v>
      </c>
      <c r="C310">
        <v>0.88849999999999996</v>
      </c>
    </row>
    <row r="311" spans="1:3" x14ac:dyDescent="0.25">
      <c r="A311">
        <v>325</v>
      </c>
      <c r="B311" t="s">
        <v>340</v>
      </c>
      <c r="C311">
        <v>0.14910000000000001</v>
      </c>
    </row>
    <row r="312" spans="1:3" x14ac:dyDescent="0.25">
      <c r="A312">
        <v>326</v>
      </c>
      <c r="B312" t="s">
        <v>341</v>
      </c>
      <c r="C312">
        <v>0.14280000000000001</v>
      </c>
    </row>
    <row r="313" spans="1:3" x14ac:dyDescent="0.25">
      <c r="A313">
        <v>273</v>
      </c>
      <c r="B313" t="s">
        <v>288</v>
      </c>
      <c r="C313">
        <v>0.2802</v>
      </c>
    </row>
    <row r="314" spans="1:3" x14ac:dyDescent="0.25">
      <c r="A314">
        <v>224</v>
      </c>
      <c r="B314" t="s">
        <v>240</v>
      </c>
      <c r="C314">
        <v>0.36849999999999999</v>
      </c>
    </row>
    <row r="315" spans="1:3" x14ac:dyDescent="0.25">
      <c r="A315">
        <v>317</v>
      </c>
      <c r="B315" t="s">
        <v>332</v>
      </c>
      <c r="C315">
        <v>0.1744</v>
      </c>
    </row>
    <row r="316" spans="1:3" x14ac:dyDescent="0.25">
      <c r="A316">
        <v>281</v>
      </c>
      <c r="B316" t="s">
        <v>296</v>
      </c>
      <c r="C316">
        <v>0.2571</v>
      </c>
    </row>
    <row r="317" spans="1:3" x14ac:dyDescent="0.25">
      <c r="A317">
        <v>89</v>
      </c>
      <c r="B317" t="s">
        <v>117</v>
      </c>
      <c r="C317">
        <v>0.67949999999999999</v>
      </c>
    </row>
    <row r="318" spans="1:3" x14ac:dyDescent="0.25">
      <c r="A318">
        <v>157</v>
      </c>
      <c r="B318" t="s">
        <v>179</v>
      </c>
      <c r="C318">
        <v>0.50929999999999997</v>
      </c>
    </row>
    <row r="319" spans="1:3" x14ac:dyDescent="0.25">
      <c r="A319">
        <v>160</v>
      </c>
      <c r="B319" t="s">
        <v>182</v>
      </c>
      <c r="C319">
        <v>0.49759999999999999</v>
      </c>
    </row>
    <row r="320" spans="1:3" x14ac:dyDescent="0.25">
      <c r="A320">
        <v>210</v>
      </c>
      <c r="B320" t="s">
        <v>226</v>
      </c>
      <c r="C320">
        <v>0.3886</v>
      </c>
    </row>
    <row r="321" spans="1:3" x14ac:dyDescent="0.25">
      <c r="A321">
        <v>36</v>
      </c>
      <c r="B321" t="s">
        <v>88</v>
      </c>
      <c r="C321">
        <v>0.81820000000000004</v>
      </c>
    </row>
    <row r="322" spans="1:3" x14ac:dyDescent="0.25">
      <c r="A322">
        <v>132</v>
      </c>
      <c r="B322" t="s">
        <v>154</v>
      </c>
      <c r="C322">
        <v>0.56689999999999996</v>
      </c>
    </row>
    <row r="323" spans="1:3" x14ac:dyDescent="0.25">
      <c r="A323">
        <v>198</v>
      </c>
      <c r="B323" t="s">
        <v>214</v>
      </c>
      <c r="C323">
        <v>0.42380000000000001</v>
      </c>
    </row>
    <row r="324" spans="1:3" x14ac:dyDescent="0.25">
      <c r="A324">
        <v>91</v>
      </c>
      <c r="B324" t="s">
        <v>119</v>
      </c>
      <c r="C324">
        <v>0.67500000000000004</v>
      </c>
    </row>
    <row r="325" spans="1:3" x14ac:dyDescent="0.25">
      <c r="A325">
        <v>308</v>
      </c>
      <c r="B325" t="s">
        <v>323</v>
      </c>
      <c r="C325">
        <v>0.18609999999999999</v>
      </c>
    </row>
    <row r="326" spans="1:3" x14ac:dyDescent="0.25">
      <c r="A326">
        <v>161</v>
      </c>
      <c r="B326" t="s">
        <v>183</v>
      </c>
      <c r="C326">
        <v>0.49409999999999998</v>
      </c>
    </row>
    <row r="327" spans="1:3" x14ac:dyDescent="0.25">
      <c r="A327">
        <v>120</v>
      </c>
      <c r="B327" t="s">
        <v>143</v>
      </c>
      <c r="C327">
        <v>0.59650000000000003</v>
      </c>
    </row>
    <row r="328" spans="1:3" x14ac:dyDescent="0.25">
      <c r="A328">
        <v>12</v>
      </c>
      <c r="B328" t="s">
        <v>37</v>
      </c>
      <c r="C328">
        <v>0.8972</v>
      </c>
    </row>
    <row r="329" spans="1:3" x14ac:dyDescent="0.25">
      <c r="A329">
        <v>70</v>
      </c>
      <c r="B329" t="s">
        <v>100</v>
      </c>
      <c r="C329">
        <v>0.73509999999999998</v>
      </c>
    </row>
    <row r="330" spans="1:3" x14ac:dyDescent="0.25">
      <c r="A330">
        <v>6</v>
      </c>
      <c r="B330" t="s">
        <v>17</v>
      </c>
      <c r="C330">
        <v>0.91959999999999997</v>
      </c>
    </row>
    <row r="331" spans="1:3" x14ac:dyDescent="0.25">
      <c r="A331">
        <v>4</v>
      </c>
      <c r="B331" t="s">
        <v>68</v>
      </c>
      <c r="C331">
        <v>0.94179999999999997</v>
      </c>
    </row>
    <row r="332" spans="1:3" x14ac:dyDescent="0.25">
      <c r="A332">
        <v>191</v>
      </c>
      <c r="B332" t="s">
        <v>207</v>
      </c>
      <c r="C332">
        <v>0.43430000000000002</v>
      </c>
    </row>
    <row r="333" spans="1:3" x14ac:dyDescent="0.25">
      <c r="A333">
        <v>219</v>
      </c>
      <c r="B333" t="s">
        <v>235</v>
      </c>
      <c r="C333">
        <v>0.36990000000000001</v>
      </c>
    </row>
    <row r="334" spans="1:3" x14ac:dyDescent="0.25">
      <c r="A334">
        <v>174</v>
      </c>
      <c r="B334" t="s">
        <v>193</v>
      </c>
      <c r="C334">
        <v>0.4652</v>
      </c>
    </row>
    <row r="335" spans="1:3" x14ac:dyDescent="0.25">
      <c r="A335">
        <v>116</v>
      </c>
      <c r="B335" t="s">
        <v>139</v>
      </c>
      <c r="C335">
        <v>0.60740000000000005</v>
      </c>
    </row>
    <row r="336" spans="1:3" x14ac:dyDescent="0.25">
      <c r="A336">
        <v>95</v>
      </c>
      <c r="B336" t="s">
        <v>123</v>
      </c>
      <c r="C336">
        <v>0.66639999999999999</v>
      </c>
    </row>
    <row r="337" spans="1:3" x14ac:dyDescent="0.25">
      <c r="A337">
        <v>187</v>
      </c>
      <c r="B337" t="s">
        <v>204</v>
      </c>
      <c r="C337">
        <v>0.44690000000000002</v>
      </c>
    </row>
    <row r="338" spans="1:3" x14ac:dyDescent="0.25">
      <c r="A338">
        <v>169</v>
      </c>
      <c r="B338" t="s">
        <v>61</v>
      </c>
      <c r="C338">
        <v>0.47820000000000001</v>
      </c>
    </row>
    <row r="339" spans="1:3" x14ac:dyDescent="0.25">
      <c r="A339">
        <v>65</v>
      </c>
      <c r="B339" t="s">
        <v>98</v>
      </c>
      <c r="C339">
        <v>0.74760000000000004</v>
      </c>
    </row>
    <row r="340" spans="1:3" x14ac:dyDescent="0.25">
      <c r="A340">
        <v>235</v>
      </c>
      <c r="B340" t="s">
        <v>250</v>
      </c>
      <c r="C340">
        <v>0.35099999999999998</v>
      </c>
    </row>
    <row r="341" spans="1:3" x14ac:dyDescent="0.25">
      <c r="A341">
        <v>280</v>
      </c>
      <c r="B341" t="s">
        <v>295</v>
      </c>
      <c r="C341">
        <v>0.25729999999999997</v>
      </c>
    </row>
    <row r="342" spans="1:3" x14ac:dyDescent="0.25">
      <c r="A342">
        <v>179</v>
      </c>
      <c r="B342" t="s">
        <v>197</v>
      </c>
      <c r="C342">
        <v>0.4551</v>
      </c>
    </row>
    <row r="343" spans="1:3" x14ac:dyDescent="0.25">
      <c r="A343">
        <v>113</v>
      </c>
      <c r="B343" t="s">
        <v>381</v>
      </c>
      <c r="C343">
        <v>0.61829999999999996</v>
      </c>
    </row>
    <row r="344" spans="1:3" x14ac:dyDescent="0.25">
      <c r="A344">
        <v>5</v>
      </c>
      <c r="B344" t="s">
        <v>367</v>
      </c>
      <c r="C344">
        <v>0.93989999999999996</v>
      </c>
    </row>
    <row r="345" spans="1:3" x14ac:dyDescent="0.25">
      <c r="A345">
        <v>164</v>
      </c>
      <c r="B345" t="s">
        <v>185</v>
      </c>
      <c r="C345">
        <v>0.48659999999999998</v>
      </c>
    </row>
    <row r="346" spans="1:3" x14ac:dyDescent="0.25">
      <c r="A346">
        <v>234</v>
      </c>
      <c r="B346" t="s">
        <v>249</v>
      </c>
      <c r="C346">
        <v>0.35189999999999999</v>
      </c>
    </row>
    <row r="347" spans="1:3" x14ac:dyDescent="0.25">
      <c r="A347">
        <v>11</v>
      </c>
      <c r="B347" t="s">
        <v>4</v>
      </c>
      <c r="C347">
        <v>0.9</v>
      </c>
    </row>
    <row r="348" spans="1:3" x14ac:dyDescent="0.25">
      <c r="A348">
        <v>184</v>
      </c>
      <c r="B348" t="s">
        <v>58</v>
      </c>
      <c r="C348">
        <v>0.44819999999999999</v>
      </c>
    </row>
    <row r="349" spans="1:3" x14ac:dyDescent="0.25">
      <c r="A349">
        <v>127</v>
      </c>
      <c r="B349" t="s">
        <v>150</v>
      </c>
      <c r="C349">
        <v>0.57899999999999996</v>
      </c>
    </row>
    <row r="350" spans="1:3" x14ac:dyDescent="0.25">
      <c r="A350">
        <v>117</v>
      </c>
      <c r="B350" t="s">
        <v>140</v>
      </c>
      <c r="C350">
        <v>0.60470000000000002</v>
      </c>
    </row>
    <row r="351" spans="1:3" x14ac:dyDescent="0.25">
      <c r="A351">
        <v>42</v>
      </c>
      <c r="B351" t="s">
        <v>374</v>
      </c>
      <c r="C351">
        <v>0.80740000000000001</v>
      </c>
    </row>
    <row r="352" spans="1:3" x14ac:dyDescent="0.25">
      <c r="A352">
        <v>171</v>
      </c>
      <c r="B352" t="s">
        <v>191</v>
      </c>
      <c r="C352">
        <v>0.47570000000000001</v>
      </c>
    </row>
    <row r="353" spans="1:3" x14ac:dyDescent="0.25">
      <c r="A353">
        <v>183</v>
      </c>
      <c r="B353" t="s">
        <v>201</v>
      </c>
      <c r="C353">
        <v>0.44850000000000001</v>
      </c>
    </row>
  </sheetData>
  <sortState ref="A2:C353">
    <sortCondition ref="B2:B353"/>
  </sortState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workbookViewId="0"/>
  </sheetViews>
  <sheetFormatPr defaultRowHeight="15" x14ac:dyDescent="0.25"/>
  <cols>
    <col min="3" max="3" width="22.140625" bestFit="1" customWidth="1"/>
    <col min="4" max="4" width="9.7109375" bestFit="1" customWidth="1"/>
    <col min="5" max="5" width="9.85546875" bestFit="1" customWidth="1"/>
    <col min="7" max="7" width="13.7109375" bestFit="1" customWidth="1"/>
    <col min="8" max="8" width="11" bestFit="1" customWidth="1"/>
    <col min="9" max="9" width="10.7109375" customWidth="1"/>
  </cols>
  <sheetData>
    <row r="1" spans="1:9" x14ac:dyDescent="0.25">
      <c r="B1" s="31"/>
      <c r="C1" s="32" t="s">
        <v>74</v>
      </c>
      <c r="D1" s="33" t="s">
        <v>76</v>
      </c>
      <c r="E1" s="33" t="s">
        <v>77</v>
      </c>
      <c r="F1" s="33" t="s">
        <v>78</v>
      </c>
      <c r="G1" s="33" t="s">
        <v>79</v>
      </c>
      <c r="H1" s="33" t="s">
        <v>80</v>
      </c>
      <c r="I1" s="33" t="s">
        <v>81</v>
      </c>
    </row>
    <row r="2" spans="1:9" x14ac:dyDescent="0.25">
      <c r="B2" s="34" t="s">
        <v>44</v>
      </c>
      <c r="C2" s="35" t="str">
        <f>IFERROR(COUNTIFS(Data!$K:$K,$B2,Data!$B:$B,C$1)/COUNTIFS(Data!$B:$B,C$1),"")</f>
        <v/>
      </c>
      <c r="D2" s="36" t="str">
        <f>IFERROR(COUNTIFS(Data!$K:$K,$B2,Data!$B:$B,D$1)/COUNTIFS(Data!$B:$B,D$1),"")</f>
        <v/>
      </c>
      <c r="E2" s="36" t="str">
        <f>IFERROR(COUNTIFS(Data!$K:$K,$B2,Data!$B:$B,E$1)/COUNTIFS(Data!$B:$B,E$1),"")</f>
        <v/>
      </c>
      <c r="F2" s="36" t="str">
        <f>IFERROR(COUNTIFS(Data!$K:$K,$B2,Data!$B:$B,F$1)/COUNTIFS(Data!$B:$B,F$1),"")</f>
        <v/>
      </c>
      <c r="G2" s="36" t="str">
        <f>IFERROR(COUNTIFS(Data!$K:$K,$B2,Data!$B:$B,G$1)/COUNTIFS(Data!$B:$B,G$1),"")</f>
        <v/>
      </c>
      <c r="H2" s="36" t="str">
        <f>IFERROR(COUNTIFS(Data!$K:$K,$B2,Data!$B:$B,H$1)/COUNTIFS(Data!$B:$B,H$1),"")</f>
        <v/>
      </c>
      <c r="I2" s="37" t="str">
        <f>IFERROR(COUNTIFS(Data!$K:$K,$B2,Data!$B:$B,I$1)/COUNTIFS(Data!$B:$B,I$1),"")</f>
        <v/>
      </c>
    </row>
    <row r="3" spans="1:9" x14ac:dyDescent="0.25">
      <c r="B3" s="34" t="s">
        <v>75</v>
      </c>
      <c r="C3" s="38" t="str">
        <f>IFERROR(COUNTIFS(Data!$K:$K,$B3,Data!$B:$B,C$1)/COUNTIFS(Data!$B:$B,C$1),"")</f>
        <v/>
      </c>
      <c r="D3" s="39" t="str">
        <f>IFERROR(COUNTIFS(Data!$K:$K,$B3,Data!$B:$B,D$1)/COUNTIFS(Data!$B:$B,D$1),"")</f>
        <v/>
      </c>
      <c r="E3" s="39" t="str">
        <f>IFERROR(COUNTIFS(Data!$K:$K,$B3,Data!$B:$B,E$1)/COUNTIFS(Data!$B:$B,E$1),"")</f>
        <v/>
      </c>
      <c r="F3" s="39" t="str">
        <f>IFERROR(COUNTIFS(Data!$K:$K,$B3,Data!$B:$B,F$1)/COUNTIFS(Data!$B:$B,F$1),"")</f>
        <v/>
      </c>
      <c r="G3" s="39" t="str">
        <f>IFERROR(COUNTIFS(Data!$K:$K,$B3,Data!$B:$B,G$1)/COUNTIFS(Data!$B:$B,G$1),"")</f>
        <v/>
      </c>
      <c r="H3" s="39" t="str">
        <f>IFERROR(COUNTIFS(Data!$K:$K,$B3,Data!$B:$B,H$1)/COUNTIFS(Data!$B:$B,H$1),"")</f>
        <v/>
      </c>
      <c r="I3" s="40" t="str">
        <f>IFERROR(COUNTIFS(Data!$K:$K,$B3,Data!$B:$B,I$1)/COUNTIFS(Data!$B:$B,I$1),"")</f>
        <v/>
      </c>
    </row>
    <row r="6" spans="1:9" x14ac:dyDescent="0.25">
      <c r="A6" s="41"/>
      <c r="B6" s="41"/>
      <c r="C6" s="42" t="s">
        <v>74</v>
      </c>
      <c r="D6" s="43" t="s">
        <v>76</v>
      </c>
      <c r="E6" s="43" t="s">
        <v>77</v>
      </c>
      <c r="F6" s="43" t="s">
        <v>78</v>
      </c>
      <c r="G6" s="43" t="s">
        <v>79</v>
      </c>
      <c r="H6" s="43" t="s">
        <v>80</v>
      </c>
      <c r="I6" s="44" t="s">
        <v>81</v>
      </c>
    </row>
    <row r="7" spans="1:9" x14ac:dyDescent="0.25">
      <c r="A7" s="71">
        <v>1</v>
      </c>
      <c r="B7" s="72" t="s">
        <v>82</v>
      </c>
      <c r="C7" s="73" t="str">
        <f>IFERROR(COUNTIFS(Data!$B:$B,C$6,Data!$C:$C,$A7,Data!$I:$I,$B7)/COUNTIFS(Data!$B:$B,C$6,Data!$C:$C,$A7),"")</f>
        <v/>
      </c>
      <c r="D7" s="74" t="str">
        <f>IFERROR(COUNTIFS(Data!$B:$B,D$6,Data!$C:$C,$A7,Data!$I:$I,$B7)/COUNTIFS(Data!$B:$B,D$6,Data!$C:$C,$A7),"")</f>
        <v/>
      </c>
      <c r="E7" s="74" t="str">
        <f>IFERROR(COUNTIFS(Data!$B:$B,E$6,Data!$C:$C,$A7,Data!$I:$I,$B7)/COUNTIFS(Data!$B:$B,E$6,Data!$C:$C,$A7),"")</f>
        <v/>
      </c>
      <c r="F7" s="74" t="str">
        <f>IFERROR(COUNTIFS(Data!$B:$B,F$6,Data!$C:$C,$A7,Data!$I:$I,$B7)/COUNTIFS(Data!$B:$B,F$6,Data!$C:$C,$A7),"")</f>
        <v/>
      </c>
      <c r="G7" s="74" t="str">
        <f>IFERROR(COUNTIFS(Data!$B:$B,G$6,Data!$C:$C,$A7,Data!$I:$I,$B7)/COUNTIFS(Data!$B:$B,G$6,Data!$C:$C,$A7),"")</f>
        <v/>
      </c>
      <c r="H7" s="74" t="str">
        <f>IFERROR(COUNTIFS(Data!$B:$B,H$6,Data!$C:$C,$A7,Data!$I:$I,$B7)/COUNTIFS(Data!$B:$B,H$6,Data!$C:$C,$A7),"")</f>
        <v/>
      </c>
      <c r="I7" s="75" t="str">
        <f>IFERROR(COUNTIFS(Data!$B:$B,I$6,Data!$C:$C,$A7,Data!$I:$I,$B7)/COUNTIFS(Data!$B:$B,I$6,Data!$C:$C,$A7),"")</f>
        <v/>
      </c>
    </row>
    <row r="8" spans="1:9" x14ac:dyDescent="0.25">
      <c r="A8" s="71">
        <f t="shared" ref="A8:A22" si="0">A7+1</f>
        <v>2</v>
      </c>
      <c r="B8" s="76" t="s">
        <v>82</v>
      </c>
      <c r="C8" s="73" t="str">
        <f>IFERROR(COUNTIFS(Data!$B:$B,C$6,Data!$C:$C,$A8,Data!$I:$I,$B8)/COUNTIFS(Data!$B:$B,C$6,Data!$C:$C,$A8),"")</f>
        <v/>
      </c>
      <c r="D8" s="74" t="str">
        <f>IFERROR(COUNTIFS(Data!$B:$B,D$6,Data!$C:$C,$A8,Data!$I:$I,$B8)/COUNTIFS(Data!$B:$B,D$6,Data!$C:$C,$A8),"")</f>
        <v/>
      </c>
      <c r="E8" s="74" t="str">
        <f>IFERROR(COUNTIFS(Data!$B:$B,E$6,Data!$C:$C,$A8,Data!$I:$I,$B8)/COUNTIFS(Data!$B:$B,E$6,Data!$C:$C,$A8),"")</f>
        <v/>
      </c>
      <c r="F8" s="74" t="str">
        <f>IFERROR(COUNTIFS(Data!$B:$B,F$6,Data!$C:$C,$A8,Data!$I:$I,$B8)/COUNTIFS(Data!$B:$B,F$6,Data!$C:$C,$A8),"")</f>
        <v/>
      </c>
      <c r="G8" s="74" t="str">
        <f>IFERROR(COUNTIFS(Data!$B:$B,G$6,Data!$C:$C,$A8,Data!$I:$I,$B8)/COUNTIFS(Data!$B:$B,G$6,Data!$C:$C,$A8),"")</f>
        <v/>
      </c>
      <c r="H8" s="74" t="str">
        <f>IFERROR(COUNTIFS(Data!$B:$B,H$6,Data!$C:$C,$A8,Data!$I:$I,$B8)/COUNTIFS(Data!$B:$B,H$6,Data!$C:$C,$A8),"")</f>
        <v/>
      </c>
      <c r="I8" s="75" t="str">
        <f>IFERROR(COUNTIFS(Data!$B:$B,I$6,Data!$C:$C,$A8,Data!$I:$I,$B8)/COUNTIFS(Data!$B:$B,I$6,Data!$C:$C,$A8),"")</f>
        <v/>
      </c>
    </row>
    <row r="9" spans="1:9" x14ac:dyDescent="0.25">
      <c r="A9" s="71">
        <f t="shared" si="0"/>
        <v>3</v>
      </c>
      <c r="B9" s="76" t="s">
        <v>82</v>
      </c>
      <c r="C9" s="73" t="str">
        <f>IFERROR(COUNTIFS(Data!$B:$B,C$6,Data!$C:$C,$A9,Data!$I:$I,$B9)/COUNTIFS(Data!$B:$B,C$6,Data!$C:$C,$A9),"")</f>
        <v/>
      </c>
      <c r="D9" s="74" t="str">
        <f>IFERROR(COUNTIFS(Data!$B:$B,D$6,Data!$C:$C,$A9,Data!$I:$I,$B9)/COUNTIFS(Data!$B:$B,D$6,Data!$C:$C,$A9),"")</f>
        <v/>
      </c>
      <c r="E9" s="74" t="str">
        <f>IFERROR(COUNTIFS(Data!$B:$B,E$6,Data!$C:$C,$A9,Data!$I:$I,$B9)/COUNTIFS(Data!$B:$B,E$6,Data!$C:$C,$A9),"")</f>
        <v/>
      </c>
      <c r="F9" s="74" t="str">
        <f>IFERROR(COUNTIFS(Data!$B:$B,F$6,Data!$C:$C,$A9,Data!$I:$I,$B9)/COUNTIFS(Data!$B:$B,F$6,Data!$C:$C,$A9),"")</f>
        <v/>
      </c>
      <c r="G9" s="74" t="str">
        <f>IFERROR(COUNTIFS(Data!$B:$B,G$6,Data!$C:$C,$A9,Data!$I:$I,$B9)/COUNTIFS(Data!$B:$B,G$6,Data!$C:$C,$A9),"")</f>
        <v/>
      </c>
      <c r="H9" s="74" t="str">
        <f>IFERROR(COUNTIFS(Data!$B:$B,H$6,Data!$C:$C,$A9,Data!$I:$I,$B9)/COUNTIFS(Data!$B:$B,H$6,Data!$C:$C,$A9),"")</f>
        <v/>
      </c>
      <c r="I9" s="75" t="str">
        <f>IFERROR(COUNTIFS(Data!$B:$B,I$6,Data!$C:$C,$A9,Data!$I:$I,$B9)/COUNTIFS(Data!$B:$B,I$6,Data!$C:$C,$A9),"")</f>
        <v/>
      </c>
    </row>
    <row r="10" spans="1:9" x14ac:dyDescent="0.25">
      <c r="A10" s="71">
        <f t="shared" si="0"/>
        <v>4</v>
      </c>
      <c r="B10" s="76" t="s">
        <v>82</v>
      </c>
      <c r="C10" s="73" t="str">
        <f>IFERROR(COUNTIFS(Data!$B:$B,C$6,Data!$C:$C,$A10,Data!$I:$I,$B10)/COUNTIFS(Data!$B:$B,C$6,Data!$C:$C,$A10),"")</f>
        <v/>
      </c>
      <c r="D10" s="74" t="str">
        <f>IFERROR(COUNTIFS(Data!$B:$B,D$6,Data!$C:$C,$A10,Data!$I:$I,$B10)/COUNTIFS(Data!$B:$B,D$6,Data!$C:$C,$A10),"")</f>
        <v/>
      </c>
      <c r="E10" s="74" t="str">
        <f>IFERROR(COUNTIFS(Data!$B:$B,E$6,Data!$C:$C,$A10,Data!$I:$I,$B10)/COUNTIFS(Data!$B:$B,E$6,Data!$C:$C,$A10),"")</f>
        <v/>
      </c>
      <c r="F10" s="74" t="str">
        <f>IFERROR(COUNTIFS(Data!$B:$B,F$6,Data!$C:$C,$A10,Data!$I:$I,$B10)/COUNTIFS(Data!$B:$B,F$6,Data!$C:$C,$A10),"")</f>
        <v/>
      </c>
      <c r="G10" s="74" t="str">
        <f>IFERROR(COUNTIFS(Data!$B:$B,G$6,Data!$C:$C,$A10,Data!$I:$I,$B10)/COUNTIFS(Data!$B:$B,G$6,Data!$C:$C,$A10),"")</f>
        <v/>
      </c>
      <c r="H10" s="74" t="str">
        <f>IFERROR(COUNTIFS(Data!$B:$B,H$6,Data!$C:$C,$A10,Data!$I:$I,$B10)/COUNTIFS(Data!$B:$B,H$6,Data!$C:$C,$A10),"")</f>
        <v/>
      </c>
      <c r="I10" s="75" t="str">
        <f>IFERROR(COUNTIFS(Data!$B:$B,I$6,Data!$C:$C,$A10,Data!$I:$I,$B10)/COUNTIFS(Data!$B:$B,I$6,Data!$C:$C,$A10),"")</f>
        <v/>
      </c>
    </row>
    <row r="11" spans="1:9" x14ac:dyDescent="0.25">
      <c r="A11" s="71">
        <f t="shared" si="0"/>
        <v>5</v>
      </c>
      <c r="B11" s="76" t="s">
        <v>82</v>
      </c>
      <c r="C11" s="73" t="str">
        <f>IFERROR(COUNTIFS(Data!$B:$B,C$6,Data!$C:$C,$A11,Data!$I:$I,$B11)/COUNTIFS(Data!$B:$B,C$6,Data!$C:$C,$A11),"")</f>
        <v/>
      </c>
      <c r="D11" s="74" t="str">
        <f>IFERROR(COUNTIFS(Data!$B:$B,D$6,Data!$C:$C,$A11,Data!$I:$I,$B11)/COUNTIFS(Data!$B:$B,D$6,Data!$C:$C,$A11),"")</f>
        <v/>
      </c>
      <c r="E11" s="74" t="str">
        <f>IFERROR(COUNTIFS(Data!$B:$B,E$6,Data!$C:$C,$A11,Data!$I:$I,$B11)/COUNTIFS(Data!$B:$B,E$6,Data!$C:$C,$A11),"")</f>
        <v/>
      </c>
      <c r="F11" s="74" t="str">
        <f>IFERROR(COUNTIFS(Data!$B:$B,F$6,Data!$C:$C,$A11,Data!$I:$I,$B11)/COUNTIFS(Data!$B:$B,F$6,Data!$C:$C,$A11),"")</f>
        <v/>
      </c>
      <c r="G11" s="74" t="str">
        <f>IFERROR(COUNTIFS(Data!$B:$B,G$6,Data!$C:$C,$A11,Data!$I:$I,$B11)/COUNTIFS(Data!$B:$B,G$6,Data!$C:$C,$A11),"")</f>
        <v/>
      </c>
      <c r="H11" s="74" t="str">
        <f>IFERROR(COUNTIFS(Data!$B:$B,H$6,Data!$C:$C,$A11,Data!$I:$I,$B11)/COUNTIFS(Data!$B:$B,H$6,Data!$C:$C,$A11),"")</f>
        <v/>
      </c>
      <c r="I11" s="75" t="str">
        <f>IFERROR(COUNTIFS(Data!$B:$B,I$6,Data!$C:$C,$A11,Data!$I:$I,$B11)/COUNTIFS(Data!$B:$B,I$6,Data!$C:$C,$A11),"")</f>
        <v/>
      </c>
    </row>
    <row r="12" spans="1:9" x14ac:dyDescent="0.25">
      <c r="A12" s="71">
        <f t="shared" si="0"/>
        <v>6</v>
      </c>
      <c r="B12" s="76" t="s">
        <v>82</v>
      </c>
      <c r="C12" s="73" t="str">
        <f>IFERROR(COUNTIFS(Data!$B:$B,C$6,Data!$C:$C,$A12,Data!$I:$I,$B12)/COUNTIFS(Data!$B:$B,C$6,Data!$C:$C,$A12),"")</f>
        <v/>
      </c>
      <c r="D12" s="74" t="str">
        <f>IFERROR(COUNTIFS(Data!$B:$B,D$6,Data!$C:$C,$A12,Data!$I:$I,$B12)/COUNTIFS(Data!$B:$B,D$6,Data!$C:$C,$A12),"")</f>
        <v/>
      </c>
      <c r="E12" s="74" t="str">
        <f>IFERROR(COUNTIFS(Data!$B:$B,E$6,Data!$C:$C,$A12,Data!$I:$I,$B12)/COUNTIFS(Data!$B:$B,E$6,Data!$C:$C,$A12),"")</f>
        <v/>
      </c>
      <c r="F12" s="74" t="str">
        <f>IFERROR(COUNTIFS(Data!$B:$B,F$6,Data!$C:$C,$A12,Data!$I:$I,$B12)/COUNTIFS(Data!$B:$B,F$6,Data!$C:$C,$A12),"")</f>
        <v/>
      </c>
      <c r="G12" s="74" t="str">
        <f>IFERROR(COUNTIFS(Data!$B:$B,G$6,Data!$C:$C,$A12,Data!$I:$I,$B12)/COUNTIFS(Data!$B:$B,G$6,Data!$C:$C,$A12),"")</f>
        <v/>
      </c>
      <c r="H12" s="74" t="str">
        <f>IFERROR(COUNTIFS(Data!$B:$B,H$6,Data!$C:$C,$A12,Data!$I:$I,$B12)/COUNTIFS(Data!$B:$B,H$6,Data!$C:$C,$A12),"")</f>
        <v/>
      </c>
      <c r="I12" s="75" t="str">
        <f>IFERROR(COUNTIFS(Data!$B:$B,I$6,Data!$C:$C,$A12,Data!$I:$I,$B12)/COUNTIFS(Data!$B:$B,I$6,Data!$C:$C,$A12),"")</f>
        <v/>
      </c>
    </row>
    <row r="13" spans="1:9" x14ac:dyDescent="0.25">
      <c r="A13" s="71">
        <f t="shared" si="0"/>
        <v>7</v>
      </c>
      <c r="B13" s="76" t="s">
        <v>82</v>
      </c>
      <c r="C13" s="73" t="str">
        <f>IFERROR(COUNTIFS(Data!$B:$B,C$6,Data!$C:$C,$A13,Data!$I:$I,$B13)/COUNTIFS(Data!$B:$B,C$6,Data!$C:$C,$A13),"")</f>
        <v/>
      </c>
      <c r="D13" s="74" t="str">
        <f>IFERROR(COUNTIFS(Data!$B:$B,D$6,Data!$C:$C,$A13,Data!$I:$I,$B13)/COUNTIFS(Data!$B:$B,D$6,Data!$C:$C,$A13),"")</f>
        <v/>
      </c>
      <c r="E13" s="74" t="str">
        <f>IFERROR(COUNTIFS(Data!$B:$B,E$6,Data!$C:$C,$A13,Data!$I:$I,$B13)/COUNTIFS(Data!$B:$B,E$6,Data!$C:$C,$A13),"")</f>
        <v/>
      </c>
      <c r="F13" s="74" t="str">
        <f>IFERROR(COUNTIFS(Data!$B:$B,F$6,Data!$C:$C,$A13,Data!$I:$I,$B13)/COUNTIFS(Data!$B:$B,F$6,Data!$C:$C,$A13),"")</f>
        <v/>
      </c>
      <c r="G13" s="74" t="str">
        <f>IFERROR(COUNTIFS(Data!$B:$B,G$6,Data!$C:$C,$A13,Data!$I:$I,$B13)/COUNTIFS(Data!$B:$B,G$6,Data!$C:$C,$A13),"")</f>
        <v/>
      </c>
      <c r="H13" s="74" t="str">
        <f>IFERROR(COUNTIFS(Data!$B:$B,H$6,Data!$C:$C,$A13,Data!$I:$I,$B13)/COUNTIFS(Data!$B:$B,H$6,Data!$C:$C,$A13),"")</f>
        <v/>
      </c>
      <c r="I13" s="75" t="str">
        <f>IFERROR(COUNTIFS(Data!$B:$B,I$6,Data!$C:$C,$A13,Data!$I:$I,$B13)/COUNTIFS(Data!$B:$B,I$6,Data!$C:$C,$A13),"")</f>
        <v/>
      </c>
    </row>
    <row r="14" spans="1:9" x14ac:dyDescent="0.25">
      <c r="A14" s="71">
        <f t="shared" si="0"/>
        <v>8</v>
      </c>
      <c r="B14" s="76" t="s">
        <v>82</v>
      </c>
      <c r="C14" s="73" t="str">
        <f>IFERROR(COUNTIFS(Data!$B:$B,C$6,Data!$C:$C,$A14,Data!$I:$I,$B14)/COUNTIFS(Data!$B:$B,C$6,Data!$C:$C,$A14),"")</f>
        <v/>
      </c>
      <c r="D14" s="74" t="str">
        <f>IFERROR(COUNTIFS(Data!$B:$B,D$6,Data!$C:$C,$A14,Data!$I:$I,$B14)/COUNTIFS(Data!$B:$B,D$6,Data!$C:$C,$A14),"")</f>
        <v/>
      </c>
      <c r="E14" s="74" t="str">
        <f>IFERROR(COUNTIFS(Data!$B:$B,E$6,Data!$C:$C,$A14,Data!$I:$I,$B14)/COUNTIFS(Data!$B:$B,E$6,Data!$C:$C,$A14),"")</f>
        <v/>
      </c>
      <c r="F14" s="74" t="str">
        <f>IFERROR(COUNTIFS(Data!$B:$B,F$6,Data!$C:$C,$A14,Data!$I:$I,$B14)/COUNTIFS(Data!$B:$B,F$6,Data!$C:$C,$A14),"")</f>
        <v/>
      </c>
      <c r="G14" s="74" t="str">
        <f>IFERROR(COUNTIFS(Data!$B:$B,G$6,Data!$C:$C,$A14,Data!$I:$I,$B14)/COUNTIFS(Data!$B:$B,G$6,Data!$C:$C,$A14),"")</f>
        <v/>
      </c>
      <c r="H14" s="74" t="str">
        <f>IFERROR(COUNTIFS(Data!$B:$B,H$6,Data!$C:$C,$A14,Data!$I:$I,$B14)/COUNTIFS(Data!$B:$B,H$6,Data!$C:$C,$A14),"")</f>
        <v/>
      </c>
      <c r="I14" s="75" t="str">
        <f>IFERROR(COUNTIFS(Data!$B:$B,I$6,Data!$C:$C,$A14,Data!$I:$I,$B14)/COUNTIFS(Data!$B:$B,I$6,Data!$C:$C,$A14),"")</f>
        <v/>
      </c>
    </row>
    <row r="15" spans="1:9" x14ac:dyDescent="0.25">
      <c r="A15" s="71">
        <f t="shared" si="0"/>
        <v>9</v>
      </c>
      <c r="B15" s="76" t="s">
        <v>82</v>
      </c>
      <c r="C15" s="73" t="str">
        <f>IFERROR(COUNTIFS(Data!$B:$B,C$6,Data!$C:$C,$A15,Data!$I:$I,$B15)/COUNTIFS(Data!$B:$B,C$6,Data!$C:$C,$A15),"")</f>
        <v/>
      </c>
      <c r="D15" s="74" t="str">
        <f>IFERROR(COUNTIFS(Data!$B:$B,D$6,Data!$C:$C,$A15,Data!$I:$I,$B15)/COUNTIFS(Data!$B:$B,D$6,Data!$C:$C,$A15),"")</f>
        <v/>
      </c>
      <c r="E15" s="74" t="str">
        <f>IFERROR(COUNTIFS(Data!$B:$B,E$6,Data!$C:$C,$A15,Data!$I:$I,$B15)/COUNTIFS(Data!$B:$B,E$6,Data!$C:$C,$A15),"")</f>
        <v/>
      </c>
      <c r="F15" s="74" t="str">
        <f>IFERROR(COUNTIFS(Data!$B:$B,F$6,Data!$C:$C,$A15,Data!$I:$I,$B15)/COUNTIFS(Data!$B:$B,F$6,Data!$C:$C,$A15),"")</f>
        <v/>
      </c>
      <c r="G15" s="74" t="str">
        <f>IFERROR(COUNTIFS(Data!$B:$B,G$6,Data!$C:$C,$A15,Data!$I:$I,$B15)/COUNTIFS(Data!$B:$B,G$6,Data!$C:$C,$A15),"")</f>
        <v/>
      </c>
      <c r="H15" s="74" t="str">
        <f>IFERROR(COUNTIFS(Data!$B:$B,H$6,Data!$C:$C,$A15,Data!$I:$I,$B15)/COUNTIFS(Data!$B:$B,H$6,Data!$C:$C,$A15),"")</f>
        <v/>
      </c>
      <c r="I15" s="75" t="str">
        <f>IFERROR(COUNTIFS(Data!$B:$B,I$6,Data!$C:$C,$A15,Data!$I:$I,$B15)/COUNTIFS(Data!$B:$B,I$6,Data!$C:$C,$A15),"")</f>
        <v/>
      </c>
    </row>
    <row r="16" spans="1:9" x14ac:dyDescent="0.25">
      <c r="A16" s="71">
        <f t="shared" si="0"/>
        <v>10</v>
      </c>
      <c r="B16" s="76" t="s">
        <v>82</v>
      </c>
      <c r="C16" s="73" t="str">
        <f>IFERROR(COUNTIFS(Data!$B:$B,C$6,Data!$C:$C,$A16,Data!$I:$I,$B16)/COUNTIFS(Data!$B:$B,C$6,Data!$C:$C,$A16),"")</f>
        <v/>
      </c>
      <c r="D16" s="74" t="str">
        <f>IFERROR(COUNTIFS(Data!$B:$B,D$6,Data!$C:$C,$A16,Data!$I:$I,$B16)/COUNTIFS(Data!$B:$B,D$6,Data!$C:$C,$A16),"")</f>
        <v/>
      </c>
      <c r="E16" s="74" t="str">
        <f>IFERROR(COUNTIFS(Data!$B:$B,E$6,Data!$C:$C,$A16,Data!$I:$I,$B16)/COUNTIFS(Data!$B:$B,E$6,Data!$C:$C,$A16),"")</f>
        <v/>
      </c>
      <c r="F16" s="74" t="str">
        <f>IFERROR(COUNTIFS(Data!$B:$B,F$6,Data!$C:$C,$A16,Data!$I:$I,$B16)/COUNTIFS(Data!$B:$B,F$6,Data!$C:$C,$A16),"")</f>
        <v/>
      </c>
      <c r="G16" s="74" t="str">
        <f>IFERROR(COUNTIFS(Data!$B:$B,G$6,Data!$C:$C,$A16,Data!$I:$I,$B16)/COUNTIFS(Data!$B:$B,G$6,Data!$C:$C,$A16),"")</f>
        <v/>
      </c>
      <c r="H16" s="74" t="str">
        <f>IFERROR(COUNTIFS(Data!$B:$B,H$6,Data!$C:$C,$A16,Data!$I:$I,$B16)/COUNTIFS(Data!$B:$B,H$6,Data!$C:$C,$A16),"")</f>
        <v/>
      </c>
      <c r="I16" s="75" t="str">
        <f>IFERROR(COUNTIFS(Data!$B:$B,I$6,Data!$C:$C,$A16,Data!$I:$I,$B16)/COUNTIFS(Data!$B:$B,I$6,Data!$C:$C,$A16),"")</f>
        <v/>
      </c>
    </row>
    <row r="17" spans="1:9" x14ac:dyDescent="0.25">
      <c r="A17" s="71">
        <f t="shared" si="0"/>
        <v>11</v>
      </c>
      <c r="B17" s="76" t="s">
        <v>82</v>
      </c>
      <c r="C17" s="73" t="str">
        <f>IFERROR(COUNTIFS(Data!$B:$B,C$6,Data!$C:$C,$A17,Data!$I:$I,$B17)/COUNTIFS(Data!$B:$B,C$6,Data!$C:$C,$A17),"")</f>
        <v/>
      </c>
      <c r="D17" s="74" t="str">
        <f>IFERROR(COUNTIFS(Data!$B:$B,D$6,Data!$C:$C,$A17,Data!$I:$I,$B17)/COUNTIFS(Data!$B:$B,D$6,Data!$C:$C,$A17),"")</f>
        <v/>
      </c>
      <c r="E17" s="74" t="str">
        <f>IFERROR(COUNTIFS(Data!$B:$B,E$6,Data!$C:$C,$A17,Data!$I:$I,$B17)/COUNTIFS(Data!$B:$B,E$6,Data!$C:$C,$A17),"")</f>
        <v/>
      </c>
      <c r="F17" s="74" t="str">
        <f>IFERROR(COUNTIFS(Data!$B:$B,F$6,Data!$C:$C,$A17,Data!$I:$I,$B17)/COUNTIFS(Data!$B:$B,F$6,Data!$C:$C,$A17),"")</f>
        <v/>
      </c>
      <c r="G17" s="74" t="str">
        <f>IFERROR(COUNTIFS(Data!$B:$B,G$6,Data!$C:$C,$A17,Data!$I:$I,$B17)/COUNTIFS(Data!$B:$B,G$6,Data!$C:$C,$A17),"")</f>
        <v/>
      </c>
      <c r="H17" s="74" t="str">
        <f>IFERROR(COUNTIFS(Data!$B:$B,H$6,Data!$C:$C,$A17,Data!$I:$I,$B17)/COUNTIFS(Data!$B:$B,H$6,Data!$C:$C,$A17),"")</f>
        <v/>
      </c>
      <c r="I17" s="75" t="str">
        <f>IFERROR(COUNTIFS(Data!$B:$B,I$6,Data!$C:$C,$A17,Data!$I:$I,$B17)/COUNTIFS(Data!$B:$B,I$6,Data!$C:$C,$A17),"")</f>
        <v/>
      </c>
    </row>
    <row r="18" spans="1:9" x14ac:dyDescent="0.25">
      <c r="A18" s="71">
        <f t="shared" si="0"/>
        <v>12</v>
      </c>
      <c r="B18" s="76" t="s">
        <v>82</v>
      </c>
      <c r="C18" s="73" t="str">
        <f>IFERROR(COUNTIFS(Data!$B:$B,C$6,Data!$C:$C,$A18,Data!$I:$I,$B18)/COUNTIFS(Data!$B:$B,C$6,Data!$C:$C,$A18),"")</f>
        <v/>
      </c>
      <c r="D18" s="74" t="str">
        <f>IFERROR(COUNTIFS(Data!$B:$B,D$6,Data!$C:$C,$A18,Data!$I:$I,$B18)/COUNTIFS(Data!$B:$B,D$6,Data!$C:$C,$A18),"")</f>
        <v/>
      </c>
      <c r="E18" s="74" t="str">
        <f>IFERROR(COUNTIFS(Data!$B:$B,E$6,Data!$C:$C,$A18,Data!$I:$I,$B18)/COUNTIFS(Data!$B:$B,E$6,Data!$C:$C,$A18),"")</f>
        <v/>
      </c>
      <c r="F18" s="74" t="str">
        <f>IFERROR(COUNTIFS(Data!$B:$B,F$6,Data!$C:$C,$A18,Data!$I:$I,$B18)/COUNTIFS(Data!$B:$B,F$6,Data!$C:$C,$A18),"")</f>
        <v/>
      </c>
      <c r="G18" s="74" t="str">
        <f>IFERROR(COUNTIFS(Data!$B:$B,G$6,Data!$C:$C,$A18,Data!$I:$I,$B18)/COUNTIFS(Data!$B:$B,G$6,Data!$C:$C,$A18),"")</f>
        <v/>
      </c>
      <c r="H18" s="74" t="str">
        <f>IFERROR(COUNTIFS(Data!$B:$B,H$6,Data!$C:$C,$A18,Data!$I:$I,$B18)/COUNTIFS(Data!$B:$B,H$6,Data!$C:$C,$A18),"")</f>
        <v/>
      </c>
      <c r="I18" s="75" t="str">
        <f>IFERROR(COUNTIFS(Data!$B:$B,I$6,Data!$C:$C,$A18,Data!$I:$I,$B18)/COUNTIFS(Data!$B:$B,I$6,Data!$C:$C,$A18),"")</f>
        <v/>
      </c>
    </row>
    <row r="19" spans="1:9" x14ac:dyDescent="0.25">
      <c r="A19" s="71">
        <f t="shared" si="0"/>
        <v>13</v>
      </c>
      <c r="B19" s="76" t="s">
        <v>82</v>
      </c>
      <c r="C19" s="73" t="str">
        <f>IFERROR(COUNTIFS(Data!$B:$B,C$6,Data!$C:$C,$A19,Data!$I:$I,$B19)/COUNTIFS(Data!$B:$B,C$6,Data!$C:$C,$A19),"")</f>
        <v/>
      </c>
      <c r="D19" s="74" t="str">
        <f>IFERROR(COUNTIFS(Data!$B:$B,D$6,Data!$C:$C,$A19,Data!$I:$I,$B19)/COUNTIFS(Data!$B:$B,D$6,Data!$C:$C,$A19),"")</f>
        <v/>
      </c>
      <c r="E19" s="74" t="str">
        <f>IFERROR(COUNTIFS(Data!$B:$B,E$6,Data!$C:$C,$A19,Data!$I:$I,$B19)/COUNTIFS(Data!$B:$B,E$6,Data!$C:$C,$A19),"")</f>
        <v/>
      </c>
      <c r="F19" s="74" t="str">
        <f>IFERROR(COUNTIFS(Data!$B:$B,F$6,Data!$C:$C,$A19,Data!$I:$I,$B19)/COUNTIFS(Data!$B:$B,F$6,Data!$C:$C,$A19),"")</f>
        <v/>
      </c>
      <c r="G19" s="74" t="str">
        <f>IFERROR(COUNTIFS(Data!$B:$B,G$6,Data!$C:$C,$A19,Data!$I:$I,$B19)/COUNTIFS(Data!$B:$B,G$6,Data!$C:$C,$A19),"")</f>
        <v/>
      </c>
      <c r="H19" s="74" t="str">
        <f>IFERROR(COUNTIFS(Data!$B:$B,H$6,Data!$C:$C,$A19,Data!$I:$I,$B19)/COUNTIFS(Data!$B:$B,H$6,Data!$C:$C,$A19),"")</f>
        <v/>
      </c>
      <c r="I19" s="75" t="str">
        <f>IFERROR(COUNTIFS(Data!$B:$B,I$6,Data!$C:$C,$A19,Data!$I:$I,$B19)/COUNTIFS(Data!$B:$B,I$6,Data!$C:$C,$A19),"")</f>
        <v/>
      </c>
    </row>
    <row r="20" spans="1:9" x14ac:dyDescent="0.25">
      <c r="A20" s="71">
        <f t="shared" si="0"/>
        <v>14</v>
      </c>
      <c r="B20" s="76" t="s">
        <v>82</v>
      </c>
      <c r="C20" s="73" t="str">
        <f>IFERROR(COUNTIFS(Data!$B:$B,C$6,Data!$C:$C,$A20,Data!$I:$I,$B20)/COUNTIFS(Data!$B:$B,C$6,Data!$C:$C,$A20),"")</f>
        <v/>
      </c>
      <c r="D20" s="74" t="str">
        <f>IFERROR(COUNTIFS(Data!$B:$B,D$6,Data!$C:$C,$A20,Data!$I:$I,$B20)/COUNTIFS(Data!$B:$B,D$6,Data!$C:$C,$A20),"")</f>
        <v/>
      </c>
      <c r="E20" s="74" t="str">
        <f>IFERROR(COUNTIFS(Data!$B:$B,E$6,Data!$C:$C,$A20,Data!$I:$I,$B20)/COUNTIFS(Data!$B:$B,E$6,Data!$C:$C,$A20),"")</f>
        <v/>
      </c>
      <c r="F20" s="74" t="str">
        <f>IFERROR(COUNTIFS(Data!$B:$B,F$6,Data!$C:$C,$A20,Data!$I:$I,$B20)/COUNTIFS(Data!$B:$B,F$6,Data!$C:$C,$A20),"")</f>
        <v/>
      </c>
      <c r="G20" s="74" t="str">
        <f>IFERROR(COUNTIFS(Data!$B:$B,G$6,Data!$C:$C,$A20,Data!$I:$I,$B20)/COUNTIFS(Data!$B:$B,G$6,Data!$C:$C,$A20),"")</f>
        <v/>
      </c>
      <c r="H20" s="74" t="str">
        <f>IFERROR(COUNTIFS(Data!$B:$B,H$6,Data!$C:$C,$A20,Data!$I:$I,$B20)/COUNTIFS(Data!$B:$B,H$6,Data!$C:$C,$A20),"")</f>
        <v/>
      </c>
      <c r="I20" s="75" t="str">
        <f>IFERROR(COUNTIFS(Data!$B:$B,I$6,Data!$C:$C,$A20,Data!$I:$I,$B20)/COUNTIFS(Data!$B:$B,I$6,Data!$C:$C,$A20),"")</f>
        <v/>
      </c>
    </row>
    <row r="21" spans="1:9" x14ac:dyDescent="0.25">
      <c r="A21" s="71">
        <f t="shared" si="0"/>
        <v>15</v>
      </c>
      <c r="B21" s="76" t="s">
        <v>82</v>
      </c>
      <c r="C21" s="73" t="str">
        <f>IFERROR(COUNTIFS(Data!$B:$B,C$6,Data!$C:$C,$A21,Data!$I:$I,$B21)/COUNTIFS(Data!$B:$B,C$6,Data!$C:$C,$A21),"")</f>
        <v/>
      </c>
      <c r="D21" s="74" t="str">
        <f>IFERROR(COUNTIFS(Data!$B:$B,D$6,Data!$C:$C,$A21,Data!$I:$I,$B21)/COUNTIFS(Data!$B:$B,D$6,Data!$C:$C,$A21),"")</f>
        <v/>
      </c>
      <c r="E21" s="74" t="str">
        <f>IFERROR(COUNTIFS(Data!$B:$B,E$6,Data!$C:$C,$A21,Data!$I:$I,$B21)/COUNTIFS(Data!$B:$B,E$6,Data!$C:$C,$A21),"")</f>
        <v/>
      </c>
      <c r="F21" s="74" t="str">
        <f>IFERROR(COUNTIFS(Data!$B:$B,F$6,Data!$C:$C,$A21,Data!$I:$I,$B21)/COUNTIFS(Data!$B:$B,F$6,Data!$C:$C,$A21),"")</f>
        <v/>
      </c>
      <c r="G21" s="74" t="str">
        <f>IFERROR(COUNTIFS(Data!$B:$B,G$6,Data!$C:$C,$A21,Data!$I:$I,$B21)/COUNTIFS(Data!$B:$B,G$6,Data!$C:$C,$A21),"")</f>
        <v/>
      </c>
      <c r="H21" s="74" t="str">
        <f>IFERROR(COUNTIFS(Data!$B:$B,H$6,Data!$C:$C,$A21,Data!$I:$I,$B21)/COUNTIFS(Data!$B:$B,H$6,Data!$C:$C,$A21),"")</f>
        <v/>
      </c>
      <c r="I21" s="75" t="str">
        <f>IFERROR(COUNTIFS(Data!$B:$B,I$6,Data!$C:$C,$A21,Data!$I:$I,$B21)/COUNTIFS(Data!$B:$B,I$6,Data!$C:$C,$A21),"")</f>
        <v/>
      </c>
    </row>
    <row r="22" spans="1:9" x14ac:dyDescent="0.25">
      <c r="A22" s="71">
        <f t="shared" si="0"/>
        <v>16</v>
      </c>
      <c r="B22" s="76" t="s">
        <v>82</v>
      </c>
      <c r="C22" s="73" t="str">
        <f>IFERROR(COUNTIFS(Data!$B:$B,C$6,Data!$C:$C,$A22,Data!$I:$I,$B22)/COUNTIFS(Data!$B:$B,C$6,Data!$C:$C,$A22),"")</f>
        <v/>
      </c>
      <c r="D22" s="74" t="str">
        <f>IFERROR(COUNTIFS(Data!$B:$B,D$6,Data!$C:$C,$A22,Data!$I:$I,$B22)/COUNTIFS(Data!$B:$B,D$6,Data!$C:$C,$A22),"")</f>
        <v/>
      </c>
      <c r="E22" s="74" t="str">
        <f>IFERROR(COUNTIFS(Data!$B:$B,E$6,Data!$C:$C,$A22,Data!$I:$I,$B22)/COUNTIFS(Data!$B:$B,E$6,Data!$C:$C,$A22),"")</f>
        <v/>
      </c>
      <c r="F22" s="74" t="str">
        <f>IFERROR(COUNTIFS(Data!$B:$B,F$6,Data!$C:$C,$A22,Data!$I:$I,$B22)/COUNTIFS(Data!$B:$B,F$6,Data!$C:$C,$A22),"")</f>
        <v/>
      </c>
      <c r="G22" s="74" t="str">
        <f>IFERROR(COUNTIFS(Data!$B:$B,G$6,Data!$C:$C,$A22,Data!$I:$I,$B22)/COUNTIFS(Data!$B:$B,G$6,Data!$C:$C,$A22),"")</f>
        <v/>
      </c>
      <c r="H22" s="74" t="str">
        <f>IFERROR(COUNTIFS(Data!$B:$B,H$6,Data!$C:$C,$A22,Data!$I:$I,$B22)/COUNTIFS(Data!$B:$B,H$6,Data!$C:$C,$A22),"")</f>
        <v/>
      </c>
      <c r="I22" s="75" t="str">
        <f>IFERROR(COUNTIFS(Data!$B:$B,I$6,Data!$C:$C,$A22,Data!$I:$I,$B22)/COUNTIFS(Data!$B:$B,I$6,Data!$C:$C,$A22),"")</f>
        <v/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8"/>
  <sheetViews>
    <sheetView workbookViewId="0">
      <selection activeCell="C4" sqref="C4"/>
    </sheetView>
  </sheetViews>
  <sheetFormatPr defaultRowHeight="15" x14ac:dyDescent="0.25"/>
  <cols>
    <col min="1" max="1" width="4.7109375" customWidth="1"/>
    <col min="2" max="2" width="17.7109375" customWidth="1"/>
    <col min="3" max="3" width="4.7109375" customWidth="1"/>
    <col min="4" max="4" width="17.7109375" customWidth="1"/>
    <col min="5" max="5" width="4.7109375" customWidth="1"/>
    <col min="6" max="6" width="17.7109375" customWidth="1"/>
    <col min="7" max="7" width="4.7109375" customWidth="1"/>
    <col min="8" max="8" width="17.7109375" customWidth="1"/>
    <col min="9" max="9" width="5.7109375" customWidth="1"/>
    <col min="10" max="10" width="5.85546875" bestFit="1" customWidth="1"/>
    <col min="11" max="11" width="17.7109375" customWidth="1"/>
    <col min="12" max="12" width="5.7109375" customWidth="1"/>
    <col min="13" max="13" width="4.7109375" customWidth="1"/>
    <col min="14" max="14" width="17.7109375" customWidth="1"/>
    <col min="15" max="15" width="4.7109375" customWidth="1"/>
    <col min="16" max="16" width="17.7109375" customWidth="1"/>
    <col min="17" max="17" width="4.7109375" customWidth="1"/>
    <col min="18" max="18" width="17.7109375" customWidth="1"/>
    <col min="19" max="19" width="4.7109375" customWidth="1"/>
    <col min="20" max="20" width="17.7109375" customWidth="1"/>
  </cols>
  <sheetData>
    <row r="1" spans="1:20" ht="27" thickBot="1" x14ac:dyDescent="0.45">
      <c r="A1" s="20" t="str">
        <f>CurrentYearSeeding!A1</f>
        <v>South</v>
      </c>
      <c r="B1" s="21"/>
      <c r="C1" s="21"/>
      <c r="D1" s="21"/>
      <c r="E1" s="21"/>
      <c r="F1" s="21"/>
      <c r="G1" s="21"/>
      <c r="H1" s="25"/>
      <c r="M1" s="22"/>
      <c r="N1" s="23"/>
      <c r="O1" s="23"/>
      <c r="P1" s="23"/>
      <c r="Q1" s="23"/>
      <c r="R1" s="23"/>
      <c r="S1" s="23"/>
      <c r="T1" s="24" t="str">
        <f>CurrentYearSeeding!E1</f>
        <v>West</v>
      </c>
    </row>
    <row r="2" spans="1:20" ht="15.75" thickBot="1" x14ac:dyDescent="0.3"/>
    <row r="3" spans="1:20" ht="15.75" thickBot="1" x14ac:dyDescent="0.3">
      <c r="A3" s="1">
        <v>1</v>
      </c>
      <c r="B3" s="2" t="str">
        <f>CurrentYearSeeding!B3</f>
        <v>Florida</v>
      </c>
      <c r="S3" s="9">
        <v>1</v>
      </c>
      <c r="T3" s="10" t="str">
        <f>CurrentYearSeeding!E3</f>
        <v>Arizona</v>
      </c>
    </row>
    <row r="4" spans="1:20" ht="15.75" thickBot="1" x14ac:dyDescent="0.3">
      <c r="A4" s="3">
        <v>16</v>
      </c>
      <c r="B4" s="4" t="str">
        <f>CurrentYearSeeding!B4</f>
        <v>Rnd1 Winner</v>
      </c>
      <c r="C4" s="45">
        <f ca="1">IF(RAND()&lt;=VLOOKUP(MIN(A3:A4),RoundSuccessBySeed,8),MIN(A3:A4),MAX(A3:A4))</f>
        <v>1</v>
      </c>
      <c r="D4" s="46" t="str">
        <f ca="1">VLOOKUP(C4,A3:B4,2,FALSE)</f>
        <v>Florida</v>
      </c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7">
        <f ca="1">IF(RAND()&lt;=VLOOKUP(MIN(S3:S4),RoundSuccessBySeed,8),MIN(S3:S4),MAX(S3:S3))</f>
        <v>1</v>
      </c>
      <c r="R4" s="48" t="str">
        <f ca="1">VLOOKUP(Q4,S3:T4,2,FALSE)</f>
        <v>Arizona</v>
      </c>
      <c r="S4" s="11">
        <v>16</v>
      </c>
      <c r="T4" s="12" t="str">
        <f>CurrentYearSeeding!E4</f>
        <v>Weber St</v>
      </c>
    </row>
    <row r="5" spans="1:20" ht="15.75" thickBot="1" x14ac:dyDescent="0.3">
      <c r="A5" s="1">
        <v>8</v>
      </c>
      <c r="B5" s="2" t="str">
        <f>CurrentYearSeeding!B5</f>
        <v>Colorado</v>
      </c>
      <c r="C5" s="49">
        <f ca="1">IF(RAND()&lt;=VLOOKUP(MIN(A5:A6),RoundSuccessBySeed,8),MIN(A5:A6),MAX(A5:A6))</f>
        <v>8</v>
      </c>
      <c r="D5" s="50" t="str">
        <f ca="1">VLOOKUP(C5,A5:B6,2,FALSE)</f>
        <v>Colorado</v>
      </c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51">
        <f ca="1">IF(RAND()&lt;=VLOOKUP(MIN(S5:S6),RoundSuccessBySeed,8),MIN(S5:S6),MAX(S5:S6))</f>
        <v>8</v>
      </c>
      <c r="R5" s="52" t="str">
        <f ca="1">VLOOKUP(Q5,S5:T6,2,FALSE)</f>
        <v>Gonzaga</v>
      </c>
      <c r="S5" s="9">
        <v>8</v>
      </c>
      <c r="T5" s="10" t="str">
        <f>CurrentYearSeeding!E5</f>
        <v>Gonzaga</v>
      </c>
    </row>
    <row r="6" spans="1:20" ht="15.75" thickBot="1" x14ac:dyDescent="0.3">
      <c r="A6" s="3">
        <v>9</v>
      </c>
      <c r="B6" s="4" t="str">
        <f>CurrentYearSeeding!B6</f>
        <v>Pittsburgh</v>
      </c>
      <c r="C6" s="41"/>
      <c r="D6" s="41"/>
      <c r="E6" s="45">
        <f ca="1">IF(RAND()&lt;=VLOOKUP(MIN(C4:C5),RoundSuccessBySeed,7),MIN(C4:C5),MAX(C4:C5))</f>
        <v>1</v>
      </c>
      <c r="F6" s="46" t="str">
        <f ca="1">VLOOKUP(E6,C4:D5,2, FALSE)</f>
        <v>Florida</v>
      </c>
      <c r="G6" s="41"/>
      <c r="H6" s="41"/>
      <c r="I6" s="41"/>
      <c r="J6" s="41"/>
      <c r="K6" s="41"/>
      <c r="L6" s="41"/>
      <c r="M6" s="41"/>
      <c r="N6" s="41"/>
      <c r="O6" s="47">
        <f ca="1">IF(RAND()&lt;=VLOOKUP(MIN(Q4:Q5),RoundSuccessBySeed,7),MIN(Q4:Q5),MAX(Q4:Q5))</f>
        <v>1</v>
      </c>
      <c r="P6" s="48" t="str">
        <f ca="1">VLOOKUP(O6,Q4:R5,2, FALSE)</f>
        <v>Arizona</v>
      </c>
      <c r="Q6" s="41"/>
      <c r="R6" s="41"/>
      <c r="S6" s="11">
        <v>9</v>
      </c>
      <c r="T6" s="12" t="str">
        <f>CurrentYearSeeding!E6</f>
        <v>Oklahoma St</v>
      </c>
    </row>
    <row r="7" spans="1:20" ht="15.75" thickBot="1" x14ac:dyDescent="0.3">
      <c r="A7" s="1">
        <v>5</v>
      </c>
      <c r="B7" s="2" t="str">
        <f>CurrentYearSeeding!B7</f>
        <v>VCU</v>
      </c>
      <c r="C7" s="41"/>
      <c r="D7" s="41"/>
      <c r="E7" s="49">
        <f ca="1">IF(RAND()&lt;=VLOOKUP(MIN(C8:C9),RoundSuccessBySeed,7),MIN(C8:C9),MAX(C8:C9))</f>
        <v>4</v>
      </c>
      <c r="F7" s="50" t="str">
        <f ca="1">VLOOKUP(E7,C8:D9,2,FALSE)</f>
        <v>UCLA</v>
      </c>
      <c r="G7" s="41"/>
      <c r="H7" s="41"/>
      <c r="I7" s="41"/>
      <c r="J7" s="41"/>
      <c r="K7" s="41"/>
      <c r="L7" s="41"/>
      <c r="M7" s="41"/>
      <c r="N7" s="41"/>
      <c r="O7" s="51">
        <f ca="1">IF(RAND()&lt;=VLOOKUP(MIN(Q8:Q9),RoundSuccessBySeed,7),MIN(Q8:Q9),MAX(Q8:Q9))</f>
        <v>4</v>
      </c>
      <c r="P7" s="52" t="str">
        <f ca="1">VLOOKUP(O7,Q8:R9,2,FALSE)</f>
        <v>San Diego St</v>
      </c>
      <c r="Q7" s="41"/>
      <c r="R7" s="41"/>
      <c r="S7" s="9">
        <v>5</v>
      </c>
      <c r="T7" s="10" t="str">
        <f>CurrentYearSeeding!E7</f>
        <v>Oklahoma</v>
      </c>
    </row>
    <row r="8" spans="1:20" ht="15.75" thickBot="1" x14ac:dyDescent="0.3">
      <c r="A8" s="3">
        <v>12</v>
      </c>
      <c r="B8" s="4" t="str">
        <f>CurrentYearSeeding!B8</f>
        <v>Stephen F. Austin</v>
      </c>
      <c r="C8" s="45">
        <f ca="1">IF(RAND()&lt;=VLOOKUP(MIN(A7:A8),RoundSuccessBySeed,8),MIN(A7:A8),MAX(A7:A8))</f>
        <v>5</v>
      </c>
      <c r="D8" s="46" t="str">
        <f ca="1">VLOOKUP(C8,A7:B8,2,FALSE)</f>
        <v>VCU</v>
      </c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7">
        <f ca="1">IF(RAND()&lt;=VLOOKUP(MIN(S7:S8),RoundSuccessBySeed,8),MIN(S7:S8),MAX(S7:S7))</f>
        <v>5</v>
      </c>
      <c r="R8" s="48" t="str">
        <f ca="1">VLOOKUP(Q8,S7:T8,2,FALSE)</f>
        <v>Oklahoma</v>
      </c>
      <c r="S8" s="11">
        <v>12</v>
      </c>
      <c r="T8" s="12" t="str">
        <f>CurrentYearSeeding!E8</f>
        <v>North Dakota St</v>
      </c>
    </row>
    <row r="9" spans="1:20" ht="15.75" thickBot="1" x14ac:dyDescent="0.3">
      <c r="A9" s="1">
        <v>4</v>
      </c>
      <c r="B9" s="2" t="str">
        <f>CurrentYearSeeding!B9</f>
        <v>UCLA</v>
      </c>
      <c r="C9" s="49">
        <f ca="1">IF(RAND()&lt;=VLOOKUP(MIN(A9:A10),RoundSuccessBySeed,8),MIN(A9:A10),MAX(A9:A10))</f>
        <v>4</v>
      </c>
      <c r="D9" s="50" t="str">
        <f ca="1">VLOOKUP(C9,A9:B10,2,FALSE)</f>
        <v>UCLA</v>
      </c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51">
        <f ca="1">IF(RAND()&lt;=VLOOKUP(MIN(S9:S10),RoundSuccessBySeed,8),MIN(S9:S10),MAX(S9:S10))</f>
        <v>4</v>
      </c>
      <c r="R9" s="52" t="str">
        <f ca="1">VLOOKUP(Q9,S9:T10,2,FALSE)</f>
        <v>San Diego St</v>
      </c>
      <c r="S9" s="9">
        <v>4</v>
      </c>
      <c r="T9" s="10" t="str">
        <f>CurrentYearSeeding!E9</f>
        <v>San Diego St</v>
      </c>
    </row>
    <row r="10" spans="1:20" ht="15.75" thickBot="1" x14ac:dyDescent="0.3">
      <c r="A10" s="3">
        <v>13</v>
      </c>
      <c r="B10" s="4" t="str">
        <f>CurrentYearSeeding!B10</f>
        <v>Tulsa</v>
      </c>
      <c r="C10" s="41"/>
      <c r="D10" s="41"/>
      <c r="E10" s="41"/>
      <c r="F10" s="41"/>
      <c r="G10" s="45">
        <f ca="1">IF(RAND()&lt;=VLOOKUP(MIN(E6:E7),RoundSuccessBySeed,6),MIN(E6:E7),MAX(E6:E7))</f>
        <v>1</v>
      </c>
      <c r="H10" s="46" t="str">
        <f ca="1">VLOOKUP(G10,E6:F7,2, FALSE)</f>
        <v>Florida</v>
      </c>
      <c r="I10" s="41"/>
      <c r="J10" s="41"/>
      <c r="K10" s="41"/>
      <c r="L10" s="41"/>
      <c r="M10" s="47">
        <f ca="1">IF(RAND()&lt;=VLOOKUP(MIN(O6:O7),RoundSuccessBySeed,6),MIN(O6:O7),MAX(O6:O7))</f>
        <v>1</v>
      </c>
      <c r="N10" s="48" t="str">
        <f ca="1">VLOOKUP(M10,O6:P7,2, FALSE)</f>
        <v>Arizona</v>
      </c>
      <c r="O10" s="41"/>
      <c r="P10" s="41"/>
      <c r="Q10" s="41"/>
      <c r="R10" s="41"/>
      <c r="S10" s="11">
        <v>13</v>
      </c>
      <c r="T10" s="12" t="str">
        <f>CurrentYearSeeding!E10</f>
        <v>New Mexico St</v>
      </c>
    </row>
    <row r="11" spans="1:20" ht="15.75" thickBot="1" x14ac:dyDescent="0.3">
      <c r="A11" s="1">
        <v>6</v>
      </c>
      <c r="B11" s="2" t="str">
        <f>CurrentYearSeeding!B11</f>
        <v>Ohio St</v>
      </c>
      <c r="C11" s="41"/>
      <c r="D11" s="41"/>
      <c r="E11" s="41"/>
      <c r="F11" s="41"/>
      <c r="G11" s="49">
        <f ca="1">IF(RAND()&lt;=VLOOKUP(MIN(E14:E15),RoundSuccessBySeed,6),MIN(E14:E15),MAX(E14:E15))</f>
        <v>2</v>
      </c>
      <c r="H11" s="50" t="str">
        <f ca="1">VLOOKUP(G11,E14:F15,2,FALSE)</f>
        <v>Kansas</v>
      </c>
      <c r="I11" s="41"/>
      <c r="J11" s="41"/>
      <c r="K11" s="41"/>
      <c r="L11" s="41"/>
      <c r="M11" s="51">
        <f ca="1">IF(RAND()&lt;=VLOOKUP(MIN(O14:O15),RoundSuccessBySeed,6),MIN(O14:O15),MAX(O14:O15))</f>
        <v>2</v>
      </c>
      <c r="N11" s="52" t="str">
        <f ca="1">VLOOKUP(M11,O14:P15,2,FALSE)</f>
        <v>Wisconsin</v>
      </c>
      <c r="O11" s="41"/>
      <c r="P11" s="41"/>
      <c r="Q11" s="41"/>
      <c r="R11" s="41"/>
      <c r="S11" s="9">
        <v>6</v>
      </c>
      <c r="T11" s="10" t="str">
        <f>CurrentYearSeeding!E11</f>
        <v>Baylor</v>
      </c>
    </row>
    <row r="12" spans="1:20" ht="15.75" thickBot="1" x14ac:dyDescent="0.3">
      <c r="A12" s="3">
        <v>11</v>
      </c>
      <c r="B12" s="4" t="str">
        <f>CurrentYearSeeding!B12</f>
        <v>Dayton</v>
      </c>
      <c r="C12" s="45">
        <f ca="1">IF(RAND()&lt;=VLOOKUP(MIN(A11:A12),RoundSuccessBySeed,8),MIN(A11:A12),MAX(A11:A12))</f>
        <v>6</v>
      </c>
      <c r="D12" s="46" t="str">
        <f ca="1">VLOOKUP(C12,A11:B12,2,FALSE)</f>
        <v>Ohio St</v>
      </c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7">
        <f ca="1">IF(RAND()&lt;=VLOOKUP(MIN(S11:S12),RoundSuccessBySeed,8),MIN(S11:S12),MAX(S11:S11))</f>
        <v>6</v>
      </c>
      <c r="R12" s="48" t="str">
        <f ca="1">VLOOKUP(Q12,S11:T12,2,FALSE)</f>
        <v>Baylor</v>
      </c>
      <c r="S12" s="11">
        <v>11</v>
      </c>
      <c r="T12" s="12" t="str">
        <f>CurrentYearSeeding!E12</f>
        <v>Nebraska</v>
      </c>
    </row>
    <row r="13" spans="1:20" ht="15.75" thickBot="1" x14ac:dyDescent="0.3">
      <c r="A13" s="1">
        <v>3</v>
      </c>
      <c r="B13" s="2" t="str">
        <f>CurrentYearSeeding!B13</f>
        <v>Syracuse</v>
      </c>
      <c r="C13" s="49">
        <f ca="1">IF(RAND()&lt;=VLOOKUP(MIN(A13:A14),RoundSuccessBySeed,8),MIN(A13:A14),MAX(A13:A14))</f>
        <v>3</v>
      </c>
      <c r="D13" s="50" t="str">
        <f ca="1">VLOOKUP(C13,A13:B14,2,FALSE)</f>
        <v>Syracuse</v>
      </c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51">
        <f ca="1">IF(RAND()&lt;=VLOOKUP(MIN(S13:S14),RoundSuccessBySeed,8),MIN(S13:S14),MAX(S13:S14))</f>
        <v>3</v>
      </c>
      <c r="R13" s="52" t="str">
        <f ca="1">VLOOKUP(Q13,S13:T14,2,FALSE)</f>
        <v>Creighton</v>
      </c>
      <c r="S13" s="9">
        <v>3</v>
      </c>
      <c r="T13" s="10" t="str">
        <f>CurrentYearSeeding!E13</f>
        <v>Creighton</v>
      </c>
    </row>
    <row r="14" spans="1:20" ht="15.75" thickBot="1" x14ac:dyDescent="0.3">
      <c r="A14" s="3">
        <v>14</v>
      </c>
      <c r="B14" s="4" t="str">
        <f>CurrentYearSeeding!B14</f>
        <v>Western Michigan</v>
      </c>
      <c r="C14" s="41"/>
      <c r="D14" s="41"/>
      <c r="E14" s="45">
        <f ca="1">IF(RAND()&lt;=VLOOKUP(MIN(C12:C13),RoundSuccessBySeed,7),MIN(C12:C13),MAX(C12:C13))</f>
        <v>3</v>
      </c>
      <c r="F14" s="46" t="str">
        <f ca="1">VLOOKUP(E14,C12:D13,2, FALSE)</f>
        <v>Syracuse</v>
      </c>
      <c r="G14" s="41"/>
      <c r="H14" s="41"/>
      <c r="I14" s="41"/>
      <c r="J14" s="41"/>
      <c r="K14" s="41"/>
      <c r="L14" s="41"/>
      <c r="M14" s="41"/>
      <c r="N14" s="41"/>
      <c r="O14" s="47">
        <f ca="1">IF(RAND()&lt;=VLOOKUP(MIN(Q12:Q13),RoundSuccessBySeed,7),MIN(Q12:Q13),MAX(Q12:Q13))</f>
        <v>3</v>
      </c>
      <c r="P14" s="48" t="str">
        <f ca="1">VLOOKUP(O14,Q12:R13,2, FALSE)</f>
        <v>Creighton</v>
      </c>
      <c r="Q14" s="41"/>
      <c r="R14" s="41"/>
      <c r="S14" s="11">
        <v>14</v>
      </c>
      <c r="T14" s="12" t="str">
        <f>CurrentYearSeeding!E14</f>
        <v>Louisiana Lafayette</v>
      </c>
    </row>
    <row r="15" spans="1:20" ht="15.75" thickBot="1" x14ac:dyDescent="0.3">
      <c r="A15" s="1">
        <v>7</v>
      </c>
      <c r="B15" s="2" t="str">
        <f>CurrentYearSeeding!B15</f>
        <v>New Mexico</v>
      </c>
      <c r="C15" s="41"/>
      <c r="D15" s="41"/>
      <c r="E15" s="49">
        <f ca="1">IF(RAND()&lt;=VLOOKUP(MIN(C16:C17),RoundSuccessBySeed,7),MIN(C16:C17),MAX(C16:C17))</f>
        <v>2</v>
      </c>
      <c r="F15" s="50" t="str">
        <f ca="1">VLOOKUP(E15,C16:D17,2,FALSE)</f>
        <v>Kansas</v>
      </c>
      <c r="G15" s="41"/>
      <c r="H15" s="41"/>
      <c r="I15" s="41"/>
      <c r="J15" s="41"/>
      <c r="K15" s="41"/>
      <c r="L15" s="41"/>
      <c r="M15" s="41"/>
      <c r="N15" s="41"/>
      <c r="O15" s="51">
        <f ca="1">IF(RAND()&lt;=VLOOKUP(MIN(Q16:Q17),RoundSuccessBySeed,7),MIN(Q16:Q17),MAX(Q16:Q17))</f>
        <v>2</v>
      </c>
      <c r="P15" s="52" t="str">
        <f ca="1">VLOOKUP(O15,Q16:R17,2,FALSE)</f>
        <v>Wisconsin</v>
      </c>
      <c r="Q15" s="41"/>
      <c r="R15" s="41"/>
      <c r="S15" s="9">
        <v>7</v>
      </c>
      <c r="T15" s="10" t="str">
        <f>CurrentYearSeeding!E15</f>
        <v>Oregon</v>
      </c>
    </row>
    <row r="16" spans="1:20" ht="15.75" thickBot="1" x14ac:dyDescent="0.3">
      <c r="A16" s="3">
        <v>10</v>
      </c>
      <c r="B16" s="4" t="str">
        <f>CurrentYearSeeding!B16</f>
        <v>Stanford</v>
      </c>
      <c r="C16" s="45">
        <f ca="1">IF(RAND()&lt;=VLOOKUP(MIN(A15:A16),RoundSuccessBySeed,8),MIN(A15:A16),MAX(A15:A16))</f>
        <v>7</v>
      </c>
      <c r="D16" s="46" t="str">
        <f ca="1">VLOOKUP(C16,A15:B16,2,FALSE)</f>
        <v>New Mexico</v>
      </c>
      <c r="E16" s="41"/>
      <c r="F16" s="41"/>
      <c r="G16" s="41"/>
      <c r="H16" s="41"/>
      <c r="I16" s="41"/>
      <c r="J16" s="53">
        <f ca="1">IF(RAND()&lt;=VLOOKUP(MIN(J19:J20),RoundSuccessBySeed,3),J19,J20)</f>
        <v>1</v>
      </c>
      <c r="K16" s="54" t="str">
        <f ca="1">VLOOKUP(J16,J19:K20,2, FALSE)</f>
        <v>Florida</v>
      </c>
      <c r="L16" s="41"/>
      <c r="M16" s="41"/>
      <c r="N16" s="41"/>
      <c r="O16" s="41"/>
      <c r="P16" s="41"/>
      <c r="Q16" s="47">
        <f ca="1">IF(RAND()&lt;=VLOOKUP(MIN(S15:S16),RoundSuccessBySeed,8),MIN(S15:S16),MAX(S15:S15))</f>
        <v>7</v>
      </c>
      <c r="R16" s="48" t="str">
        <f ca="1">VLOOKUP(Q16,S15:T16,2,FALSE)</f>
        <v>Oregon</v>
      </c>
      <c r="S16" s="11">
        <v>10</v>
      </c>
      <c r="T16" s="12" t="str">
        <f>CurrentYearSeeding!E16</f>
        <v>BYU</v>
      </c>
    </row>
    <row r="17" spans="1:20" ht="15.75" thickBot="1" x14ac:dyDescent="0.3">
      <c r="A17" s="1">
        <v>2</v>
      </c>
      <c r="B17" s="2" t="str">
        <f>CurrentYearSeeding!B17</f>
        <v>Kansas</v>
      </c>
      <c r="C17" s="49">
        <f ca="1">IF(RAND()&lt;=VLOOKUP(MIN(A17:A18),RoundSuccessBySeed,8),MIN(A17:A18),MAX(A17:A18))</f>
        <v>2</v>
      </c>
      <c r="D17" s="50" t="str">
        <f ca="1">VLOOKUP(C17,A17:B18,2,FALSE)</f>
        <v>Kansas</v>
      </c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51">
        <f ca="1">IF(RAND()&lt;=VLOOKUP(MIN(S17:S18),RoundSuccessBySeed,8),MIN(S17:S18),MAX(S17:S18))</f>
        <v>2</v>
      </c>
      <c r="R17" s="52" t="str">
        <f ca="1">VLOOKUP(Q17,S17:T18,2,FALSE)</f>
        <v>Wisconsin</v>
      </c>
      <c r="S17" s="9">
        <v>2</v>
      </c>
      <c r="T17" s="10" t="str">
        <f>CurrentYearSeeding!E17</f>
        <v>Wisconsin</v>
      </c>
    </row>
    <row r="18" spans="1:20" ht="15.75" thickBot="1" x14ac:dyDescent="0.3">
      <c r="A18" s="3">
        <v>15</v>
      </c>
      <c r="B18" s="4" t="str">
        <f>CurrentYearSeeding!B18</f>
        <v>Eastern Kentucky</v>
      </c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11">
        <v>15</v>
      </c>
      <c r="T18" s="12" t="str">
        <f>CurrentYearSeeding!E18</f>
        <v>American</v>
      </c>
    </row>
    <row r="19" spans="1:20" x14ac:dyDescent="0.25">
      <c r="C19" s="41"/>
      <c r="D19" s="41"/>
      <c r="E19" s="41"/>
      <c r="F19" s="41"/>
      <c r="G19" s="55">
        <f ca="1">IF(RAND()&lt;=VLOOKUP(MIN(G10:G11),RoundSuccessBySeed,5),MIN(G10:G11),MAX(G10:G11))</f>
        <v>1</v>
      </c>
      <c r="H19" s="56" t="str">
        <f ca="1">VLOOKUP(G19,G10:H11,2, FALSE)</f>
        <v>Florida</v>
      </c>
      <c r="I19" s="41"/>
      <c r="J19" s="57">
        <f ca="1">IF(RAND()&lt;=VLOOKUP(MIN(G19:G20),RoundSuccessBySeed,4),G19,G20)</f>
        <v>1</v>
      </c>
      <c r="K19" s="58" t="str">
        <f ca="1">VLOOKUP(J19,G19:H20,2, FALSE)</f>
        <v>Florida</v>
      </c>
      <c r="L19" s="41"/>
      <c r="M19" s="55">
        <f ca="1">IF(RAND()&lt;=VLOOKUP(MIN(M10:M11),RoundSuccessBySeed,5),MIN(M10:M11),MAX(M10:M11))</f>
        <v>1</v>
      </c>
      <c r="N19" s="56" t="str">
        <f ca="1">VLOOKUP(M19,M10:N11,2, FALSE)</f>
        <v>Arizona</v>
      </c>
      <c r="O19" s="41"/>
      <c r="P19" s="41"/>
      <c r="Q19" s="41"/>
      <c r="R19" s="41"/>
    </row>
    <row r="20" spans="1:20" ht="15.75" thickBot="1" x14ac:dyDescent="0.3">
      <c r="C20" s="41"/>
      <c r="D20" s="41"/>
      <c r="E20" s="41"/>
      <c r="F20" s="41"/>
      <c r="G20" s="59">
        <f ca="1">IF(RAND()&lt;=VLOOKUP(MIN(G28:G29),RoundSuccessBySeed,5),MIN(G28:G29),MAX(G28:G29))</f>
        <v>1</v>
      </c>
      <c r="H20" s="60" t="str">
        <f ca="1">VLOOKUP(G20,G28:H29,2,FALSE)</f>
        <v>Virginia</v>
      </c>
      <c r="I20" s="41"/>
      <c r="J20" s="61">
        <f ca="1">IF(RAND()&lt;=VLOOKUP(MIN(M19:M20),RoundSuccessBySeed,4),M19,M20)</f>
        <v>1</v>
      </c>
      <c r="K20" s="62" t="str">
        <f ca="1">VLOOKUP(J20,M19:N20,2,FALSE)</f>
        <v>Arizona</v>
      </c>
      <c r="L20" s="41"/>
      <c r="M20" s="59">
        <f ca="1">IF(RAND()&lt;=VLOOKUP(MIN(M28:M29),RoundSuccessBySeed,5),MIN(M28:M29),MAX(M28:M29))</f>
        <v>1</v>
      </c>
      <c r="N20" s="60" t="str">
        <f ca="1">VLOOKUP(M20,M28:N29,2,FALSE)</f>
        <v>Wichita St</v>
      </c>
      <c r="O20" s="41"/>
      <c r="P20" s="41"/>
      <c r="Q20" s="41"/>
      <c r="R20" s="41"/>
    </row>
    <row r="21" spans="1:20" ht="15.75" thickBot="1" x14ac:dyDescent="0.3">
      <c r="A21" s="5">
        <v>1</v>
      </c>
      <c r="B21" s="6" t="str">
        <f>CurrentYearSeeding!B21</f>
        <v>Virginia</v>
      </c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13">
        <v>1</v>
      </c>
      <c r="T21" s="14" t="str">
        <f>CurrentYearSeeding!E21</f>
        <v>Wichita St</v>
      </c>
    </row>
    <row r="22" spans="1:20" ht="15.75" thickBot="1" x14ac:dyDescent="0.3">
      <c r="A22" s="7">
        <v>16</v>
      </c>
      <c r="B22" s="8" t="str">
        <f>CurrentYearSeeding!B22</f>
        <v>Coastal Carolina</v>
      </c>
      <c r="C22" s="63">
        <f ca="1">IF(RAND()&lt;=VLOOKUP(MIN(A21:A22),RoundSuccessBySeed,8),MIN(A21:A22),MAX(A21:A22))</f>
        <v>1</v>
      </c>
      <c r="D22" s="64" t="str">
        <f ca="1">VLOOKUP(C22,A21:B22,2,FALSE)</f>
        <v>Virginia</v>
      </c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65">
        <f ca="1">IF(RAND()&lt;=VLOOKUP(MIN(S21:S22),RoundSuccessBySeed,8),MIN(S21:S22),MAX(S21:S21))</f>
        <v>1</v>
      </c>
      <c r="R22" s="66" t="str">
        <f ca="1">VLOOKUP(Q22,S21:T22,2,FALSE)</f>
        <v>Wichita St</v>
      </c>
      <c r="S22" s="15">
        <v>16</v>
      </c>
      <c r="T22" s="16" t="str">
        <f>CurrentYearSeeding!E22</f>
        <v>Rnd1 Winner</v>
      </c>
    </row>
    <row r="23" spans="1:20" ht="15.75" thickBot="1" x14ac:dyDescent="0.3">
      <c r="A23" s="5">
        <v>8</v>
      </c>
      <c r="B23" s="6" t="str">
        <f>CurrentYearSeeding!B23</f>
        <v>Memphis</v>
      </c>
      <c r="C23" s="67">
        <f ca="1">IF(RAND()&lt;=VLOOKUP(MIN(A23:A24),RoundSuccessBySeed,8),MIN(A23:A24),MAX(A23:A24))</f>
        <v>8</v>
      </c>
      <c r="D23" s="68" t="str">
        <f ca="1">VLOOKUP(C23,A23:B24,2,FALSE)</f>
        <v>Memphis</v>
      </c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69">
        <f ca="1">IF(RAND()&lt;=VLOOKUP(MIN(S23:S24),RoundSuccessBySeed,8),MIN(S23:S24),MAX(S23:S24))</f>
        <v>8</v>
      </c>
      <c r="R23" s="70" t="str">
        <f ca="1">VLOOKUP(Q23,S23:T24,2,FALSE)</f>
        <v>Kentucky</v>
      </c>
      <c r="S23" s="13">
        <v>8</v>
      </c>
      <c r="T23" s="14" t="str">
        <f>CurrentYearSeeding!E23</f>
        <v>Kentucky</v>
      </c>
    </row>
    <row r="24" spans="1:20" ht="15.75" thickBot="1" x14ac:dyDescent="0.3">
      <c r="A24" s="7">
        <v>9</v>
      </c>
      <c r="B24" s="8" t="str">
        <f>CurrentYearSeeding!B24</f>
        <v>George Washington</v>
      </c>
      <c r="C24" s="41"/>
      <c r="D24" s="41"/>
      <c r="E24" s="63">
        <f ca="1">IF(RAND()&lt;=VLOOKUP(MIN(C22:C23),RoundSuccessBySeed,7),MIN(C22:C23),MAX(C22:C23))</f>
        <v>1</v>
      </c>
      <c r="F24" s="64" t="str">
        <f ca="1">VLOOKUP(E24,C22:D23,2, FALSE)</f>
        <v>Virginia</v>
      </c>
      <c r="G24" s="41"/>
      <c r="H24" s="41"/>
      <c r="I24" s="41"/>
      <c r="J24" s="41"/>
      <c r="K24" s="41"/>
      <c r="L24" s="41"/>
      <c r="M24" s="41"/>
      <c r="N24" s="41"/>
      <c r="O24" s="65">
        <f ca="1">IF(RAND()&lt;=VLOOKUP(MIN(Q22:Q23),RoundSuccessBySeed,7),MIN(Q22:Q23),MAX(Q22:Q23))</f>
        <v>1</v>
      </c>
      <c r="P24" s="66" t="str">
        <f ca="1">VLOOKUP(O24,Q22:R23,2, FALSE)</f>
        <v>Wichita St</v>
      </c>
      <c r="Q24" s="41"/>
      <c r="R24" s="41"/>
      <c r="S24" s="15">
        <v>9</v>
      </c>
      <c r="T24" s="16" t="str">
        <f>CurrentYearSeeding!E24</f>
        <v>Kansas St</v>
      </c>
    </row>
    <row r="25" spans="1:20" ht="15.75" thickBot="1" x14ac:dyDescent="0.3">
      <c r="A25" s="5">
        <v>5</v>
      </c>
      <c r="B25" s="6" t="str">
        <f>CurrentYearSeeding!B25</f>
        <v>Cincinnati</v>
      </c>
      <c r="C25" s="41"/>
      <c r="D25" s="41"/>
      <c r="E25" s="67">
        <f ca="1">IF(RAND()&lt;=VLOOKUP(MIN(C26:C27),RoundSuccessBySeed,7),MIN(C26:C27),MAX(C26:C27))</f>
        <v>4</v>
      </c>
      <c r="F25" s="68" t="str">
        <f ca="1">VLOOKUP(E25,C26:D27,2,FALSE)</f>
        <v>Michigan St</v>
      </c>
      <c r="G25" s="41"/>
      <c r="H25" s="41"/>
      <c r="I25" s="41"/>
      <c r="J25" s="41"/>
      <c r="K25" s="41"/>
      <c r="L25" s="41"/>
      <c r="M25" s="41"/>
      <c r="N25" s="41"/>
      <c r="O25" s="69">
        <f ca="1">IF(RAND()&lt;=VLOOKUP(MIN(Q26:Q27),RoundSuccessBySeed,7),MIN(Q26:Q27),MAX(Q26:Q27))</f>
        <v>4</v>
      </c>
      <c r="P25" s="70" t="str">
        <f ca="1">VLOOKUP(O25,Q26:R27,2,FALSE)</f>
        <v>Louisville</v>
      </c>
      <c r="Q25" s="41"/>
      <c r="R25" s="41"/>
      <c r="S25" s="13">
        <v>5</v>
      </c>
      <c r="T25" s="14" t="str">
        <f>CurrentYearSeeding!E25</f>
        <v>Saint Louis</v>
      </c>
    </row>
    <row r="26" spans="1:20" ht="15.75" thickBot="1" x14ac:dyDescent="0.3">
      <c r="A26" s="7">
        <v>12</v>
      </c>
      <c r="B26" s="8" t="str">
        <f>CurrentYearSeeding!B26</f>
        <v>Harvard</v>
      </c>
      <c r="C26" s="63">
        <f ca="1">IF(RAND()&lt;=VLOOKUP(MIN(A25:A26),RoundSuccessBySeed,8),MIN(A25:A26),MAX(A25:A26))</f>
        <v>5</v>
      </c>
      <c r="D26" s="64" t="str">
        <f ca="1">VLOOKUP(C26,A25:B26,2,FALSE)</f>
        <v>Cincinnati</v>
      </c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65">
        <f ca="1">IF(RAND()&lt;=VLOOKUP(MIN(S25:S26),RoundSuccessBySeed,8),MIN(S25:S26),MAX(S25:S25))</f>
        <v>5</v>
      </c>
      <c r="R26" s="66" t="str">
        <f ca="1">VLOOKUP(Q26,S25:T26,2,FALSE)</f>
        <v>Saint Louis</v>
      </c>
      <c r="S26" s="15">
        <v>12</v>
      </c>
      <c r="T26" s="16" t="str">
        <f>CurrentYearSeeding!E26</f>
        <v>Rnd1 Winner</v>
      </c>
    </row>
    <row r="27" spans="1:20" ht="15.75" thickBot="1" x14ac:dyDescent="0.3">
      <c r="A27" s="5">
        <v>4</v>
      </c>
      <c r="B27" s="6" t="str">
        <f>CurrentYearSeeding!B27</f>
        <v>Michigan St</v>
      </c>
      <c r="C27" s="67">
        <f ca="1">IF(RAND()&lt;=VLOOKUP(MIN(A27:A28),RoundSuccessBySeed,8),MIN(A27:A28),MAX(A27:A28))</f>
        <v>4</v>
      </c>
      <c r="D27" s="68" t="str">
        <f ca="1">VLOOKUP(C27,A27:B28,2,FALSE)</f>
        <v>Michigan St</v>
      </c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69">
        <f ca="1">IF(RAND()&lt;=VLOOKUP(MIN(S27:S28),RoundSuccessBySeed,8),MIN(S27:S28),MAX(S27:S28))</f>
        <v>4</v>
      </c>
      <c r="R27" s="70" t="str">
        <f ca="1">VLOOKUP(Q27,S27:T28,2,FALSE)</f>
        <v>Louisville</v>
      </c>
      <c r="S27" s="13">
        <v>4</v>
      </c>
      <c r="T27" s="14" t="str">
        <f>CurrentYearSeeding!E27</f>
        <v>Louisville</v>
      </c>
    </row>
    <row r="28" spans="1:20" ht="15.75" thickBot="1" x14ac:dyDescent="0.3">
      <c r="A28" s="7">
        <v>13</v>
      </c>
      <c r="B28" s="8" t="str">
        <f>CurrentYearSeeding!B28</f>
        <v>Delaware</v>
      </c>
      <c r="C28" s="41"/>
      <c r="D28" s="41"/>
      <c r="E28" s="41"/>
      <c r="F28" s="41"/>
      <c r="G28" s="63">
        <f ca="1">IF(RAND()&lt;=VLOOKUP(MIN(E24:E25),RoundSuccessBySeed,6),MIN(E24:E25),MAX(E24:E25))</f>
        <v>1</v>
      </c>
      <c r="H28" s="64" t="str">
        <f ca="1">VLOOKUP(G28,E24:F25,2, FALSE)</f>
        <v>Virginia</v>
      </c>
      <c r="I28" s="41"/>
      <c r="J28" s="41"/>
      <c r="K28" s="41"/>
      <c r="L28" s="41"/>
      <c r="M28" s="65">
        <f ca="1">IF(RAND()&lt;=VLOOKUP(MIN(O24:O25),RoundSuccessBySeed,6),MIN(O24:O25),MAX(O24:O25))</f>
        <v>1</v>
      </c>
      <c r="N28" s="66" t="str">
        <f ca="1">VLOOKUP(M28,O24:P25,2, FALSE)</f>
        <v>Wichita St</v>
      </c>
      <c r="O28" s="41"/>
      <c r="P28" s="41"/>
      <c r="Q28" s="41"/>
      <c r="R28" s="41"/>
      <c r="S28" s="15">
        <v>13</v>
      </c>
      <c r="T28" s="16" t="str">
        <f>CurrentYearSeeding!E28</f>
        <v>Manhattan</v>
      </c>
    </row>
    <row r="29" spans="1:20" ht="15.75" thickBot="1" x14ac:dyDescent="0.3">
      <c r="A29" s="5">
        <v>6</v>
      </c>
      <c r="B29" s="6" t="str">
        <f>CurrentYearSeeding!B29</f>
        <v>North Carolina</v>
      </c>
      <c r="C29" s="41"/>
      <c r="D29" s="41"/>
      <c r="E29" s="41"/>
      <c r="F29" s="41"/>
      <c r="G29" s="67">
        <f ca="1">IF(RAND()&lt;=VLOOKUP(MIN(E32:E33),RoundSuccessBySeed,6),MIN(E32:E33),MAX(E32:E33))</f>
        <v>2</v>
      </c>
      <c r="H29" s="68" t="str">
        <f ca="1">VLOOKUP(G29,E32:F33,2,FALSE)</f>
        <v>Villanova</v>
      </c>
      <c r="I29" s="41"/>
      <c r="J29" s="41"/>
      <c r="K29" s="41"/>
      <c r="L29" s="41"/>
      <c r="M29" s="69">
        <f ca="1">IF(RAND()&lt;=VLOOKUP(MIN(O32:O33),RoundSuccessBySeed,6),MIN(O32:O33),MAX(O32:O33))</f>
        <v>2</v>
      </c>
      <c r="N29" s="70" t="str">
        <f ca="1">VLOOKUP(M29,O32:P33,2,FALSE)</f>
        <v>Michigan</v>
      </c>
      <c r="O29" s="41"/>
      <c r="P29" s="41"/>
      <c r="Q29" s="41"/>
      <c r="R29" s="41"/>
      <c r="S29" s="13">
        <v>6</v>
      </c>
      <c r="T29" s="14" t="str">
        <f>CurrentYearSeeding!E29</f>
        <v>Massachusetts</v>
      </c>
    </row>
    <row r="30" spans="1:20" ht="15.75" thickBot="1" x14ac:dyDescent="0.3">
      <c r="A30" s="7">
        <v>11</v>
      </c>
      <c r="B30" s="8" t="str">
        <f>CurrentYearSeeding!B30</f>
        <v>Providence</v>
      </c>
      <c r="C30" s="63">
        <f ca="1">IF(RAND()&lt;=VLOOKUP(MIN(A29:A30),RoundSuccessBySeed,8),MIN(A29:A30),MAX(A29:A30))</f>
        <v>6</v>
      </c>
      <c r="D30" s="64" t="str">
        <f ca="1">VLOOKUP(C30,A29:B30,2,FALSE)</f>
        <v>North Carolina</v>
      </c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65">
        <f ca="1">IF(RAND()&lt;=VLOOKUP(MIN(S29:S30),RoundSuccessBySeed,8),MIN(S29:S30),MAX(S29:S29))</f>
        <v>6</v>
      </c>
      <c r="R30" s="66" t="str">
        <f ca="1">VLOOKUP(Q30,S29:T30,2,FALSE)</f>
        <v>Massachusetts</v>
      </c>
      <c r="S30" s="15">
        <v>11</v>
      </c>
      <c r="T30" s="16" t="str">
        <f>CurrentYearSeeding!E30</f>
        <v>Rnd1 Winner</v>
      </c>
    </row>
    <row r="31" spans="1:20" ht="15.75" thickBot="1" x14ac:dyDescent="0.3">
      <c r="A31" s="5">
        <v>3</v>
      </c>
      <c r="B31" s="6" t="str">
        <f>CurrentYearSeeding!B31</f>
        <v>Iowa St</v>
      </c>
      <c r="C31" s="67">
        <f ca="1">IF(RAND()&lt;=VLOOKUP(MIN(A31:A32),RoundSuccessBySeed,8),MIN(A31:A32),MAX(A31:A32))</f>
        <v>3</v>
      </c>
      <c r="D31" s="68" t="str">
        <f ca="1">VLOOKUP(C31,A31:B32,2,FALSE)</f>
        <v>Iowa St</v>
      </c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69">
        <f ca="1">IF(RAND()&lt;=VLOOKUP(MIN(S31:S32),RoundSuccessBySeed,8),MIN(S31:S32),MAX(S31:S32))</f>
        <v>3</v>
      </c>
      <c r="R31" s="70" t="str">
        <f ca="1">VLOOKUP(Q31,S31:T32,2,FALSE)</f>
        <v>Duke</v>
      </c>
      <c r="S31" s="13">
        <v>3</v>
      </c>
      <c r="T31" s="14" t="str">
        <f>CurrentYearSeeding!E31</f>
        <v>Duke</v>
      </c>
    </row>
    <row r="32" spans="1:20" ht="15.75" thickBot="1" x14ac:dyDescent="0.3">
      <c r="A32" s="7">
        <v>14</v>
      </c>
      <c r="B32" s="8" t="str">
        <f>CurrentYearSeeding!B32</f>
        <v>North Carolina Central</v>
      </c>
      <c r="C32" s="41"/>
      <c r="D32" s="41"/>
      <c r="E32" s="63">
        <f ca="1">IF(RAND()&lt;=VLOOKUP(MIN(C30:C31),RoundSuccessBySeed,7),MIN(C30:C31),MAX(C30:C31))</f>
        <v>3</v>
      </c>
      <c r="F32" s="64" t="str">
        <f ca="1">VLOOKUP(E32,C30:D31,2, FALSE)</f>
        <v>Iowa St</v>
      </c>
      <c r="G32" s="41"/>
      <c r="H32" s="41"/>
      <c r="I32" s="41"/>
      <c r="J32" s="41"/>
      <c r="K32" s="41"/>
      <c r="L32" s="41"/>
      <c r="M32" s="41"/>
      <c r="N32" s="41"/>
      <c r="O32" s="65">
        <f ca="1">IF(RAND()&lt;=VLOOKUP(MIN(Q30:Q31),RoundSuccessBySeed,7),MIN(Q30:Q31),MAX(Q30:Q31))</f>
        <v>3</v>
      </c>
      <c r="P32" s="66" t="str">
        <f ca="1">VLOOKUP(O32,Q30:R31,2, FALSE)</f>
        <v>Duke</v>
      </c>
      <c r="Q32" s="41"/>
      <c r="R32" s="41"/>
      <c r="S32" s="15">
        <v>14</v>
      </c>
      <c r="T32" s="16" t="str">
        <f>CurrentYearSeeding!E32</f>
        <v>Mercer</v>
      </c>
    </row>
    <row r="33" spans="1:20" ht="15.75" thickBot="1" x14ac:dyDescent="0.3">
      <c r="A33" s="5">
        <v>7</v>
      </c>
      <c r="B33" s="6" t="str">
        <f>CurrentYearSeeding!B33</f>
        <v>Connecticut</v>
      </c>
      <c r="C33" s="41"/>
      <c r="D33" s="41"/>
      <c r="E33" s="67">
        <f ca="1">IF(RAND()&lt;=VLOOKUP(MIN(C34:C35),RoundSuccessBySeed,7),MIN(C34:C35),MAX(C34:C35))</f>
        <v>2</v>
      </c>
      <c r="F33" s="68" t="str">
        <f ca="1">VLOOKUP(E33,C34:D35,2,FALSE)</f>
        <v>Villanova</v>
      </c>
      <c r="G33" s="41"/>
      <c r="H33" s="41"/>
      <c r="I33" s="41"/>
      <c r="J33" s="41"/>
      <c r="K33" s="41"/>
      <c r="L33" s="41"/>
      <c r="M33" s="41"/>
      <c r="N33" s="41"/>
      <c r="O33" s="69">
        <f ca="1">IF(RAND()&lt;=VLOOKUP(MIN(Q34:Q35),RoundSuccessBySeed,7),MIN(Q34:Q35),MAX(Q34:Q35))</f>
        <v>2</v>
      </c>
      <c r="P33" s="70" t="str">
        <f ca="1">VLOOKUP(O33,Q34:R35,2,FALSE)</f>
        <v>Michigan</v>
      </c>
      <c r="Q33" s="41"/>
      <c r="R33" s="41"/>
      <c r="S33" s="13">
        <v>7</v>
      </c>
      <c r="T33" s="14" t="str">
        <f>CurrentYearSeeding!E33</f>
        <v>Texas</v>
      </c>
    </row>
    <row r="34" spans="1:20" ht="15.75" thickBot="1" x14ac:dyDescent="0.3">
      <c r="A34" s="7">
        <v>10</v>
      </c>
      <c r="B34" s="8" t="str">
        <f>CurrentYearSeeding!B34</f>
        <v>St Joseph's</v>
      </c>
      <c r="C34" s="63">
        <f ca="1">IF(RAND()&lt;=VLOOKUP(MIN(A33:A34),RoundSuccessBySeed,8),MIN(A33:A34),MAX(A33:A34))</f>
        <v>7</v>
      </c>
      <c r="D34" s="64" t="str">
        <f ca="1">VLOOKUP(C34,A33:B34,2,FALSE)</f>
        <v>Connecticut</v>
      </c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65">
        <f ca="1">IF(RAND()&lt;=VLOOKUP(MIN(S33:S34),RoundSuccessBySeed,8),MIN(S33:S34),MAX(S33:S33))</f>
        <v>7</v>
      </c>
      <c r="R34" s="66" t="str">
        <f ca="1">VLOOKUP(Q34,S33:T34,2,FALSE)</f>
        <v>Texas</v>
      </c>
      <c r="S34" s="15">
        <v>10</v>
      </c>
      <c r="T34" s="16" t="str">
        <f>CurrentYearSeeding!E34</f>
        <v>Arizona St</v>
      </c>
    </row>
    <row r="35" spans="1:20" ht="15.75" thickBot="1" x14ac:dyDescent="0.3">
      <c r="A35" s="5">
        <v>2</v>
      </c>
      <c r="B35" s="6" t="str">
        <f>CurrentYearSeeding!B35</f>
        <v>Villanova</v>
      </c>
      <c r="C35" s="67">
        <f ca="1">IF(RAND()&lt;=VLOOKUP(MIN(A35:A36),RoundSuccessBySeed,8),MIN(A35:A36),MAX(A35:A36))</f>
        <v>2</v>
      </c>
      <c r="D35" s="68" t="str">
        <f ca="1">VLOOKUP(C35,A35:B36,2,FALSE)</f>
        <v>Villanova</v>
      </c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69">
        <f ca="1">IF(RAND()&lt;=VLOOKUP(MIN(S35:S36),RoundSuccessBySeed,8),MIN(S35:S36),MAX(S35:S36))</f>
        <v>2</v>
      </c>
      <c r="R35" s="70" t="str">
        <f ca="1">VLOOKUP(Q35,S35:T36,2,FALSE)</f>
        <v>Michigan</v>
      </c>
      <c r="S35" s="13">
        <v>2</v>
      </c>
      <c r="T35" s="14" t="str">
        <f>CurrentYearSeeding!E35</f>
        <v>Michigan</v>
      </c>
    </row>
    <row r="36" spans="1:20" ht="15.75" thickBot="1" x14ac:dyDescent="0.3">
      <c r="A36" s="7">
        <v>15</v>
      </c>
      <c r="B36" s="8" t="str">
        <f>CurrentYearSeeding!B36</f>
        <v>Milwaukee</v>
      </c>
      <c r="S36" s="15">
        <v>15</v>
      </c>
      <c r="T36" s="16" t="str">
        <f>CurrentYearSeeding!E36</f>
        <v>Wofford</v>
      </c>
    </row>
    <row r="37" spans="1:20" ht="15.75" thickBot="1" x14ac:dyDescent="0.3"/>
    <row r="38" spans="1:20" ht="27" thickBot="1" x14ac:dyDescent="0.45">
      <c r="A38" s="26" t="str">
        <f>CurrentYearSeeding!A38</f>
        <v>East</v>
      </c>
      <c r="B38" s="27"/>
      <c r="C38" s="27"/>
      <c r="D38" s="27"/>
      <c r="E38" s="27"/>
      <c r="F38" s="27"/>
      <c r="G38" s="27"/>
      <c r="H38" s="28"/>
      <c r="M38" s="17"/>
      <c r="N38" s="18"/>
      <c r="O38" s="18"/>
      <c r="P38" s="18"/>
      <c r="Q38" s="18"/>
      <c r="R38" s="18"/>
      <c r="S38" s="18"/>
      <c r="T38" s="19" t="str">
        <f>CurrentYearSeeding!E38</f>
        <v>Midwest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8"/>
  <sheetViews>
    <sheetView workbookViewId="0">
      <selection activeCell="O6" sqref="O6:P33"/>
    </sheetView>
  </sheetViews>
  <sheetFormatPr defaultRowHeight="15" x14ac:dyDescent="0.25"/>
  <cols>
    <col min="1" max="1" width="4.7109375" customWidth="1"/>
    <col min="2" max="2" width="17.7109375" customWidth="1"/>
    <col min="3" max="3" width="4.7109375" customWidth="1"/>
    <col min="4" max="4" width="17.7109375" customWidth="1"/>
    <col min="5" max="5" width="4.7109375" customWidth="1"/>
    <col min="6" max="6" width="17.7109375" customWidth="1"/>
    <col min="7" max="7" width="4.7109375" customWidth="1"/>
    <col min="8" max="8" width="17.7109375" customWidth="1"/>
    <col min="9" max="9" width="5.7109375" customWidth="1"/>
    <col min="10" max="10" width="5.85546875" bestFit="1" customWidth="1"/>
    <col min="11" max="11" width="17.7109375" customWidth="1"/>
    <col min="12" max="12" width="5.7109375" customWidth="1"/>
    <col min="13" max="13" width="4.7109375" customWidth="1"/>
    <col min="14" max="14" width="17.7109375" customWidth="1"/>
    <col min="15" max="15" width="4.7109375" customWidth="1"/>
    <col min="16" max="16" width="17.7109375" customWidth="1"/>
    <col min="17" max="17" width="4.7109375" customWidth="1"/>
    <col min="18" max="18" width="17.7109375" customWidth="1"/>
    <col min="19" max="19" width="4.7109375" customWidth="1"/>
    <col min="20" max="20" width="17.7109375" customWidth="1"/>
  </cols>
  <sheetData>
    <row r="1" spans="1:20" ht="27" thickBot="1" x14ac:dyDescent="0.45">
      <c r="A1" s="20" t="str">
        <f>CurrentYearSeeding!A1</f>
        <v>South</v>
      </c>
      <c r="B1" s="21"/>
      <c r="C1" s="21"/>
      <c r="D1" s="21"/>
      <c r="E1" s="21"/>
      <c r="F1" s="21"/>
      <c r="G1" s="21"/>
      <c r="H1" s="25"/>
      <c r="M1" s="22"/>
      <c r="N1" s="23"/>
      <c r="O1" s="23"/>
      <c r="P1" s="23"/>
      <c r="Q1" s="23"/>
      <c r="R1" s="23"/>
      <c r="S1" s="23"/>
      <c r="T1" s="24" t="str">
        <f>CurrentYearSeeding!E1</f>
        <v>West</v>
      </c>
    </row>
    <row r="2" spans="1:20" ht="15.75" thickBot="1" x14ac:dyDescent="0.3"/>
    <row r="3" spans="1:20" ht="15.75" thickBot="1" x14ac:dyDescent="0.3">
      <c r="A3" s="1">
        <v>1</v>
      </c>
      <c r="B3" s="2" t="str">
        <f>CurrentYearSeeding!B3</f>
        <v>Florida</v>
      </c>
      <c r="S3" s="9">
        <v>1</v>
      </c>
      <c r="T3" s="10" t="str">
        <f>CurrentYearSeeding!E3</f>
        <v>Arizona</v>
      </c>
    </row>
    <row r="4" spans="1:20" ht="15.75" thickBot="1" x14ac:dyDescent="0.3">
      <c r="A4" s="3">
        <v>16</v>
      </c>
      <c r="B4" s="4" t="str">
        <f>CurrentYearSeeding!B4</f>
        <v>Rnd1 Winner</v>
      </c>
      <c r="C4" s="45">
        <f ca="1">IF(RAND()&lt;=VLOOKUP(MIN(A3:A4),RoundSuccessBySeed,8),MIN(A3:A4),MAX(A3:A4))</f>
        <v>1</v>
      </c>
      <c r="D4" s="46" t="str">
        <f ca="1">VLOOKUP(C4,A3:B4,2,FALSE)</f>
        <v>Florida</v>
      </c>
      <c r="E4" s="41"/>
      <c r="F4" s="41"/>
      <c r="O4" s="41"/>
      <c r="P4" s="41"/>
      <c r="Q4" s="47">
        <f ca="1">IF(RAND()&lt;=VLOOKUP(MIN(S3:S4),RoundSuccessBySeed,8),MIN(S3:S4),MAX(S3:S3))</f>
        <v>1</v>
      </c>
      <c r="R4" s="48" t="str">
        <f ca="1">VLOOKUP(Q4,S3:T4,2,FALSE)</f>
        <v>Arizona</v>
      </c>
      <c r="S4" s="11">
        <v>16</v>
      </c>
      <c r="T4" s="12" t="str">
        <f>CurrentYearSeeding!E4</f>
        <v>Weber St</v>
      </c>
    </row>
    <row r="5" spans="1:20" ht="15.75" thickBot="1" x14ac:dyDescent="0.3">
      <c r="A5" s="1">
        <v>8</v>
      </c>
      <c r="B5" s="2" t="str">
        <f>CurrentYearSeeding!B5</f>
        <v>Colorado</v>
      </c>
      <c r="C5" s="49">
        <f ca="1">IF(RAND()&lt;=VLOOKUP(MIN(A5:A6),RoundSuccessBySeed,8),MIN(A5:A6),MAX(A5:A6))</f>
        <v>8</v>
      </c>
      <c r="D5" s="50" t="str">
        <f ca="1">VLOOKUP(C5,A5:B6,2,FALSE)</f>
        <v>Colorado</v>
      </c>
      <c r="E5" s="41"/>
      <c r="F5" s="41"/>
      <c r="O5" s="41"/>
      <c r="P5" s="41"/>
      <c r="Q5" s="51">
        <f ca="1">IF(RAND()&lt;=VLOOKUP(MIN(S5:S6),RoundSuccessBySeed,8),MIN(S5:S6),MAX(S5:S6))</f>
        <v>8</v>
      </c>
      <c r="R5" s="52" t="str">
        <f ca="1">VLOOKUP(Q5,S5:T6,2,FALSE)</f>
        <v>Gonzaga</v>
      </c>
      <c r="S5" s="9">
        <v>8</v>
      </c>
      <c r="T5" s="10" t="str">
        <f>CurrentYearSeeding!E5</f>
        <v>Gonzaga</v>
      </c>
    </row>
    <row r="6" spans="1:20" ht="15.75" thickBot="1" x14ac:dyDescent="0.3">
      <c r="A6" s="3">
        <v>9</v>
      </c>
      <c r="B6" s="4" t="str">
        <f>CurrentYearSeeding!B6</f>
        <v>Pittsburgh</v>
      </c>
      <c r="C6" s="41"/>
      <c r="D6" s="41"/>
      <c r="E6" s="45">
        <f ca="1">IF(RAND()&lt;=VLOOKUP(MIN(C4:C5),RoundSuccessBySeed,7),MIN(C4:C5),MAX(C4:C5))</f>
        <v>1</v>
      </c>
      <c r="F6" s="46" t="str">
        <f ca="1">VLOOKUP(E6,C4:D5,2, FALSE)</f>
        <v>Florida</v>
      </c>
      <c r="O6" s="47">
        <f ca="1">IF(RAND()&lt;=VLOOKUP(MIN(Q4:Q5),RoundSuccessBySeed,7),MIN(Q4:Q5),MAX(Q4:Q5))</f>
        <v>1</v>
      </c>
      <c r="P6" s="48" t="str">
        <f ca="1">VLOOKUP(O6,Q4:R5,2, FALSE)</f>
        <v>Arizona</v>
      </c>
      <c r="Q6" s="41"/>
      <c r="R6" s="41"/>
      <c r="S6" s="11">
        <v>9</v>
      </c>
      <c r="T6" s="12" t="str">
        <f>CurrentYearSeeding!E6</f>
        <v>Oklahoma St</v>
      </c>
    </row>
    <row r="7" spans="1:20" ht="15.75" thickBot="1" x14ac:dyDescent="0.3">
      <c r="A7" s="1">
        <v>5</v>
      </c>
      <c r="B7" s="2" t="str">
        <f>CurrentYearSeeding!B7</f>
        <v>VCU</v>
      </c>
      <c r="C7" s="41"/>
      <c r="D7" s="41"/>
      <c r="E7" s="49">
        <f ca="1">IF(RAND()&lt;=VLOOKUP(MIN(C8:C9),RoundSuccessBySeed,7),MIN(C8:C9),MAX(C8:C9))</f>
        <v>4</v>
      </c>
      <c r="F7" s="50" t="str">
        <f ca="1">VLOOKUP(E7,C8:D9,2,FALSE)</f>
        <v>UCLA</v>
      </c>
      <c r="O7" s="51">
        <f ca="1">IF(RAND()&lt;=VLOOKUP(MIN(Q8:Q9),RoundSuccessBySeed,7),MIN(Q8:Q9),MAX(Q8:Q9))</f>
        <v>4</v>
      </c>
      <c r="P7" s="52" t="str">
        <f ca="1">VLOOKUP(O7,Q8:R9,2,FALSE)</f>
        <v>San Diego St</v>
      </c>
      <c r="Q7" s="41"/>
      <c r="R7" s="41"/>
      <c r="S7" s="9">
        <v>5</v>
      </c>
      <c r="T7" s="10" t="str">
        <f>CurrentYearSeeding!E7</f>
        <v>Oklahoma</v>
      </c>
    </row>
    <row r="8" spans="1:20" ht="15.75" thickBot="1" x14ac:dyDescent="0.3">
      <c r="A8" s="3">
        <v>12</v>
      </c>
      <c r="B8" s="4" t="str">
        <f>CurrentYearSeeding!B8</f>
        <v>Stephen F. Austin</v>
      </c>
      <c r="C8" s="45">
        <f ca="1">IF(RAND()&lt;=VLOOKUP(MIN(A7:A8),RoundSuccessBySeed,8),MIN(A7:A8),MAX(A7:A8))</f>
        <v>5</v>
      </c>
      <c r="D8" s="46" t="str">
        <f ca="1">VLOOKUP(C8,A7:B8,2,FALSE)</f>
        <v>VCU</v>
      </c>
      <c r="E8" s="41"/>
      <c r="F8" s="41"/>
      <c r="O8" s="41"/>
      <c r="P8" s="41"/>
      <c r="Q8" s="47">
        <f ca="1">IF(RAND()&lt;=VLOOKUP(MIN(S7:S8),RoundSuccessBySeed,8),MIN(S7:S8),MAX(S7:S7))</f>
        <v>5</v>
      </c>
      <c r="R8" s="48" t="str">
        <f ca="1">VLOOKUP(Q8,S7:T8,2,FALSE)</f>
        <v>Oklahoma</v>
      </c>
      <c r="S8" s="11">
        <v>12</v>
      </c>
      <c r="T8" s="12" t="str">
        <f>CurrentYearSeeding!E8</f>
        <v>North Dakota St</v>
      </c>
    </row>
    <row r="9" spans="1:20" ht="15.75" thickBot="1" x14ac:dyDescent="0.3">
      <c r="A9" s="1">
        <v>4</v>
      </c>
      <c r="B9" s="2" t="str">
        <f>CurrentYearSeeding!B9</f>
        <v>UCLA</v>
      </c>
      <c r="C9" s="49">
        <f ca="1">IF(RAND()&lt;=VLOOKUP(MIN(A9:A10),RoundSuccessBySeed,8),MIN(A9:A10),MAX(A9:A10))</f>
        <v>4</v>
      </c>
      <c r="D9" s="50" t="str">
        <f ca="1">VLOOKUP(C9,A9:B10,2,FALSE)</f>
        <v>UCLA</v>
      </c>
      <c r="E9" s="41"/>
      <c r="F9" s="41"/>
      <c r="O9" s="41"/>
      <c r="P9" s="41"/>
      <c r="Q9" s="51">
        <f ca="1">IF(RAND()&lt;=VLOOKUP(MIN(S9:S10),RoundSuccessBySeed,8),MIN(S9:S10),MAX(S9:S10))</f>
        <v>4</v>
      </c>
      <c r="R9" s="52" t="str">
        <f ca="1">VLOOKUP(Q9,S9:T10,2,FALSE)</f>
        <v>San Diego St</v>
      </c>
      <c r="S9" s="9">
        <v>4</v>
      </c>
      <c r="T9" s="10" t="str">
        <f>CurrentYearSeeding!E9</f>
        <v>San Diego St</v>
      </c>
    </row>
    <row r="10" spans="1:20" ht="15.75" thickBot="1" x14ac:dyDescent="0.3">
      <c r="A10" s="3">
        <v>13</v>
      </c>
      <c r="B10" s="4" t="str">
        <f>CurrentYearSeeding!B10</f>
        <v>Tulsa</v>
      </c>
      <c r="C10" s="41"/>
      <c r="D10" s="41"/>
      <c r="E10" s="41"/>
      <c r="F10" s="41"/>
      <c r="G10" s="45">
        <f ca="1">IF(RAND()&lt;=RoundSuccess!$F$3,MIN(E6:E7),MAX(E6:E7))</f>
        <v>1</v>
      </c>
      <c r="H10" s="46" t="str">
        <f ca="1">VLOOKUP(G10,E6:F7,2, FALSE)</f>
        <v>Florida</v>
      </c>
      <c r="I10" s="41"/>
      <c r="J10" s="41"/>
      <c r="K10" s="41"/>
      <c r="L10" s="41"/>
      <c r="M10" s="47">
        <f ca="1">IF(RAND()&lt;=RoundSuccess!$F$3,MIN(O6:O7),MAX(O6:O7))</f>
        <v>1</v>
      </c>
      <c r="N10" s="48" t="str">
        <f ca="1">VLOOKUP(M10,O6:P7,2, FALSE)</f>
        <v>Arizona</v>
      </c>
      <c r="O10" s="41"/>
      <c r="P10" s="41"/>
      <c r="Q10" s="41"/>
      <c r="R10" s="41"/>
      <c r="S10" s="11">
        <v>13</v>
      </c>
      <c r="T10" s="12" t="str">
        <f>CurrentYearSeeding!E10</f>
        <v>New Mexico St</v>
      </c>
    </row>
    <row r="11" spans="1:20" ht="15.75" thickBot="1" x14ac:dyDescent="0.3">
      <c r="A11" s="1">
        <v>6</v>
      </c>
      <c r="B11" s="2" t="str">
        <f>CurrentYearSeeding!B11</f>
        <v>Ohio St</v>
      </c>
      <c r="C11" s="41"/>
      <c r="D11" s="41"/>
      <c r="E11" s="41"/>
      <c r="F11" s="41"/>
      <c r="G11" s="49">
        <f ca="1">IF(RAND()&lt;=RoundSuccess!$F$3,MIN(E14:E15),MAX(E14:E15))</f>
        <v>2</v>
      </c>
      <c r="H11" s="50" t="str">
        <f ca="1">VLOOKUP(G11,E14:F15,2,FALSE)</f>
        <v>Kansas</v>
      </c>
      <c r="I11" s="41"/>
      <c r="J11" s="41"/>
      <c r="K11" s="41"/>
      <c r="L11" s="41"/>
      <c r="M11" s="51">
        <f ca="1">IF(RAND()&lt;=RoundSuccess!$F$3,MIN(O14:O15),MAX(O14:O15))</f>
        <v>2</v>
      </c>
      <c r="N11" s="52" t="str">
        <f ca="1">VLOOKUP(M11,O14:P15,2,FALSE)</f>
        <v>Wisconsin</v>
      </c>
      <c r="O11" s="41"/>
      <c r="P11" s="41"/>
      <c r="Q11" s="41"/>
      <c r="R11" s="41"/>
      <c r="S11" s="9">
        <v>6</v>
      </c>
      <c r="T11" s="10" t="str">
        <f>CurrentYearSeeding!E11</f>
        <v>Baylor</v>
      </c>
    </row>
    <row r="12" spans="1:20" ht="15.75" thickBot="1" x14ac:dyDescent="0.3">
      <c r="A12" s="3">
        <v>11</v>
      </c>
      <c r="B12" s="4" t="str">
        <f>CurrentYearSeeding!B12</f>
        <v>Dayton</v>
      </c>
      <c r="C12" s="45">
        <f ca="1">IF(RAND()&lt;=VLOOKUP(MIN(A11:A12),RoundSuccessBySeed,8),MIN(A11:A12),MAX(A11:A12))</f>
        <v>6</v>
      </c>
      <c r="D12" s="46" t="str">
        <f ca="1">VLOOKUP(C12,A11:B12,2,FALSE)</f>
        <v>Ohio St</v>
      </c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7">
        <f ca="1">IF(RAND()&lt;=VLOOKUP(MIN(S11:S12),RoundSuccessBySeed,8),MIN(S11:S12),MAX(S11:S11))</f>
        <v>6</v>
      </c>
      <c r="R12" s="48" t="str">
        <f ca="1">VLOOKUP(Q12,S11:T12,2,FALSE)</f>
        <v>Baylor</v>
      </c>
      <c r="S12" s="11">
        <v>11</v>
      </c>
      <c r="T12" s="12" t="str">
        <f>CurrentYearSeeding!E12</f>
        <v>Nebraska</v>
      </c>
    </row>
    <row r="13" spans="1:20" ht="15.75" thickBot="1" x14ac:dyDescent="0.3">
      <c r="A13" s="1">
        <v>3</v>
      </c>
      <c r="B13" s="2" t="str">
        <f>CurrentYearSeeding!B13</f>
        <v>Syracuse</v>
      </c>
      <c r="C13" s="49">
        <f ca="1">IF(RAND()&lt;=VLOOKUP(MIN(A13:A14),RoundSuccessBySeed,8),MIN(A13:A14),MAX(A13:A14))</f>
        <v>3</v>
      </c>
      <c r="D13" s="50" t="str">
        <f ca="1">VLOOKUP(C13,A13:B14,2,FALSE)</f>
        <v>Syracuse</v>
      </c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51">
        <f ca="1">IF(RAND()&lt;=VLOOKUP(MIN(S13:S14),RoundSuccessBySeed,8),MIN(S13:S14),MAX(S13:S14))</f>
        <v>3</v>
      </c>
      <c r="R13" s="52" t="str">
        <f ca="1">VLOOKUP(Q13,S13:T14,2,FALSE)</f>
        <v>Creighton</v>
      </c>
      <c r="S13" s="9">
        <v>3</v>
      </c>
      <c r="T13" s="10" t="str">
        <f>CurrentYearSeeding!E13</f>
        <v>Creighton</v>
      </c>
    </row>
    <row r="14" spans="1:20" ht="15.75" thickBot="1" x14ac:dyDescent="0.3">
      <c r="A14" s="3">
        <v>14</v>
      </c>
      <c r="B14" s="4" t="str">
        <f>CurrentYearSeeding!B14</f>
        <v>Western Michigan</v>
      </c>
      <c r="C14" s="41"/>
      <c r="D14" s="41"/>
      <c r="E14" s="45">
        <f ca="1">IF(RAND()&lt;=VLOOKUP(MIN(C12:C13),RoundSuccessBySeed,7),MIN(C12:C13),MAX(C12:C13))</f>
        <v>3</v>
      </c>
      <c r="F14" s="46" t="str">
        <f ca="1">VLOOKUP(E14,C12:D13,2, FALSE)</f>
        <v>Syracuse</v>
      </c>
      <c r="G14" s="41"/>
      <c r="H14" s="41"/>
      <c r="I14" s="41"/>
      <c r="J14" s="41"/>
      <c r="K14" s="41"/>
      <c r="L14" s="41"/>
      <c r="M14" s="41"/>
      <c r="N14" s="41"/>
      <c r="O14" s="47">
        <f ca="1">IF(RAND()&lt;=VLOOKUP(MIN(Q12:Q13),RoundSuccessBySeed,7),MIN(Q12:Q13),MAX(Q12:Q13))</f>
        <v>3</v>
      </c>
      <c r="P14" s="48" t="str">
        <f ca="1">VLOOKUP(O14,Q12:R13,2, FALSE)</f>
        <v>Creighton</v>
      </c>
      <c r="Q14" s="41"/>
      <c r="R14" s="41"/>
      <c r="S14" s="11">
        <v>14</v>
      </c>
      <c r="T14" s="12" t="str">
        <f>CurrentYearSeeding!E14</f>
        <v>Louisiana Lafayette</v>
      </c>
    </row>
    <row r="15" spans="1:20" ht="15.75" thickBot="1" x14ac:dyDescent="0.3">
      <c r="A15" s="1">
        <v>7</v>
      </c>
      <c r="B15" s="2" t="str">
        <f>CurrentYearSeeding!B15</f>
        <v>New Mexico</v>
      </c>
      <c r="C15" s="41"/>
      <c r="D15" s="41"/>
      <c r="E15" s="49">
        <f ca="1">IF(RAND()&lt;=VLOOKUP(MIN(C16:C17),RoundSuccessBySeed,7),MIN(C16:C17),MAX(C16:C17))</f>
        <v>2</v>
      </c>
      <c r="F15" s="50" t="str">
        <f ca="1">VLOOKUP(E15,C16:D17,2,FALSE)</f>
        <v>Kansas</v>
      </c>
      <c r="G15" s="41"/>
      <c r="H15" s="41"/>
      <c r="I15" s="41"/>
      <c r="J15" s="41"/>
      <c r="K15" s="41"/>
      <c r="L15" s="41"/>
      <c r="M15" s="41"/>
      <c r="N15" s="41"/>
      <c r="O15" s="51">
        <f ca="1">IF(RAND()&lt;=VLOOKUP(MIN(Q16:Q17),RoundSuccessBySeed,7),MIN(Q16:Q17),MAX(Q16:Q17))</f>
        <v>2</v>
      </c>
      <c r="P15" s="52" t="str">
        <f ca="1">VLOOKUP(O15,Q16:R17,2,FALSE)</f>
        <v>Wisconsin</v>
      </c>
      <c r="Q15" s="41"/>
      <c r="R15" s="41"/>
      <c r="S15" s="9">
        <v>7</v>
      </c>
      <c r="T15" s="10" t="str">
        <f>CurrentYearSeeding!E15</f>
        <v>Oregon</v>
      </c>
    </row>
    <row r="16" spans="1:20" ht="15.75" thickBot="1" x14ac:dyDescent="0.3">
      <c r="A16" s="3">
        <v>10</v>
      </c>
      <c r="B16" s="4" t="str">
        <f>CurrentYearSeeding!B16</f>
        <v>Stanford</v>
      </c>
      <c r="C16" s="45">
        <f ca="1">IF(RAND()&lt;=VLOOKUP(MIN(A15:A16),RoundSuccessBySeed,8),MIN(A15:A16),MAX(A15:A16))</f>
        <v>7</v>
      </c>
      <c r="D16" s="46" t="str">
        <f ca="1">VLOOKUP(C16,A15:B16,2,FALSE)</f>
        <v>New Mexico</v>
      </c>
      <c r="E16" s="41"/>
      <c r="F16" s="41"/>
      <c r="G16" s="41"/>
      <c r="H16" s="41"/>
      <c r="I16" s="41"/>
      <c r="J16" s="53">
        <f ca="1">IF(RAND()&lt;=RoundSuccess!$C$3,MIN(J19:J20),MAX(J19:J20))</f>
        <v>1</v>
      </c>
      <c r="K16" s="54" t="str">
        <f ca="1">VLOOKUP(J16,J19:K20,2, FALSE)</f>
        <v>Florida</v>
      </c>
      <c r="L16" s="41"/>
      <c r="M16" s="41"/>
      <c r="N16" s="41"/>
      <c r="O16" s="41"/>
      <c r="P16" s="41"/>
      <c r="Q16" s="47">
        <f ca="1">IF(RAND()&lt;=VLOOKUP(MIN(S15:S16),RoundSuccessBySeed,8),MIN(S15:S16),MAX(S15:S15))</f>
        <v>7</v>
      </c>
      <c r="R16" s="48" t="str">
        <f ca="1">VLOOKUP(Q16,S15:T16,2,FALSE)</f>
        <v>Oregon</v>
      </c>
      <c r="S16" s="11">
        <v>10</v>
      </c>
      <c r="T16" s="12" t="str">
        <f>CurrentYearSeeding!E16</f>
        <v>BYU</v>
      </c>
    </row>
    <row r="17" spans="1:20" ht="15.75" thickBot="1" x14ac:dyDescent="0.3">
      <c r="A17" s="1">
        <v>2</v>
      </c>
      <c r="B17" s="2" t="str">
        <f>CurrentYearSeeding!B17</f>
        <v>Kansas</v>
      </c>
      <c r="C17" s="49">
        <f ca="1">IF(RAND()&lt;=VLOOKUP(MIN(A17:A18),RoundSuccessBySeed,8),MIN(A17:A18),MAX(A17:A18))</f>
        <v>2</v>
      </c>
      <c r="D17" s="50" t="str">
        <f ca="1">VLOOKUP(C17,A17:B18,2,FALSE)</f>
        <v>Kansas</v>
      </c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51">
        <f ca="1">IF(RAND()&lt;=VLOOKUP(MIN(S17:S18),RoundSuccessBySeed,8),MIN(S17:S18),MAX(S17:S18))</f>
        <v>2</v>
      </c>
      <c r="R17" s="52" t="str">
        <f ca="1">VLOOKUP(Q17,S17:T18,2,FALSE)</f>
        <v>Wisconsin</v>
      </c>
      <c r="S17" s="9">
        <v>2</v>
      </c>
      <c r="T17" s="10" t="str">
        <f>CurrentYearSeeding!E17</f>
        <v>Wisconsin</v>
      </c>
    </row>
    <row r="18" spans="1:20" ht="15.75" thickBot="1" x14ac:dyDescent="0.3">
      <c r="A18" s="3">
        <v>15</v>
      </c>
      <c r="B18" s="4" t="str">
        <f>CurrentYearSeeding!B18</f>
        <v>Eastern Kentucky</v>
      </c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11">
        <v>15</v>
      </c>
      <c r="T18" s="12" t="str">
        <f>CurrentYearSeeding!E18</f>
        <v>American</v>
      </c>
    </row>
    <row r="19" spans="1:20" x14ac:dyDescent="0.25">
      <c r="C19" s="41"/>
      <c r="D19" s="41"/>
      <c r="E19" s="41"/>
      <c r="F19" s="41"/>
      <c r="G19" s="55">
        <f ca="1">IF(RAND()&lt;=RoundSuccess!$E$3,MIN(G10:G11),MAX(G10:G11))</f>
        <v>1</v>
      </c>
      <c r="H19" s="56" t="str">
        <f ca="1">VLOOKUP(G19,G10:H11,2, FALSE)</f>
        <v>Florida</v>
      </c>
      <c r="I19" s="41"/>
      <c r="J19" s="57">
        <f ca="1">IF(RAND()&lt;=RoundSuccess!$D$3,MIN(G19:G20),MAX(G19:G20))</f>
        <v>1</v>
      </c>
      <c r="K19" s="58" t="str">
        <f ca="1">VLOOKUP(J19,G19:H20,2, FALSE)</f>
        <v>Florida</v>
      </c>
      <c r="L19" s="41"/>
      <c r="M19" s="55">
        <f ca="1">IF(RAND()&lt;=RoundSuccess!$E$3,MIN(M10:M11),MAX(M10:M11))</f>
        <v>1</v>
      </c>
      <c r="N19" s="56" t="str">
        <f ca="1">VLOOKUP(M19,M10:N11,2, FALSE)</f>
        <v>Arizona</v>
      </c>
      <c r="O19" s="41"/>
      <c r="P19" s="41"/>
      <c r="Q19" s="41"/>
      <c r="R19" s="41"/>
    </row>
    <row r="20" spans="1:20" ht="15.75" thickBot="1" x14ac:dyDescent="0.3">
      <c r="C20" s="41"/>
      <c r="D20" s="41"/>
      <c r="E20" s="41"/>
      <c r="F20" s="41"/>
      <c r="G20" s="59">
        <f ca="1">IF(RAND()&lt;=RoundSuccess!$E$3,MIN(G28:G29),MAX(G28:G29))</f>
        <v>1</v>
      </c>
      <c r="H20" s="60" t="str">
        <f ca="1">VLOOKUP(G20,G28:H29,2,FALSE)</f>
        <v>Virginia</v>
      </c>
      <c r="I20" s="41"/>
      <c r="J20" s="61">
        <f ca="1">IF(RAND()&lt;=RoundSuccess!$D$3,MIN(M19:M20),MAX(M19:M20))</f>
        <v>1</v>
      </c>
      <c r="K20" s="62" t="str">
        <f ca="1">VLOOKUP(J20,M19:N20,2,FALSE)</f>
        <v>Arizona</v>
      </c>
      <c r="L20" s="41"/>
      <c r="M20" s="59">
        <f ca="1">IF(RAND()&lt;=RoundSuccess!$E$3,MIN(M28:M29),MAX(M28:M29))</f>
        <v>1</v>
      </c>
      <c r="N20" s="60" t="str">
        <f ca="1">VLOOKUP(M20,M28:N29,2,FALSE)</f>
        <v>Wichita St</v>
      </c>
      <c r="O20" s="41"/>
      <c r="P20" s="41"/>
      <c r="Q20" s="41"/>
      <c r="R20" s="41"/>
    </row>
    <row r="21" spans="1:20" ht="15.75" thickBot="1" x14ac:dyDescent="0.3">
      <c r="A21" s="5">
        <v>1</v>
      </c>
      <c r="B21" s="6" t="str">
        <f>CurrentYearSeeding!B21</f>
        <v>Virginia</v>
      </c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13">
        <v>1</v>
      </c>
      <c r="T21" s="14" t="str">
        <f>CurrentYearSeeding!E21</f>
        <v>Wichita St</v>
      </c>
    </row>
    <row r="22" spans="1:20" ht="15.75" thickBot="1" x14ac:dyDescent="0.3">
      <c r="A22" s="7">
        <v>16</v>
      </c>
      <c r="B22" s="8" t="str">
        <f>CurrentYearSeeding!B22</f>
        <v>Coastal Carolina</v>
      </c>
      <c r="C22" s="63">
        <f ca="1">IF(RAND()&lt;=VLOOKUP(MIN(A21:A22),RoundSuccessBySeed,8),MIN(A21:A22),MAX(A21:A22))</f>
        <v>1</v>
      </c>
      <c r="D22" s="64" t="str">
        <f ca="1">VLOOKUP(C22,A21:B22,2,FALSE)</f>
        <v>Virginia</v>
      </c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65">
        <f ca="1">IF(RAND()&lt;=VLOOKUP(MIN(S21:S22),RoundSuccessBySeed,8),MIN(S21:S22),MAX(S21:S21))</f>
        <v>1</v>
      </c>
      <c r="R22" s="66" t="str">
        <f ca="1">VLOOKUP(Q22,S21:T22,2,FALSE)</f>
        <v>Wichita St</v>
      </c>
      <c r="S22" s="15">
        <v>16</v>
      </c>
      <c r="T22" s="16" t="str">
        <f>CurrentYearSeeding!E22</f>
        <v>Rnd1 Winner</v>
      </c>
    </row>
    <row r="23" spans="1:20" ht="15.75" thickBot="1" x14ac:dyDescent="0.3">
      <c r="A23" s="5">
        <v>8</v>
      </c>
      <c r="B23" s="6" t="str">
        <f>CurrentYearSeeding!B23</f>
        <v>Memphis</v>
      </c>
      <c r="C23" s="67">
        <f ca="1">IF(RAND()&lt;=VLOOKUP(MIN(A23:A24),RoundSuccessBySeed,8),MIN(A23:A24),MAX(A23:A24))</f>
        <v>8</v>
      </c>
      <c r="D23" s="68" t="str">
        <f ca="1">VLOOKUP(C23,A23:B24,2,FALSE)</f>
        <v>Memphis</v>
      </c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69">
        <f ca="1">IF(RAND()&lt;=VLOOKUP(MIN(S23:S24),RoundSuccessBySeed,8),MIN(S23:S24),MAX(S23:S24))</f>
        <v>8</v>
      </c>
      <c r="R23" s="70" t="str">
        <f ca="1">VLOOKUP(Q23,S23:T24,2,FALSE)</f>
        <v>Kentucky</v>
      </c>
      <c r="S23" s="13">
        <v>8</v>
      </c>
      <c r="T23" s="14" t="str">
        <f>CurrentYearSeeding!E23</f>
        <v>Kentucky</v>
      </c>
    </row>
    <row r="24" spans="1:20" ht="15.75" thickBot="1" x14ac:dyDescent="0.3">
      <c r="A24" s="7">
        <v>9</v>
      </c>
      <c r="B24" s="8" t="str">
        <f>CurrentYearSeeding!B24</f>
        <v>George Washington</v>
      </c>
      <c r="C24" s="41"/>
      <c r="D24" s="41"/>
      <c r="E24" s="63">
        <f ca="1">IF(RAND()&lt;=VLOOKUP(MIN(C22:C23),RoundSuccessBySeed,7),MIN(C22:C23),MAX(C22:C23))</f>
        <v>1</v>
      </c>
      <c r="F24" s="64" t="str">
        <f ca="1">VLOOKUP(E24,C22:D23,2, FALSE)</f>
        <v>Virginia</v>
      </c>
      <c r="G24" s="41"/>
      <c r="H24" s="41"/>
      <c r="I24" s="41"/>
      <c r="J24" s="41"/>
      <c r="K24" s="41"/>
      <c r="L24" s="41"/>
      <c r="M24" s="41"/>
      <c r="N24" s="41"/>
      <c r="O24" s="65">
        <f ca="1">IF(RAND()&lt;=VLOOKUP(MIN(Q22:Q23),RoundSuccessBySeed,7),MIN(Q22:Q23),MAX(Q22:Q23))</f>
        <v>1</v>
      </c>
      <c r="P24" s="66" t="str">
        <f ca="1">VLOOKUP(O24,Q22:R23,2, FALSE)</f>
        <v>Wichita St</v>
      </c>
      <c r="Q24" s="41"/>
      <c r="R24" s="41"/>
      <c r="S24" s="15">
        <v>9</v>
      </c>
      <c r="T24" s="16" t="str">
        <f>CurrentYearSeeding!E24</f>
        <v>Kansas St</v>
      </c>
    </row>
    <row r="25" spans="1:20" ht="15.75" thickBot="1" x14ac:dyDescent="0.3">
      <c r="A25" s="5">
        <v>5</v>
      </c>
      <c r="B25" s="6" t="str">
        <f>CurrentYearSeeding!B25</f>
        <v>Cincinnati</v>
      </c>
      <c r="C25" s="41"/>
      <c r="D25" s="41"/>
      <c r="E25" s="67">
        <f ca="1">IF(RAND()&lt;=VLOOKUP(MIN(C26:C27),RoundSuccessBySeed,7),MIN(C26:C27),MAX(C26:C27))</f>
        <v>4</v>
      </c>
      <c r="F25" s="68" t="str">
        <f ca="1">VLOOKUP(E25,C26:D27,2,FALSE)</f>
        <v>Michigan St</v>
      </c>
      <c r="G25" s="41"/>
      <c r="H25" s="41"/>
      <c r="I25" s="41"/>
      <c r="J25" s="41"/>
      <c r="K25" s="41"/>
      <c r="L25" s="41"/>
      <c r="M25" s="41"/>
      <c r="N25" s="41"/>
      <c r="O25" s="69">
        <f ca="1">IF(RAND()&lt;=VLOOKUP(MIN(Q26:Q27),RoundSuccessBySeed,7),MIN(Q26:Q27),MAX(Q26:Q27))</f>
        <v>4</v>
      </c>
      <c r="P25" s="70" t="str">
        <f ca="1">VLOOKUP(O25,Q26:R27,2,FALSE)</f>
        <v>Louisville</v>
      </c>
      <c r="Q25" s="41"/>
      <c r="R25" s="41"/>
      <c r="S25" s="13">
        <v>5</v>
      </c>
      <c r="T25" s="14" t="str">
        <f>CurrentYearSeeding!E25</f>
        <v>Saint Louis</v>
      </c>
    </row>
    <row r="26" spans="1:20" ht="15.75" thickBot="1" x14ac:dyDescent="0.3">
      <c r="A26" s="7">
        <v>12</v>
      </c>
      <c r="B26" s="8" t="str">
        <f>CurrentYearSeeding!B26</f>
        <v>Harvard</v>
      </c>
      <c r="C26" s="63">
        <f ca="1">IF(RAND()&lt;=VLOOKUP(MIN(A25:A26),RoundSuccessBySeed,8),MIN(A25:A26),MAX(A25:A26))</f>
        <v>5</v>
      </c>
      <c r="D26" s="64" t="str">
        <f ca="1">VLOOKUP(C26,A25:B26,2,FALSE)</f>
        <v>Cincinnati</v>
      </c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65">
        <f ca="1">IF(RAND()&lt;=VLOOKUP(MIN(S25:S26),RoundSuccessBySeed,8),MIN(S25:S26),MAX(S25:S25))</f>
        <v>5</v>
      </c>
      <c r="R26" s="66" t="str">
        <f ca="1">VLOOKUP(Q26,S25:T26,2,FALSE)</f>
        <v>Saint Louis</v>
      </c>
      <c r="S26" s="15">
        <v>12</v>
      </c>
      <c r="T26" s="16" t="str">
        <f>CurrentYearSeeding!E26</f>
        <v>Rnd1 Winner</v>
      </c>
    </row>
    <row r="27" spans="1:20" ht="15.75" thickBot="1" x14ac:dyDescent="0.3">
      <c r="A27" s="5">
        <v>4</v>
      </c>
      <c r="B27" s="6" t="str">
        <f>CurrentYearSeeding!B27</f>
        <v>Michigan St</v>
      </c>
      <c r="C27" s="67">
        <f ca="1">IF(RAND()&lt;=VLOOKUP(MIN(A27:A28),RoundSuccessBySeed,8),MIN(A27:A28),MAX(A27:A28))</f>
        <v>4</v>
      </c>
      <c r="D27" s="68" t="str">
        <f ca="1">VLOOKUP(C27,A27:B28,2,FALSE)</f>
        <v>Michigan St</v>
      </c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69">
        <f ca="1">IF(RAND()&lt;=VLOOKUP(MIN(S27:S28),RoundSuccessBySeed,8),MIN(S27:S28),MAX(S27:S28))</f>
        <v>4</v>
      </c>
      <c r="R27" s="70" t="str">
        <f ca="1">VLOOKUP(Q27,S27:T28,2,FALSE)</f>
        <v>Louisville</v>
      </c>
      <c r="S27" s="13">
        <v>4</v>
      </c>
      <c r="T27" s="14" t="str">
        <f>CurrentYearSeeding!E27</f>
        <v>Louisville</v>
      </c>
    </row>
    <row r="28" spans="1:20" ht="15.75" thickBot="1" x14ac:dyDescent="0.3">
      <c r="A28" s="7">
        <v>13</v>
      </c>
      <c r="B28" s="8" t="str">
        <f>CurrentYearSeeding!B28</f>
        <v>Delaware</v>
      </c>
      <c r="C28" s="41"/>
      <c r="D28" s="41"/>
      <c r="E28" s="41"/>
      <c r="F28" s="41"/>
      <c r="G28" s="63">
        <f ca="1">IF(RAND()&lt;=RoundSuccess!$F$3,MIN(E24:E25),MAX(E24:E25))</f>
        <v>1</v>
      </c>
      <c r="H28" s="64" t="str">
        <f ca="1">VLOOKUP(G28,E24:F25,2, FALSE)</f>
        <v>Virginia</v>
      </c>
      <c r="I28" s="41"/>
      <c r="J28" s="41"/>
      <c r="K28" s="41"/>
      <c r="L28" s="41"/>
      <c r="M28" s="65">
        <f ca="1">IF(RAND()&lt;=RoundSuccess!$F$3,MIN(O24:O25),MAX(O24:O25))</f>
        <v>1</v>
      </c>
      <c r="N28" s="66" t="str">
        <f ca="1">VLOOKUP(M28,O24:P25,2, FALSE)</f>
        <v>Wichita St</v>
      </c>
      <c r="O28" s="41"/>
      <c r="P28" s="41"/>
      <c r="Q28" s="41"/>
      <c r="R28" s="41"/>
      <c r="S28" s="15">
        <v>13</v>
      </c>
      <c r="T28" s="16" t="str">
        <f>CurrentYearSeeding!E28</f>
        <v>Manhattan</v>
      </c>
    </row>
    <row r="29" spans="1:20" ht="15.75" thickBot="1" x14ac:dyDescent="0.3">
      <c r="A29" s="5">
        <v>6</v>
      </c>
      <c r="B29" s="6" t="str">
        <f>CurrentYearSeeding!B29</f>
        <v>North Carolina</v>
      </c>
      <c r="C29" s="41"/>
      <c r="D29" s="41"/>
      <c r="E29" s="41"/>
      <c r="F29" s="41"/>
      <c r="G29" s="67">
        <f ca="1">IF(RAND()&lt;=RoundSuccess!$F$3,MIN(E32:E33),MAX(E32:E33))</f>
        <v>2</v>
      </c>
      <c r="H29" s="68" t="str">
        <f ca="1">VLOOKUP(G29,E32:F33,2,FALSE)</f>
        <v>Villanova</v>
      </c>
      <c r="I29" s="41"/>
      <c r="J29" s="41"/>
      <c r="K29" s="41"/>
      <c r="L29" s="41"/>
      <c r="M29" s="69">
        <f ca="1">IF(RAND()&lt;=RoundSuccess!$F$3,MIN(O32:O33),MAX(O32:O33))</f>
        <v>2</v>
      </c>
      <c r="N29" s="70" t="str">
        <f ca="1">VLOOKUP(M29,O32:P33,2,FALSE)</f>
        <v>Michigan</v>
      </c>
      <c r="O29" s="41"/>
      <c r="P29" s="41"/>
      <c r="Q29" s="41"/>
      <c r="R29" s="41"/>
      <c r="S29" s="13">
        <v>6</v>
      </c>
      <c r="T29" s="14" t="str">
        <f>CurrentYearSeeding!E29</f>
        <v>Massachusetts</v>
      </c>
    </row>
    <row r="30" spans="1:20" ht="15.75" thickBot="1" x14ac:dyDescent="0.3">
      <c r="A30" s="7">
        <v>11</v>
      </c>
      <c r="B30" s="8" t="str">
        <f>CurrentYearSeeding!B30</f>
        <v>Providence</v>
      </c>
      <c r="C30" s="63">
        <f ca="1">IF(RAND()&lt;=VLOOKUP(MIN(A29:A30),RoundSuccessBySeed,8),MIN(A29:A30),MAX(A29:A30))</f>
        <v>6</v>
      </c>
      <c r="D30" s="64" t="str">
        <f ca="1">VLOOKUP(C30,A29:B30,2,FALSE)</f>
        <v>North Carolina</v>
      </c>
      <c r="E30" s="41"/>
      <c r="F30" s="41"/>
      <c r="O30" s="41"/>
      <c r="P30" s="41"/>
      <c r="Q30" s="65">
        <f ca="1">IF(RAND()&lt;=VLOOKUP(MIN(S29:S30),RoundSuccessBySeed,8),MIN(S29:S30),MAX(S29:S29))</f>
        <v>6</v>
      </c>
      <c r="R30" s="66" t="str">
        <f ca="1">VLOOKUP(Q30,S29:T30,2,FALSE)</f>
        <v>Massachusetts</v>
      </c>
      <c r="S30" s="15">
        <v>11</v>
      </c>
      <c r="T30" s="16" t="str">
        <f>CurrentYearSeeding!E30</f>
        <v>Rnd1 Winner</v>
      </c>
    </row>
    <row r="31" spans="1:20" ht="15.75" thickBot="1" x14ac:dyDescent="0.3">
      <c r="A31" s="5">
        <v>3</v>
      </c>
      <c r="B31" s="6" t="str">
        <f>CurrentYearSeeding!B31</f>
        <v>Iowa St</v>
      </c>
      <c r="C31" s="67">
        <f ca="1">IF(RAND()&lt;=VLOOKUP(MIN(A31:A32),RoundSuccessBySeed,8),MIN(A31:A32),MAX(A31:A32))</f>
        <v>3</v>
      </c>
      <c r="D31" s="68" t="str">
        <f ca="1">VLOOKUP(C31,A31:B32,2,FALSE)</f>
        <v>Iowa St</v>
      </c>
      <c r="E31" s="41"/>
      <c r="F31" s="41"/>
      <c r="O31" s="41"/>
      <c r="P31" s="41"/>
      <c r="Q31" s="69">
        <f ca="1">IF(RAND()&lt;=VLOOKUP(MIN(S31:S32),RoundSuccessBySeed,8),MIN(S31:S32),MAX(S31:S32))</f>
        <v>3</v>
      </c>
      <c r="R31" s="70" t="str">
        <f ca="1">VLOOKUP(Q31,S31:T32,2,FALSE)</f>
        <v>Duke</v>
      </c>
      <c r="S31" s="13">
        <v>3</v>
      </c>
      <c r="T31" s="14" t="str">
        <f>CurrentYearSeeding!E31</f>
        <v>Duke</v>
      </c>
    </row>
    <row r="32" spans="1:20" ht="15.75" thickBot="1" x14ac:dyDescent="0.3">
      <c r="A32" s="7">
        <v>14</v>
      </c>
      <c r="B32" s="8" t="str">
        <f>CurrentYearSeeding!B32</f>
        <v>North Carolina Central</v>
      </c>
      <c r="C32" s="41"/>
      <c r="D32" s="41"/>
      <c r="E32" s="63">
        <f ca="1">IF(RAND()&lt;=VLOOKUP(MIN(C30:C31),RoundSuccessBySeed,7),MIN(C30:C31),MAX(C30:C31))</f>
        <v>3</v>
      </c>
      <c r="F32" s="64" t="str">
        <f ca="1">VLOOKUP(E32,C30:D31,2, FALSE)</f>
        <v>Iowa St</v>
      </c>
      <c r="O32" s="65">
        <f ca="1">IF(RAND()&lt;=VLOOKUP(MIN(Q30:Q31),RoundSuccessBySeed,7),MIN(Q30:Q31),MAX(Q30:Q31))</f>
        <v>3</v>
      </c>
      <c r="P32" s="66" t="str">
        <f ca="1">VLOOKUP(O32,Q30:R31,2, FALSE)</f>
        <v>Duke</v>
      </c>
      <c r="Q32" s="41"/>
      <c r="R32" s="41"/>
      <c r="S32" s="15">
        <v>14</v>
      </c>
      <c r="T32" s="16" t="str">
        <f>CurrentYearSeeding!E32</f>
        <v>Mercer</v>
      </c>
    </row>
    <row r="33" spans="1:20" ht="15.75" thickBot="1" x14ac:dyDescent="0.3">
      <c r="A33" s="5">
        <v>7</v>
      </c>
      <c r="B33" s="6" t="str">
        <f>CurrentYearSeeding!B33</f>
        <v>Connecticut</v>
      </c>
      <c r="C33" s="41"/>
      <c r="D33" s="41"/>
      <c r="E33" s="67">
        <f ca="1">IF(RAND()&lt;=VLOOKUP(MIN(C34:C35),RoundSuccessBySeed,7),MIN(C34:C35),MAX(C34:C35))</f>
        <v>2</v>
      </c>
      <c r="F33" s="68" t="str">
        <f ca="1">VLOOKUP(E33,C34:D35,2,FALSE)</f>
        <v>Villanova</v>
      </c>
      <c r="O33" s="69">
        <f ca="1">IF(RAND()&lt;=VLOOKUP(MIN(Q34:Q35),RoundSuccessBySeed,7),MIN(Q34:Q35),MAX(Q34:Q35))</f>
        <v>2</v>
      </c>
      <c r="P33" s="70" t="str">
        <f ca="1">VLOOKUP(O33,Q34:R35,2,FALSE)</f>
        <v>Michigan</v>
      </c>
      <c r="Q33" s="41"/>
      <c r="R33" s="41"/>
      <c r="S33" s="13">
        <v>7</v>
      </c>
      <c r="T33" s="14" t="str">
        <f>CurrentYearSeeding!E33</f>
        <v>Texas</v>
      </c>
    </row>
    <row r="34" spans="1:20" ht="15.75" thickBot="1" x14ac:dyDescent="0.3">
      <c r="A34" s="7">
        <v>10</v>
      </c>
      <c r="B34" s="8" t="str">
        <f>CurrentYearSeeding!B34</f>
        <v>St Joseph's</v>
      </c>
      <c r="C34" s="63">
        <f ca="1">IF(RAND()&lt;=VLOOKUP(MIN(A33:A34),RoundSuccessBySeed,8),MIN(A33:A34),MAX(A33:A34))</f>
        <v>7</v>
      </c>
      <c r="D34" s="64" t="str">
        <f ca="1">VLOOKUP(C34,A33:B34,2,FALSE)</f>
        <v>Connecticut</v>
      </c>
      <c r="E34" s="41"/>
      <c r="F34" s="41"/>
      <c r="O34" s="41"/>
      <c r="P34" s="41"/>
      <c r="Q34" s="65">
        <f ca="1">IF(RAND()&lt;=VLOOKUP(MIN(S33:S34),RoundSuccessBySeed,8),MIN(S33:S34),MAX(S33:S33))</f>
        <v>7</v>
      </c>
      <c r="R34" s="66" t="str">
        <f ca="1">VLOOKUP(Q34,S33:T34,2,FALSE)</f>
        <v>Texas</v>
      </c>
      <c r="S34" s="15">
        <v>10</v>
      </c>
      <c r="T34" s="16" t="str">
        <f>CurrentYearSeeding!E34</f>
        <v>Arizona St</v>
      </c>
    </row>
    <row r="35" spans="1:20" ht="15.75" thickBot="1" x14ac:dyDescent="0.3">
      <c r="A35" s="5">
        <v>2</v>
      </c>
      <c r="B35" s="6" t="str">
        <f>CurrentYearSeeding!B35</f>
        <v>Villanova</v>
      </c>
      <c r="C35" s="67">
        <f ca="1">IF(RAND()&lt;=VLOOKUP(MIN(A35:A36),RoundSuccessBySeed,8),MIN(A35:A36),MAX(A35:A36))</f>
        <v>2</v>
      </c>
      <c r="D35" s="68" t="str">
        <f ca="1">VLOOKUP(C35,A35:B36,2,FALSE)</f>
        <v>Villanova</v>
      </c>
      <c r="E35" s="41"/>
      <c r="F35" s="41"/>
      <c r="O35" s="41"/>
      <c r="P35" s="41"/>
      <c r="Q35" s="69">
        <f ca="1">IF(RAND()&lt;=VLOOKUP(MIN(S35:S36),RoundSuccessBySeed,8),MIN(S35:S36),MAX(S35:S36))</f>
        <v>2</v>
      </c>
      <c r="R35" s="70" t="str">
        <f ca="1">VLOOKUP(Q35,S35:T36,2,FALSE)</f>
        <v>Michigan</v>
      </c>
      <c r="S35" s="13">
        <v>2</v>
      </c>
      <c r="T35" s="14" t="str">
        <f>CurrentYearSeeding!E35</f>
        <v>Michigan</v>
      </c>
    </row>
    <row r="36" spans="1:20" ht="15.75" thickBot="1" x14ac:dyDescent="0.3">
      <c r="A36" s="7">
        <v>15</v>
      </c>
      <c r="B36" s="8" t="str">
        <f>CurrentYearSeeding!B36</f>
        <v>Milwaukee</v>
      </c>
      <c r="S36" s="15">
        <v>15</v>
      </c>
      <c r="T36" s="16" t="str">
        <f>CurrentYearSeeding!E36</f>
        <v>Wofford</v>
      </c>
    </row>
    <row r="37" spans="1:20" ht="15.75" thickBot="1" x14ac:dyDescent="0.3"/>
    <row r="38" spans="1:20" ht="27" thickBot="1" x14ac:dyDescent="0.45">
      <c r="A38" s="26" t="str">
        <f>CurrentYearSeeding!A38</f>
        <v>East</v>
      </c>
      <c r="B38" s="27"/>
      <c r="C38" s="27"/>
      <c r="D38" s="27"/>
      <c r="E38" s="27"/>
      <c r="F38" s="27"/>
      <c r="G38" s="27"/>
      <c r="H38" s="28"/>
      <c r="M38" s="17"/>
      <c r="N38" s="18"/>
      <c r="O38" s="18"/>
      <c r="P38" s="18"/>
      <c r="Q38" s="18"/>
      <c r="R38" s="18"/>
      <c r="S38" s="18"/>
      <c r="T38" s="19" t="str">
        <f>CurrentYearSeeding!E38</f>
        <v>Midwest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8"/>
  <sheetViews>
    <sheetView workbookViewId="0">
      <selection activeCell="C16" sqref="C16"/>
    </sheetView>
  </sheetViews>
  <sheetFormatPr defaultRowHeight="15" x14ac:dyDescent="0.25"/>
  <cols>
    <col min="1" max="1" width="4.7109375" customWidth="1"/>
    <col min="2" max="2" width="17.7109375" customWidth="1"/>
    <col min="3" max="3" width="4.7109375" customWidth="1"/>
    <col min="4" max="4" width="17.7109375" customWidth="1"/>
    <col min="5" max="5" width="4.7109375" customWidth="1"/>
    <col min="6" max="6" width="17.7109375" customWidth="1"/>
    <col min="7" max="7" width="4.7109375" customWidth="1"/>
    <col min="8" max="8" width="17.7109375" customWidth="1"/>
    <col min="9" max="9" width="5.7109375" customWidth="1"/>
    <col min="10" max="10" width="5.85546875" bestFit="1" customWidth="1"/>
    <col min="11" max="11" width="17.7109375" customWidth="1"/>
    <col min="12" max="12" width="5.7109375" customWidth="1"/>
    <col min="13" max="13" width="4.7109375" customWidth="1"/>
    <col min="14" max="14" width="17.7109375" customWidth="1"/>
    <col min="15" max="15" width="4.7109375" customWidth="1"/>
    <col min="16" max="16" width="17.7109375" customWidth="1"/>
    <col min="17" max="17" width="4.7109375" customWidth="1"/>
    <col min="18" max="18" width="17.7109375" customWidth="1"/>
    <col min="19" max="19" width="4.7109375" customWidth="1"/>
    <col min="20" max="20" width="17.7109375" customWidth="1"/>
  </cols>
  <sheetData>
    <row r="1" spans="1:20" ht="27" thickBot="1" x14ac:dyDescent="0.45">
      <c r="A1" s="20" t="str">
        <f>CurrentYearSeeding!A1</f>
        <v>South</v>
      </c>
      <c r="B1" s="21"/>
      <c r="C1" s="21"/>
      <c r="D1" s="21"/>
      <c r="E1" s="21"/>
      <c r="F1" s="21"/>
      <c r="G1" s="21"/>
      <c r="H1" s="25"/>
      <c r="M1" s="22"/>
      <c r="N1" s="23"/>
      <c r="O1" s="23"/>
      <c r="P1" s="23"/>
      <c r="Q1" s="23"/>
      <c r="R1" s="23"/>
      <c r="S1" s="23"/>
      <c r="T1" s="24" t="str">
        <f>CurrentYearSeeding!E1</f>
        <v>West</v>
      </c>
    </row>
    <row r="2" spans="1:20" ht="15.75" thickBot="1" x14ac:dyDescent="0.3"/>
    <row r="3" spans="1:20" ht="15.75" thickBot="1" x14ac:dyDescent="0.3">
      <c r="A3" s="1">
        <v>1</v>
      </c>
      <c r="B3" s="2" t="str">
        <f>CurrentYearSeeding!B3</f>
        <v>Florida</v>
      </c>
      <c r="S3" s="9">
        <v>1</v>
      </c>
      <c r="T3" s="10" t="str">
        <f>CurrentYearSeeding!E3</f>
        <v>Arizona</v>
      </c>
    </row>
    <row r="4" spans="1:20" ht="15.75" thickBot="1" x14ac:dyDescent="0.3">
      <c r="A4" s="3">
        <v>16</v>
      </c>
      <c r="B4" s="4" t="str">
        <f>CurrentYearSeeding!B4</f>
        <v>Rnd1 Winner</v>
      </c>
      <c r="C4" s="45">
        <f ca="1">IF(RAND()&lt;=VLOOKUP(B3,KenPomTable,2,FALSE)/(VLOOKUP(B3,KenPomTable,2,FALSE)+VLOOKUP(B4,KenPomTable,2,FALSE)),A3,A4)</f>
        <v>1</v>
      </c>
      <c r="D4" s="46" t="str">
        <f ca="1">VLOOKUP(C4,A3:B4,2,FALSE)</f>
        <v>Florida</v>
      </c>
      <c r="E4" s="41"/>
      <c r="F4" s="41"/>
      <c r="O4" s="41"/>
      <c r="P4" s="41"/>
      <c r="Q4" s="47">
        <f ca="1">IF(RAND()&lt;=VLOOKUP(T3,KenPomTable,2,FALSE)/(VLOOKUP(T3,KenPomTable,2,FALSE)+VLOOKUP(T4,KenPomTable,2,FALSE)),S3,S4)</f>
        <v>1</v>
      </c>
      <c r="R4" s="48" t="str">
        <f ca="1">VLOOKUP(Q4,S3:T4,2,FALSE)</f>
        <v>Arizona</v>
      </c>
      <c r="S4" s="11">
        <v>16</v>
      </c>
      <c r="T4" s="12" t="str">
        <f>CurrentYearSeeding!E4</f>
        <v>Weber St</v>
      </c>
    </row>
    <row r="5" spans="1:20" ht="15.75" thickBot="1" x14ac:dyDescent="0.3">
      <c r="A5" s="1">
        <v>8</v>
      </c>
      <c r="B5" s="2" t="str">
        <f>CurrentYearSeeding!B5</f>
        <v>Colorado</v>
      </c>
      <c r="C5" s="49">
        <f ca="1">IF(RAND()&lt;=VLOOKUP(B5,KenPomTable,2,FALSE)/(VLOOKUP(B5,KenPomTable,2,FALSE)+VLOOKUP(B6,KenPomTable,2,FALSE)),A5,A6)</f>
        <v>8</v>
      </c>
      <c r="D5" s="50" t="str">
        <f ca="1">VLOOKUP(C5,A5:B6,2,FALSE)</f>
        <v>Colorado</v>
      </c>
      <c r="E5" s="41"/>
      <c r="F5" s="41"/>
      <c r="O5" s="41"/>
      <c r="P5" s="41"/>
      <c r="Q5" s="51">
        <f ca="1">IF(RAND()&lt;=VLOOKUP(T5,KenPomTable,2,FALSE)/(VLOOKUP(T5,KenPomTable,2,FALSE)+VLOOKUP(T6,KenPomTable,2,FALSE)),S5,S6)</f>
        <v>9</v>
      </c>
      <c r="R5" s="52" t="str">
        <f ca="1">VLOOKUP(Q5,S5:T6,2,FALSE)</f>
        <v>Oklahoma St</v>
      </c>
      <c r="S5" s="9">
        <v>8</v>
      </c>
      <c r="T5" s="10" t="str">
        <f>CurrentYearSeeding!E5</f>
        <v>Gonzaga</v>
      </c>
    </row>
    <row r="6" spans="1:20" ht="15.75" thickBot="1" x14ac:dyDescent="0.3">
      <c r="A6" s="3">
        <v>9</v>
      </c>
      <c r="B6" s="4" t="str">
        <f>CurrentYearSeeding!B6</f>
        <v>Pittsburgh</v>
      </c>
      <c r="C6" s="41"/>
      <c r="D6" s="41"/>
      <c r="E6" s="45">
        <f ca="1">IF(RAND()&lt;=VLOOKUP(MIN(C4:C5),RoundSuccessBySeed,7),MIN(C4:C5),MAX(C4:C5))</f>
        <v>1</v>
      </c>
      <c r="F6" s="46" t="str">
        <f ca="1">VLOOKUP(E6,C4:D5,2, FALSE)</f>
        <v>Florida</v>
      </c>
      <c r="O6" s="47">
        <f ca="1">IF(RAND()&lt;=VLOOKUP(MIN(Q4:Q5),RoundSuccessBySeed,7),MIN(Q4:Q5),MAX(Q4:Q5))</f>
        <v>1</v>
      </c>
      <c r="P6" s="48" t="str">
        <f ca="1">VLOOKUP(O6,Q4:R5,2, FALSE)</f>
        <v>Arizona</v>
      </c>
      <c r="Q6" s="41"/>
      <c r="R6" s="41"/>
      <c r="S6" s="11">
        <v>9</v>
      </c>
      <c r="T6" s="12" t="str">
        <f>CurrentYearSeeding!E6</f>
        <v>Oklahoma St</v>
      </c>
    </row>
    <row r="7" spans="1:20" ht="15.75" thickBot="1" x14ac:dyDescent="0.3">
      <c r="A7" s="1">
        <v>5</v>
      </c>
      <c r="B7" s="2" t="str">
        <f>CurrentYearSeeding!B7</f>
        <v>VCU</v>
      </c>
      <c r="C7" s="41"/>
      <c r="D7" s="41"/>
      <c r="E7" s="49">
        <f ca="1">IF(RAND()&lt;=VLOOKUP(MIN(C8:C9),RoundSuccessBySeed,7),MIN(C8:C9),MAX(C8:C9))</f>
        <v>4</v>
      </c>
      <c r="F7" s="50" t="str">
        <f ca="1">VLOOKUP(E7,C8:D9,2,FALSE)</f>
        <v>UCLA</v>
      </c>
      <c r="O7" s="51">
        <f ca="1">IF(RAND()&lt;=VLOOKUP(MIN(Q8:Q9),RoundSuccessBySeed,7),MIN(Q8:Q9),MAX(Q8:Q9))</f>
        <v>4</v>
      </c>
      <c r="P7" s="52" t="str">
        <f ca="1">VLOOKUP(O7,Q8:R9,2,FALSE)</f>
        <v>San Diego St</v>
      </c>
      <c r="Q7" s="41"/>
      <c r="R7" s="41"/>
      <c r="S7" s="9">
        <v>5</v>
      </c>
      <c r="T7" s="10" t="str">
        <f>CurrentYearSeeding!E7</f>
        <v>Oklahoma</v>
      </c>
    </row>
    <row r="8" spans="1:20" ht="15.75" thickBot="1" x14ac:dyDescent="0.3">
      <c r="A8" s="3">
        <v>12</v>
      </c>
      <c r="B8" s="4" t="str">
        <f>CurrentYearSeeding!B8</f>
        <v>Stephen F. Austin</v>
      </c>
      <c r="C8" s="45">
        <f ca="1">IF(RAND()&lt;=VLOOKUP(B7,KenPomTable,2,FALSE)/(VLOOKUP(B7,KenPomTable,2,FALSE)+VLOOKUP(B8,KenPomTable,2,FALSE)),A7,A8)</f>
        <v>12</v>
      </c>
      <c r="D8" s="46" t="str">
        <f ca="1">VLOOKUP(C8,A7:B8,2,FALSE)</f>
        <v>Stephen F. Austin</v>
      </c>
      <c r="E8" s="41"/>
      <c r="F8" s="41"/>
      <c r="O8" s="41"/>
      <c r="P8" s="41"/>
      <c r="Q8" s="47">
        <f ca="1">IF(RAND()&lt;=VLOOKUP(T7,KenPomTable,2,FALSE)/(VLOOKUP(T7,KenPomTable,2,FALSE)+VLOOKUP(T8,KenPomTable,2,FALSE)),S7,S8)</f>
        <v>5</v>
      </c>
      <c r="R8" s="48" t="str">
        <f ca="1">VLOOKUP(Q8,S7:T8,2,FALSE)</f>
        <v>Oklahoma</v>
      </c>
      <c r="S8" s="11">
        <v>12</v>
      </c>
      <c r="T8" s="12" t="str">
        <f>CurrentYearSeeding!E8</f>
        <v>North Dakota St</v>
      </c>
    </row>
    <row r="9" spans="1:20" ht="15.75" thickBot="1" x14ac:dyDescent="0.3">
      <c r="A9" s="1">
        <v>4</v>
      </c>
      <c r="B9" s="2" t="str">
        <f>CurrentYearSeeding!B9</f>
        <v>UCLA</v>
      </c>
      <c r="C9" s="49">
        <f ca="1">IF(RAND()&lt;=VLOOKUP(B9,KenPomTable,2,FALSE)/(VLOOKUP(B9,KenPomTable,2,FALSE)+VLOOKUP(B10,KenPomTable,2,FALSE)),A9,A10)</f>
        <v>4</v>
      </c>
      <c r="D9" s="50" t="str">
        <f ca="1">VLOOKUP(C9,A9:B10,2,FALSE)</f>
        <v>UCLA</v>
      </c>
      <c r="E9" s="41"/>
      <c r="F9" s="41"/>
      <c r="O9" s="41"/>
      <c r="P9" s="41"/>
      <c r="Q9" s="51">
        <f ca="1">IF(RAND()&lt;=VLOOKUP(T9,KenPomTable,2,FALSE)/(VLOOKUP(T9,KenPomTable,2,FALSE)+VLOOKUP(T10,KenPomTable,2,FALSE)),S9,S10)</f>
        <v>4</v>
      </c>
      <c r="R9" s="52" t="str">
        <f ca="1">VLOOKUP(Q9,S9:T10,2,FALSE)</f>
        <v>San Diego St</v>
      </c>
      <c r="S9" s="9">
        <v>4</v>
      </c>
      <c r="T9" s="10" t="str">
        <f>CurrentYearSeeding!E9</f>
        <v>San Diego St</v>
      </c>
    </row>
    <row r="10" spans="1:20" ht="15.75" thickBot="1" x14ac:dyDescent="0.3">
      <c r="A10" s="3">
        <v>13</v>
      </c>
      <c r="B10" s="4" t="str">
        <f>CurrentYearSeeding!B10</f>
        <v>Tulsa</v>
      </c>
      <c r="C10" s="41"/>
      <c r="D10" s="41"/>
      <c r="E10" s="41"/>
      <c r="F10" s="41"/>
      <c r="G10" s="45">
        <f ca="1">IF(RAND()&lt;=RoundSuccess!$F$3,MIN(E6:E7),MAX(E6:E7))</f>
        <v>1</v>
      </c>
      <c r="H10" s="46" t="str">
        <f ca="1">VLOOKUP(G10,E6:F7,2, FALSE)</f>
        <v>Florida</v>
      </c>
      <c r="I10" s="41"/>
      <c r="J10" s="41"/>
      <c r="K10" s="41"/>
      <c r="L10" s="41"/>
      <c r="M10" s="47">
        <f ca="1">IF(RAND()&lt;=RoundSuccess!$F$3,MIN(O6:O7),MAX(O6:O7))</f>
        <v>1</v>
      </c>
      <c r="N10" s="48" t="str">
        <f ca="1">VLOOKUP(M10,O6:P7,2, FALSE)</f>
        <v>Arizona</v>
      </c>
      <c r="O10" s="41"/>
      <c r="P10" s="41"/>
      <c r="Q10" s="41"/>
      <c r="R10" s="41"/>
      <c r="S10" s="11">
        <v>13</v>
      </c>
      <c r="T10" s="12" t="str">
        <f>CurrentYearSeeding!E10</f>
        <v>New Mexico St</v>
      </c>
    </row>
    <row r="11" spans="1:20" ht="15.75" thickBot="1" x14ac:dyDescent="0.3">
      <c r="A11" s="1">
        <v>6</v>
      </c>
      <c r="B11" s="2" t="str">
        <f>CurrentYearSeeding!B11</f>
        <v>Ohio St</v>
      </c>
      <c r="C11" s="41"/>
      <c r="D11" s="41"/>
      <c r="E11" s="41"/>
      <c r="F11" s="41"/>
      <c r="G11" s="49">
        <f ca="1">IF(RAND()&lt;=RoundSuccess!$F$3,MIN(E14:E15),MAX(E14:E15))</f>
        <v>2</v>
      </c>
      <c r="H11" s="50" t="str">
        <f ca="1">VLOOKUP(G11,E14:F15,2,FALSE)</f>
        <v>Kansas</v>
      </c>
      <c r="I11" s="41"/>
      <c r="J11" s="41"/>
      <c r="K11" s="41"/>
      <c r="L11" s="41"/>
      <c r="M11" s="51">
        <f ca="1">IF(RAND()&lt;=RoundSuccess!$F$3,MIN(O14:O15),MAX(O14:O15))</f>
        <v>3</v>
      </c>
      <c r="N11" s="52" t="str">
        <f ca="1">VLOOKUP(M11,O14:P15,2,FALSE)</f>
        <v>Creighton</v>
      </c>
      <c r="O11" s="41"/>
      <c r="P11" s="41"/>
      <c r="Q11" s="41"/>
      <c r="R11" s="41"/>
      <c r="S11" s="9">
        <v>6</v>
      </c>
      <c r="T11" s="10" t="str">
        <f>CurrentYearSeeding!E11</f>
        <v>Baylor</v>
      </c>
    </row>
    <row r="12" spans="1:20" ht="15.75" thickBot="1" x14ac:dyDescent="0.3">
      <c r="A12" s="3">
        <v>11</v>
      </c>
      <c r="B12" s="4" t="str">
        <f>CurrentYearSeeding!B12</f>
        <v>Dayton</v>
      </c>
      <c r="C12" s="45">
        <f ca="1">IF(RAND()&lt;=VLOOKUP(B11,KenPomTable,2,FALSE)/(VLOOKUP(B11,KenPomTable,2,FALSE)+VLOOKUP(B12,KenPomTable,2,FALSE)),A11,A12)</f>
        <v>11</v>
      </c>
      <c r="D12" s="46" t="str">
        <f ca="1">VLOOKUP(C12,A11:B12,2,FALSE)</f>
        <v>Dayton</v>
      </c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7">
        <f ca="1">IF(RAND()&lt;=VLOOKUP(T11,KenPomTable,2,FALSE)/(VLOOKUP(T11,KenPomTable,2,FALSE)+VLOOKUP(T12,KenPomTable,2,FALSE)),S11,S12)</f>
        <v>6</v>
      </c>
      <c r="R12" s="48" t="str">
        <f ca="1">VLOOKUP(Q12,S11:T12,2,FALSE)</f>
        <v>Baylor</v>
      </c>
      <c r="S12" s="11">
        <v>11</v>
      </c>
      <c r="T12" s="12" t="str">
        <f>CurrentYearSeeding!E12</f>
        <v>Nebraska</v>
      </c>
    </row>
    <row r="13" spans="1:20" ht="15.75" thickBot="1" x14ac:dyDescent="0.3">
      <c r="A13" s="1">
        <v>3</v>
      </c>
      <c r="B13" s="2" t="str">
        <f>CurrentYearSeeding!B13</f>
        <v>Syracuse</v>
      </c>
      <c r="C13" s="49">
        <f ca="1">IF(RAND()&lt;=VLOOKUP(B13,KenPomTable,2,FALSE)/(VLOOKUP(B13,KenPomTable,2,FALSE)+VLOOKUP(B14,KenPomTable,2,FALSE)),A13,A14)</f>
        <v>14</v>
      </c>
      <c r="D13" s="50" t="str">
        <f ca="1">VLOOKUP(C13,A13:B14,2,FALSE)</f>
        <v>Western Michigan</v>
      </c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51">
        <f ca="1">IF(RAND()&lt;=VLOOKUP(T13,KenPomTable,2,FALSE)/(VLOOKUP(T13,KenPomTable,2,FALSE)+VLOOKUP(T14,KenPomTable,2,FALSE)),S13,S14)</f>
        <v>3</v>
      </c>
      <c r="R13" s="52" t="str">
        <f ca="1">VLOOKUP(Q13,S13:T14,2,FALSE)</f>
        <v>Creighton</v>
      </c>
      <c r="S13" s="9">
        <v>3</v>
      </c>
      <c r="T13" s="10" t="str">
        <f>CurrentYearSeeding!E13</f>
        <v>Creighton</v>
      </c>
    </row>
    <row r="14" spans="1:20" ht="15.75" thickBot="1" x14ac:dyDescent="0.3">
      <c r="A14" s="3">
        <v>14</v>
      </c>
      <c r="B14" s="4" t="str">
        <f>CurrentYearSeeding!B14</f>
        <v>Western Michigan</v>
      </c>
      <c r="C14" s="41"/>
      <c r="D14" s="41"/>
      <c r="E14" s="45">
        <f ca="1">IF(RAND()&lt;=VLOOKUP(MIN(C12:C13),RoundSuccessBySeed,7),MIN(C12:C13),MAX(C12:C13))</f>
        <v>11</v>
      </c>
      <c r="F14" s="46" t="str">
        <f ca="1">VLOOKUP(E14,C12:D13,2, FALSE)</f>
        <v>Dayton</v>
      </c>
      <c r="G14" s="41"/>
      <c r="H14" s="41"/>
      <c r="I14" s="41"/>
      <c r="J14" s="41"/>
      <c r="K14" s="41"/>
      <c r="L14" s="41"/>
      <c r="M14" s="41"/>
      <c r="N14" s="41"/>
      <c r="O14" s="47">
        <f ca="1">IF(RAND()&lt;=VLOOKUP(MIN(Q12:Q13),RoundSuccessBySeed,7),MIN(Q12:Q13),MAX(Q12:Q13))</f>
        <v>3</v>
      </c>
      <c r="P14" s="48" t="str">
        <f ca="1">VLOOKUP(O14,Q12:R13,2, FALSE)</f>
        <v>Creighton</v>
      </c>
      <c r="Q14" s="41"/>
      <c r="R14" s="41"/>
      <c r="S14" s="11">
        <v>14</v>
      </c>
      <c r="T14" s="12" t="str">
        <f>CurrentYearSeeding!E14</f>
        <v>Louisiana Lafayette</v>
      </c>
    </row>
    <row r="15" spans="1:20" ht="15.75" thickBot="1" x14ac:dyDescent="0.3">
      <c r="A15" s="1">
        <v>7</v>
      </c>
      <c r="B15" s="2" t="str">
        <f>CurrentYearSeeding!B15</f>
        <v>New Mexico</v>
      </c>
      <c r="C15" s="41"/>
      <c r="D15" s="41"/>
      <c r="E15" s="49">
        <f ca="1">IF(RAND()&lt;=VLOOKUP(MIN(C16:C17),RoundSuccessBySeed,7),MIN(C16:C17),MAX(C16:C17))</f>
        <v>2</v>
      </c>
      <c r="F15" s="50" t="str">
        <f ca="1">VLOOKUP(E15,C16:D17,2,FALSE)</f>
        <v>Kansas</v>
      </c>
      <c r="G15" s="41"/>
      <c r="H15" s="41"/>
      <c r="I15" s="41"/>
      <c r="J15" s="41"/>
      <c r="K15" s="41"/>
      <c r="L15" s="41"/>
      <c r="M15" s="41"/>
      <c r="N15" s="41"/>
      <c r="O15" s="51">
        <f ca="1">IF(RAND()&lt;=VLOOKUP(MIN(Q16:Q17),RoundSuccessBySeed,7),MIN(Q16:Q17),MAX(Q16:Q17))</f>
        <v>7</v>
      </c>
      <c r="P15" s="52" t="str">
        <f ca="1">VLOOKUP(O15,Q16:R17,2,FALSE)</f>
        <v>Oregon</v>
      </c>
      <c r="Q15" s="41"/>
      <c r="R15" s="41"/>
      <c r="S15" s="9">
        <v>7</v>
      </c>
      <c r="T15" s="10" t="str">
        <f>CurrentYearSeeding!E15</f>
        <v>Oregon</v>
      </c>
    </row>
    <row r="16" spans="1:20" ht="15.75" thickBot="1" x14ac:dyDescent="0.3">
      <c r="A16" s="3">
        <v>10</v>
      </c>
      <c r="B16" s="4" t="str">
        <f>CurrentYearSeeding!B16</f>
        <v>Stanford</v>
      </c>
      <c r="C16" s="45">
        <f ca="1">IF(RAND()&lt;=VLOOKUP(B15,KenPomTable,2,FALSE)/(VLOOKUP(B15,KenPomTable,2,FALSE)+VLOOKUP(B16,KenPomTable,2,FALSE)),A15,A16)</f>
        <v>7</v>
      </c>
      <c r="D16" s="46" t="str">
        <f ca="1">VLOOKUP(C16,A15:B16,2,FALSE)</f>
        <v>New Mexico</v>
      </c>
      <c r="E16" s="41"/>
      <c r="F16" s="41"/>
      <c r="G16" s="41"/>
      <c r="H16" s="41"/>
      <c r="I16" s="41"/>
      <c r="J16" s="53">
        <f ca="1">IF(RAND()&lt;=RoundSuccess!$C$3,MIN(J19:J20),MAX(J19:J20))</f>
        <v>1</v>
      </c>
      <c r="K16" s="54" t="str">
        <f ca="1">VLOOKUP(J16,J19:K20,2, FALSE)</f>
        <v>Florida</v>
      </c>
      <c r="L16" s="41"/>
      <c r="M16" s="41"/>
      <c r="N16" s="41"/>
      <c r="O16" s="41"/>
      <c r="P16" s="41"/>
      <c r="Q16" s="47">
        <f ca="1">IF(RAND()&lt;=VLOOKUP(T15,KenPomTable,2,FALSE)/(VLOOKUP(T15,KenPomTable,2,FALSE)+VLOOKUP(T16,KenPomTable,2,FALSE)),S15,S16)</f>
        <v>7</v>
      </c>
      <c r="R16" s="48" t="str">
        <f ca="1">VLOOKUP(Q16,S15:T16,2,FALSE)</f>
        <v>Oregon</v>
      </c>
      <c r="S16" s="11">
        <v>10</v>
      </c>
      <c r="T16" s="12" t="str">
        <f>CurrentYearSeeding!E16</f>
        <v>BYU</v>
      </c>
    </row>
    <row r="17" spans="1:20" ht="15.75" thickBot="1" x14ac:dyDescent="0.3">
      <c r="A17" s="1">
        <v>2</v>
      </c>
      <c r="B17" s="2" t="str">
        <f>CurrentYearSeeding!B17</f>
        <v>Kansas</v>
      </c>
      <c r="C17" s="49">
        <f ca="1">IF(RAND()&lt;=VLOOKUP(B17,KenPomTable,2,FALSE)/(VLOOKUP(B17,KenPomTable,2,FALSE)+VLOOKUP(B18,KenPomTable,2,FALSE)),A17,A18)</f>
        <v>2</v>
      </c>
      <c r="D17" s="50" t="str">
        <f ca="1">VLOOKUP(C17,A17:B18,2,FALSE)</f>
        <v>Kansas</v>
      </c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51">
        <f ca="1">IF(RAND()&lt;=VLOOKUP(T17,KenPomTable,2,FALSE)/(VLOOKUP(T17,KenPomTable,2,FALSE)+VLOOKUP(T18,KenPomTable,2,FALSE)),S17,S18)</f>
        <v>15</v>
      </c>
      <c r="R17" s="52" t="str">
        <f ca="1">VLOOKUP(Q17,S17:T18,2,FALSE)</f>
        <v>American</v>
      </c>
      <c r="S17" s="9">
        <v>2</v>
      </c>
      <c r="T17" s="10" t="str">
        <f>CurrentYearSeeding!E17</f>
        <v>Wisconsin</v>
      </c>
    </row>
    <row r="18" spans="1:20" ht="15.75" thickBot="1" x14ac:dyDescent="0.3">
      <c r="A18" s="3">
        <v>15</v>
      </c>
      <c r="B18" s="4" t="str">
        <f>CurrentYearSeeding!B18</f>
        <v>Eastern Kentucky</v>
      </c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11">
        <v>15</v>
      </c>
      <c r="T18" s="12" t="str">
        <f>CurrentYearSeeding!E18</f>
        <v>American</v>
      </c>
    </row>
    <row r="19" spans="1:20" x14ac:dyDescent="0.25">
      <c r="C19" s="41"/>
      <c r="D19" s="41"/>
      <c r="E19" s="41"/>
      <c r="F19" s="41"/>
      <c r="G19" s="55">
        <f ca="1">IF(RAND()&lt;=RoundSuccess!$E$3,MIN(G10:G11),MAX(G10:G11))</f>
        <v>1</v>
      </c>
      <c r="H19" s="56" t="str">
        <f ca="1">VLOOKUP(G19,G10:H11,2, FALSE)</f>
        <v>Florida</v>
      </c>
      <c r="I19" s="41"/>
      <c r="J19" s="57">
        <f ca="1">IF(RAND()&lt;=RoundSuccess!$D$3,MIN(G19:G20),MAX(G19:G20))</f>
        <v>1</v>
      </c>
      <c r="K19" s="58" t="str">
        <f ca="1">VLOOKUP(J19,G19:H20,2, FALSE)</f>
        <v>Florida</v>
      </c>
      <c r="L19" s="41"/>
      <c r="M19" s="55">
        <f ca="1">IF(RAND()&lt;=RoundSuccess!$E$3,MIN(M10:M11),MAX(M10:M11))</f>
        <v>1</v>
      </c>
      <c r="N19" s="56" t="str">
        <f ca="1">VLOOKUP(M19,M10:N11,2, FALSE)</f>
        <v>Arizona</v>
      </c>
      <c r="O19" s="41"/>
      <c r="P19" s="41"/>
      <c r="Q19" s="41"/>
      <c r="R19" s="41"/>
    </row>
    <row r="20" spans="1:20" ht="15.75" thickBot="1" x14ac:dyDescent="0.3">
      <c r="C20" s="41"/>
      <c r="D20" s="41"/>
      <c r="E20" s="41"/>
      <c r="F20" s="41"/>
      <c r="G20" s="59">
        <f ca="1">IF(RAND()&lt;=RoundSuccess!$E$3,MIN(G28:G29),MAX(G28:G29))</f>
        <v>1</v>
      </c>
      <c r="H20" s="60" t="str">
        <f ca="1">VLOOKUP(G20,G28:H29,2,FALSE)</f>
        <v>Virginia</v>
      </c>
      <c r="I20" s="41"/>
      <c r="J20" s="61">
        <f ca="1">IF(RAND()&lt;=RoundSuccess!$D$3,MIN(M19:M20),MAX(M19:M20))</f>
        <v>1</v>
      </c>
      <c r="K20" s="62" t="str">
        <f ca="1">VLOOKUP(J20,M19:N20,2,FALSE)</f>
        <v>Arizona</v>
      </c>
      <c r="L20" s="41"/>
      <c r="M20" s="59">
        <f ca="1">IF(RAND()&lt;=RoundSuccess!$E$3,MIN(M28:M29),MAX(M28:M29))</f>
        <v>1</v>
      </c>
      <c r="N20" s="60" t="str">
        <f ca="1">VLOOKUP(M20,M28:N29,2,FALSE)</f>
        <v>Wichita St</v>
      </c>
      <c r="O20" s="41"/>
      <c r="P20" s="41"/>
      <c r="Q20" s="41"/>
      <c r="R20" s="41"/>
    </row>
    <row r="21" spans="1:20" ht="15.75" thickBot="1" x14ac:dyDescent="0.3">
      <c r="A21" s="5">
        <v>1</v>
      </c>
      <c r="B21" s="6" t="str">
        <f>CurrentYearSeeding!B21</f>
        <v>Virginia</v>
      </c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13">
        <v>1</v>
      </c>
      <c r="T21" s="14" t="str">
        <f>CurrentYearSeeding!E21</f>
        <v>Wichita St</v>
      </c>
    </row>
    <row r="22" spans="1:20" ht="15.75" thickBot="1" x14ac:dyDescent="0.3">
      <c r="A22" s="7">
        <v>16</v>
      </c>
      <c r="B22" s="8" t="str">
        <f>CurrentYearSeeding!B22</f>
        <v>Coastal Carolina</v>
      </c>
      <c r="C22" s="63">
        <f ca="1">IF(RAND()&lt;=VLOOKUP(B21,KenPomTable,2,FALSE)/(VLOOKUP(B21,KenPomTable,2,FALSE)+VLOOKUP(B22,KenPomTable,2,FALSE)),A21,A22)</f>
        <v>1</v>
      </c>
      <c r="D22" s="64" t="str">
        <f ca="1">VLOOKUP(C22,A21:B22,2,FALSE)</f>
        <v>Virginia</v>
      </c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65">
        <f ca="1">IF(RAND()&lt;=VLOOKUP(T21,KenPomTable,2,FALSE)/(VLOOKUP(T21,KenPomTable,2,FALSE)+VLOOKUP(T22,KenPomTable,2,FALSE)),S21,S22)</f>
        <v>1</v>
      </c>
      <c r="R22" s="66" t="str">
        <f ca="1">VLOOKUP(Q22,S21:T22,2,FALSE)</f>
        <v>Wichita St</v>
      </c>
      <c r="S22" s="15">
        <v>16</v>
      </c>
      <c r="T22" s="16" t="str">
        <f>CurrentYearSeeding!E22</f>
        <v>Rnd1 Winner</v>
      </c>
    </row>
    <row r="23" spans="1:20" ht="15.75" thickBot="1" x14ac:dyDescent="0.3">
      <c r="A23" s="5">
        <v>8</v>
      </c>
      <c r="B23" s="6" t="str">
        <f>CurrentYearSeeding!B23</f>
        <v>Memphis</v>
      </c>
      <c r="C23" s="67">
        <f ca="1">IF(RAND()&lt;=VLOOKUP(B23,KenPomTable,2,FALSE)/(VLOOKUP(B23,KenPomTable,2,FALSE)+VLOOKUP(B24,KenPomTable,2,FALSE)),A23,A24)</f>
        <v>9</v>
      </c>
      <c r="D23" s="68" t="str">
        <f ca="1">VLOOKUP(C23,A23:B24,2,FALSE)</f>
        <v>George Washington</v>
      </c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69">
        <f ca="1">IF(RAND()&lt;=VLOOKUP(T23,KenPomTable,2,FALSE)/(VLOOKUP(T23,KenPomTable,2,FALSE)+VLOOKUP(T24,KenPomTable,2,FALSE)),S23,S24)</f>
        <v>9</v>
      </c>
      <c r="R23" s="70" t="str">
        <f ca="1">VLOOKUP(Q23,S23:T24,2,FALSE)</f>
        <v>Kansas St</v>
      </c>
      <c r="S23" s="13">
        <v>8</v>
      </c>
      <c r="T23" s="14" t="str">
        <f>CurrentYearSeeding!E23</f>
        <v>Kentucky</v>
      </c>
    </row>
    <row r="24" spans="1:20" ht="15.75" thickBot="1" x14ac:dyDescent="0.3">
      <c r="A24" s="7">
        <v>9</v>
      </c>
      <c r="B24" s="8" t="str">
        <f>CurrentYearSeeding!B24</f>
        <v>George Washington</v>
      </c>
      <c r="C24" s="41"/>
      <c r="D24" s="41"/>
      <c r="E24" s="63">
        <f ca="1">IF(RAND()&lt;=VLOOKUP(MIN(C22:C23),RoundSuccessBySeed,7),MIN(C22:C23),MAX(C22:C23))</f>
        <v>1</v>
      </c>
      <c r="F24" s="64" t="str">
        <f ca="1">VLOOKUP(E24,C22:D23,2, FALSE)</f>
        <v>Virginia</v>
      </c>
      <c r="G24" s="41"/>
      <c r="H24" s="41"/>
      <c r="I24" s="41"/>
      <c r="J24" s="41"/>
      <c r="K24" s="41"/>
      <c r="L24" s="41"/>
      <c r="M24" s="41"/>
      <c r="N24" s="41"/>
      <c r="O24" s="65">
        <f ca="1">IF(RAND()&lt;=VLOOKUP(MIN(Q22:Q23),RoundSuccessBySeed,7),MIN(Q22:Q23),MAX(Q22:Q23))</f>
        <v>1</v>
      </c>
      <c r="P24" s="66" t="str">
        <f ca="1">VLOOKUP(O24,Q22:R23,2, FALSE)</f>
        <v>Wichita St</v>
      </c>
      <c r="Q24" s="41"/>
      <c r="R24" s="41"/>
      <c r="S24" s="15">
        <v>9</v>
      </c>
      <c r="T24" s="16" t="str">
        <f>CurrentYearSeeding!E24</f>
        <v>Kansas St</v>
      </c>
    </row>
    <row r="25" spans="1:20" ht="15.75" thickBot="1" x14ac:dyDescent="0.3">
      <c r="A25" s="5">
        <v>5</v>
      </c>
      <c r="B25" s="6" t="str">
        <f>CurrentYearSeeding!B25</f>
        <v>Cincinnati</v>
      </c>
      <c r="C25" s="41"/>
      <c r="D25" s="41"/>
      <c r="E25" s="67">
        <f ca="1">IF(RAND()&lt;=VLOOKUP(MIN(C26:C27),RoundSuccessBySeed,7),MIN(C26:C27),MAX(C26:C27))</f>
        <v>5</v>
      </c>
      <c r="F25" s="68" t="str">
        <f ca="1">VLOOKUP(E25,C26:D27,2,FALSE)</f>
        <v>Cincinnati</v>
      </c>
      <c r="G25" s="41"/>
      <c r="H25" s="41"/>
      <c r="I25" s="41"/>
      <c r="J25" s="41"/>
      <c r="K25" s="41"/>
      <c r="L25" s="41"/>
      <c r="M25" s="41"/>
      <c r="N25" s="41"/>
      <c r="O25" s="69">
        <f ca="1">IF(RAND()&lt;=VLOOKUP(MIN(Q26:Q27),RoundSuccessBySeed,7),MIN(Q26:Q27),MAX(Q26:Q27))</f>
        <v>5</v>
      </c>
      <c r="P25" s="70" t="str">
        <f ca="1">VLOOKUP(O25,Q26:R27,2,FALSE)</f>
        <v>Saint Louis</v>
      </c>
      <c r="Q25" s="41"/>
      <c r="R25" s="41"/>
      <c r="S25" s="13">
        <v>5</v>
      </c>
      <c r="T25" s="14" t="str">
        <f>CurrentYearSeeding!E25</f>
        <v>Saint Louis</v>
      </c>
    </row>
    <row r="26" spans="1:20" ht="15.75" thickBot="1" x14ac:dyDescent="0.3">
      <c r="A26" s="7">
        <v>12</v>
      </c>
      <c r="B26" s="8" t="str">
        <f>CurrentYearSeeding!B26</f>
        <v>Harvard</v>
      </c>
      <c r="C26" s="63">
        <f ca="1">IF(RAND()&lt;=VLOOKUP(B25,KenPomTable,2,FALSE)/(VLOOKUP(B25,KenPomTable,2,FALSE)+VLOOKUP(B26,KenPomTable,2,FALSE)),A25,A26)</f>
        <v>5</v>
      </c>
      <c r="D26" s="64" t="str">
        <f ca="1">VLOOKUP(C26,A25:B26,2,FALSE)</f>
        <v>Cincinnati</v>
      </c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65">
        <f ca="1">IF(RAND()&lt;=VLOOKUP(T25,KenPomTable,2,FALSE)/(VLOOKUP(T25,KenPomTable,2,FALSE)+VLOOKUP(T26,KenPomTable,2,FALSE)),S25,S26)</f>
        <v>5</v>
      </c>
      <c r="R26" s="66" t="str">
        <f ca="1">VLOOKUP(Q26,S25:T26,2,FALSE)</f>
        <v>Saint Louis</v>
      </c>
      <c r="S26" s="15">
        <v>12</v>
      </c>
      <c r="T26" s="16" t="str">
        <f>CurrentYearSeeding!E26</f>
        <v>Rnd1 Winner</v>
      </c>
    </row>
    <row r="27" spans="1:20" ht="15.75" thickBot="1" x14ac:dyDescent="0.3">
      <c r="A27" s="5">
        <v>4</v>
      </c>
      <c r="B27" s="6" t="str">
        <f>CurrentYearSeeding!B27</f>
        <v>Michigan St</v>
      </c>
      <c r="C27" s="67">
        <f ca="1">IF(RAND()&lt;=VLOOKUP(B27,KenPomTable,2,FALSE)/(VLOOKUP(B27,KenPomTable,2,FALSE)+VLOOKUP(B28,KenPomTable,2,FALSE)),A27,A28)</f>
        <v>13</v>
      </c>
      <c r="D27" s="68" t="str">
        <f ca="1">VLOOKUP(C27,A27:B28,2,FALSE)</f>
        <v>Delaware</v>
      </c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69">
        <f ca="1">IF(RAND()&lt;=VLOOKUP(T27,KenPomTable,2,FALSE)/(VLOOKUP(T27,KenPomTable,2,FALSE)+VLOOKUP(T28,KenPomTable,2,FALSE)),S27,S28)</f>
        <v>13</v>
      </c>
      <c r="R27" s="70" t="str">
        <f ca="1">VLOOKUP(Q27,S27:T28,2,FALSE)</f>
        <v>Manhattan</v>
      </c>
      <c r="S27" s="13">
        <v>4</v>
      </c>
      <c r="T27" s="14" t="str">
        <f>CurrentYearSeeding!E27</f>
        <v>Louisville</v>
      </c>
    </row>
    <row r="28" spans="1:20" ht="15.75" thickBot="1" x14ac:dyDescent="0.3">
      <c r="A28" s="7">
        <v>13</v>
      </c>
      <c r="B28" s="8" t="str">
        <f>CurrentYearSeeding!B28</f>
        <v>Delaware</v>
      </c>
      <c r="C28" s="41"/>
      <c r="D28" s="41"/>
      <c r="E28" s="41"/>
      <c r="F28" s="41"/>
      <c r="G28" s="63">
        <f ca="1">IF(RAND()&lt;=RoundSuccess!$F$3,MIN(E24:E25),MAX(E24:E25))</f>
        <v>1</v>
      </c>
      <c r="H28" s="64" t="str">
        <f ca="1">VLOOKUP(G28,E24:F25,2, FALSE)</f>
        <v>Virginia</v>
      </c>
      <c r="I28" s="41"/>
      <c r="J28" s="41"/>
      <c r="K28" s="41"/>
      <c r="L28" s="41"/>
      <c r="M28" s="65">
        <f ca="1">IF(RAND()&lt;=RoundSuccess!$F$3,MIN(O24:O25),MAX(O24:O25))</f>
        <v>1</v>
      </c>
      <c r="N28" s="66" t="str">
        <f ca="1">VLOOKUP(M28,O24:P25,2, FALSE)</f>
        <v>Wichita St</v>
      </c>
      <c r="O28" s="41"/>
      <c r="P28" s="41"/>
      <c r="Q28" s="41"/>
      <c r="R28" s="41"/>
      <c r="S28" s="15">
        <v>13</v>
      </c>
      <c r="T28" s="16" t="str">
        <f>CurrentYearSeeding!E28</f>
        <v>Manhattan</v>
      </c>
    </row>
    <row r="29" spans="1:20" ht="15.75" thickBot="1" x14ac:dyDescent="0.3">
      <c r="A29" s="5">
        <v>6</v>
      </c>
      <c r="B29" s="6" t="str">
        <f>CurrentYearSeeding!B29</f>
        <v>North Carolina</v>
      </c>
      <c r="C29" s="41"/>
      <c r="D29" s="41"/>
      <c r="E29" s="41"/>
      <c r="F29" s="41"/>
      <c r="G29" s="67">
        <f ca="1">IF(RAND()&lt;=RoundSuccess!$F$3,MIN(E32:E33),MAX(E32:E33))</f>
        <v>2</v>
      </c>
      <c r="H29" s="68" t="str">
        <f ca="1">VLOOKUP(G29,E32:F33,2,FALSE)</f>
        <v>Villanova</v>
      </c>
      <c r="I29" s="41"/>
      <c r="J29" s="41"/>
      <c r="K29" s="41"/>
      <c r="L29" s="41"/>
      <c r="M29" s="69">
        <f ca="1">IF(RAND()&lt;=RoundSuccess!$F$3,MIN(O32:O33),MAX(O32:O33))</f>
        <v>2</v>
      </c>
      <c r="N29" s="70" t="str">
        <f ca="1">VLOOKUP(M29,O32:P33,2,FALSE)</f>
        <v>Michigan</v>
      </c>
      <c r="O29" s="41"/>
      <c r="P29" s="41"/>
      <c r="Q29" s="41"/>
      <c r="R29" s="41"/>
      <c r="S29" s="13">
        <v>6</v>
      </c>
      <c r="T29" s="14" t="str">
        <f>CurrentYearSeeding!E29</f>
        <v>Massachusetts</v>
      </c>
    </row>
    <row r="30" spans="1:20" ht="15.75" thickBot="1" x14ac:dyDescent="0.3">
      <c r="A30" s="7">
        <v>11</v>
      </c>
      <c r="B30" s="8" t="str">
        <f>CurrentYearSeeding!B30</f>
        <v>Providence</v>
      </c>
      <c r="C30" s="63">
        <f ca="1">IF(RAND()&lt;=VLOOKUP(B29,KenPomTable,2,FALSE)/(VLOOKUP(B29,KenPomTable,2,FALSE)+VLOOKUP(B30,KenPomTable,2,FALSE)),A29,A30)</f>
        <v>11</v>
      </c>
      <c r="D30" s="64" t="str">
        <f ca="1">VLOOKUP(C30,A29:B30,2,FALSE)</f>
        <v>Providence</v>
      </c>
      <c r="E30" s="41"/>
      <c r="F30" s="41"/>
      <c r="O30" s="41"/>
      <c r="P30" s="41"/>
      <c r="Q30" s="65">
        <f ca="1">IF(RAND()&lt;=VLOOKUP(T29,KenPomTable,2,FALSE)/(VLOOKUP(T29,KenPomTable,2,FALSE)+VLOOKUP(T30,KenPomTable,2,FALSE)),S29,S30)</f>
        <v>6</v>
      </c>
      <c r="R30" s="66" t="str">
        <f ca="1">VLOOKUP(Q30,S29:T30,2,FALSE)</f>
        <v>Massachusetts</v>
      </c>
      <c r="S30" s="15">
        <v>11</v>
      </c>
      <c r="T30" s="16" t="str">
        <f>CurrentYearSeeding!E30</f>
        <v>Rnd1 Winner</v>
      </c>
    </row>
    <row r="31" spans="1:20" ht="15.75" thickBot="1" x14ac:dyDescent="0.3">
      <c r="A31" s="5">
        <v>3</v>
      </c>
      <c r="B31" s="6" t="str">
        <f>CurrentYearSeeding!B31</f>
        <v>Iowa St</v>
      </c>
      <c r="C31" s="67">
        <f ca="1">IF(RAND()&lt;=VLOOKUP(B31,KenPomTable,2,FALSE)/(VLOOKUP(B31,KenPomTable,2,FALSE)+VLOOKUP(B32,KenPomTable,2,FALSE)),A31,A32)</f>
        <v>3</v>
      </c>
      <c r="D31" s="68" t="str">
        <f ca="1">VLOOKUP(C31,A31:B32,2,FALSE)</f>
        <v>Iowa St</v>
      </c>
      <c r="E31" s="41"/>
      <c r="F31" s="41"/>
      <c r="O31" s="41"/>
      <c r="P31" s="41"/>
      <c r="Q31" s="69">
        <f ca="1">IF(RAND()&lt;=VLOOKUP(T31,KenPomTable,2,FALSE)/(VLOOKUP(T31,KenPomTable,2,FALSE)+VLOOKUP(T32,KenPomTable,2,FALSE)),S31,S32)</f>
        <v>14</v>
      </c>
      <c r="R31" s="70" t="str">
        <f ca="1">VLOOKUP(Q31,S31:T32,2,FALSE)</f>
        <v>Mercer</v>
      </c>
      <c r="S31" s="13">
        <v>3</v>
      </c>
      <c r="T31" s="14" t="str">
        <f>CurrentYearSeeding!E31</f>
        <v>Duke</v>
      </c>
    </row>
    <row r="32" spans="1:20" ht="15.75" thickBot="1" x14ac:dyDescent="0.3">
      <c r="A32" s="7">
        <v>14</v>
      </c>
      <c r="B32" s="8" t="str">
        <f>CurrentYearSeeding!B32</f>
        <v>North Carolina Central</v>
      </c>
      <c r="C32" s="41"/>
      <c r="D32" s="41"/>
      <c r="E32" s="63">
        <f ca="1">IF(RAND()&lt;=VLOOKUP(MIN(C30:C31),RoundSuccessBySeed,7),MIN(C30:C31),MAX(C30:C31))</f>
        <v>3</v>
      </c>
      <c r="F32" s="64" t="str">
        <f ca="1">VLOOKUP(E32,C30:D31,2, FALSE)</f>
        <v>Iowa St</v>
      </c>
      <c r="O32" s="65">
        <f ca="1">IF(RAND()&lt;=VLOOKUP(MIN(Q30:Q31),RoundSuccessBySeed,7),MIN(Q30:Q31),MAX(Q30:Q31))</f>
        <v>6</v>
      </c>
      <c r="P32" s="66" t="str">
        <f ca="1">VLOOKUP(O32,Q30:R31,2, FALSE)</f>
        <v>Massachusetts</v>
      </c>
      <c r="Q32" s="41"/>
      <c r="R32" s="41"/>
      <c r="S32" s="15">
        <v>14</v>
      </c>
      <c r="T32" s="16" t="str">
        <f>CurrentYearSeeding!E32</f>
        <v>Mercer</v>
      </c>
    </row>
    <row r="33" spans="1:20" ht="15.75" thickBot="1" x14ac:dyDescent="0.3">
      <c r="A33" s="5">
        <v>7</v>
      </c>
      <c r="B33" s="6" t="str">
        <f>CurrentYearSeeding!B33</f>
        <v>Connecticut</v>
      </c>
      <c r="C33" s="41"/>
      <c r="D33" s="41"/>
      <c r="E33" s="67">
        <f ca="1">IF(RAND()&lt;=VLOOKUP(MIN(C34:C35),RoundSuccessBySeed,7),MIN(C34:C35),MAX(C34:C35))</f>
        <v>2</v>
      </c>
      <c r="F33" s="68" t="str">
        <f ca="1">VLOOKUP(E33,C34:D35,2,FALSE)</f>
        <v>Villanova</v>
      </c>
      <c r="O33" s="69">
        <f ca="1">IF(RAND()&lt;=VLOOKUP(MIN(Q34:Q35),RoundSuccessBySeed,7),MIN(Q34:Q35),MAX(Q34:Q35))</f>
        <v>2</v>
      </c>
      <c r="P33" s="70" t="str">
        <f ca="1">VLOOKUP(O33,Q34:R35,2,FALSE)</f>
        <v>Michigan</v>
      </c>
      <c r="Q33" s="41"/>
      <c r="R33" s="41"/>
      <c r="S33" s="13">
        <v>7</v>
      </c>
      <c r="T33" s="14" t="str">
        <f>CurrentYearSeeding!E33</f>
        <v>Texas</v>
      </c>
    </row>
    <row r="34" spans="1:20" ht="15.75" thickBot="1" x14ac:dyDescent="0.3">
      <c r="A34" s="7">
        <v>10</v>
      </c>
      <c r="B34" s="8" t="str">
        <f>CurrentYearSeeding!B34</f>
        <v>St Joseph's</v>
      </c>
      <c r="C34" s="63">
        <f ca="1">IF(RAND()&lt;=VLOOKUP(B33,KenPomTable,2,FALSE)/(VLOOKUP(B33,KenPomTable,2,FALSE)+VLOOKUP(B34,KenPomTable,2,FALSE)),A33,A34)</f>
        <v>7</v>
      </c>
      <c r="D34" s="64" t="str">
        <f ca="1">VLOOKUP(C34,A33:B34,2,FALSE)</f>
        <v>Connecticut</v>
      </c>
      <c r="E34" s="41"/>
      <c r="F34" s="41"/>
      <c r="O34" s="41"/>
      <c r="P34" s="41"/>
      <c r="Q34" s="65">
        <f ca="1">IF(RAND()&lt;=VLOOKUP(T33,KenPomTable,2,FALSE)/(VLOOKUP(T33,KenPomTable,2,FALSE)+VLOOKUP(T34,KenPomTable,2,FALSE)),S33,S34)</f>
        <v>10</v>
      </c>
      <c r="R34" s="66" t="str">
        <f ca="1">VLOOKUP(Q34,S33:T34,2,FALSE)</f>
        <v>Arizona St</v>
      </c>
      <c r="S34" s="15">
        <v>10</v>
      </c>
      <c r="T34" s="16" t="str">
        <f>CurrentYearSeeding!E34</f>
        <v>Arizona St</v>
      </c>
    </row>
    <row r="35" spans="1:20" ht="15.75" thickBot="1" x14ac:dyDescent="0.3">
      <c r="A35" s="5">
        <v>2</v>
      </c>
      <c r="B35" s="6" t="str">
        <f>CurrentYearSeeding!B35</f>
        <v>Villanova</v>
      </c>
      <c r="C35" s="67">
        <f ca="1">IF(RAND()&lt;=VLOOKUP(B35,KenPomTable,2,FALSE)/(VLOOKUP(B35,KenPomTable,2,FALSE)+VLOOKUP(B36,KenPomTable,2,FALSE)),A35,A36)</f>
        <v>2</v>
      </c>
      <c r="D35" s="68" t="str">
        <f ca="1">VLOOKUP(C35,A35:B36,2,FALSE)</f>
        <v>Villanova</v>
      </c>
      <c r="E35" s="41"/>
      <c r="F35" s="41"/>
      <c r="O35" s="41"/>
      <c r="P35" s="41"/>
      <c r="Q35" s="69">
        <f ca="1">IF(RAND()&lt;=VLOOKUP(T35,KenPomTable,2,FALSE)/(VLOOKUP(T35,KenPomTable,2,FALSE)+VLOOKUP(T36,KenPomTable,2,FALSE)),S35,S36)</f>
        <v>2</v>
      </c>
      <c r="R35" s="70" t="str">
        <f ca="1">VLOOKUP(Q35,S35:T36,2,FALSE)</f>
        <v>Michigan</v>
      </c>
      <c r="S35" s="13">
        <v>2</v>
      </c>
      <c r="T35" s="14" t="str">
        <f>CurrentYearSeeding!E35</f>
        <v>Michigan</v>
      </c>
    </row>
    <row r="36" spans="1:20" ht="15.75" thickBot="1" x14ac:dyDescent="0.3">
      <c r="A36" s="7">
        <v>15</v>
      </c>
      <c r="B36" s="8" t="str">
        <f>CurrentYearSeeding!B36</f>
        <v>Milwaukee</v>
      </c>
      <c r="S36" s="15">
        <v>15</v>
      </c>
      <c r="T36" s="16" t="str">
        <f>CurrentYearSeeding!E36</f>
        <v>Wofford</v>
      </c>
    </row>
    <row r="37" spans="1:20" ht="15.75" thickBot="1" x14ac:dyDescent="0.3"/>
    <row r="38" spans="1:20" ht="27" thickBot="1" x14ac:dyDescent="0.45">
      <c r="A38" s="26" t="str">
        <f>CurrentYearSeeding!A38</f>
        <v>East</v>
      </c>
      <c r="B38" s="27"/>
      <c r="C38" s="27"/>
      <c r="D38" s="27"/>
      <c r="E38" s="27"/>
      <c r="F38" s="27"/>
      <c r="G38" s="27"/>
      <c r="H38" s="28"/>
      <c r="M38" s="17"/>
      <c r="N38" s="18"/>
      <c r="O38" s="18"/>
      <c r="P38" s="18"/>
      <c r="Q38" s="18"/>
      <c r="R38" s="18"/>
      <c r="S38" s="18"/>
      <c r="T38" s="19" t="str">
        <f>CurrentYearSeeding!E38</f>
        <v>Midwest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3</vt:i4>
      </vt:variant>
    </vt:vector>
  </HeadingPairs>
  <TitlesOfParts>
    <vt:vector size="10" baseType="lpstr">
      <vt:lpstr>Data</vt:lpstr>
      <vt:lpstr>CurrentYearSeeding</vt:lpstr>
      <vt:lpstr>KenPom</vt:lpstr>
      <vt:lpstr>RoundSuccess</vt:lpstr>
      <vt:lpstr>Bracket</vt:lpstr>
      <vt:lpstr>Bracket (2)</vt:lpstr>
      <vt:lpstr>Bracket (3)</vt:lpstr>
      <vt:lpstr>KenPomTable</vt:lpstr>
      <vt:lpstr>RoundSuccessByRelativeSeed</vt:lpstr>
      <vt:lpstr>RoundSuccessBySeed</vt:lpstr>
    </vt:vector>
  </TitlesOfParts>
  <Company>SoftArtisans,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Chad Evans</dc:creator>
  <cp:lastModifiedBy>Chad Evans</cp:lastModifiedBy>
  <dcterms:created xsi:type="dcterms:W3CDTF">2013-03-15T18:42:13Z</dcterms:created>
  <dcterms:modified xsi:type="dcterms:W3CDTF">2014-03-17T20:46:13Z</dcterms:modified>
</cp:coreProperties>
</file>